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2E2D2CEC-072B-49D8-9A60-160F2749AE56}" xr6:coauthVersionLast="47" xr6:coauthVersionMax="47" xr10:uidLastSave="{00000000-0000-0000-0000-000000000000}"/>
  <bookViews>
    <workbookView xWindow="-108" yWindow="-108" windowWidth="23256" windowHeight="12576" tabRatio="806" firstSheet="1" activeTab="1" xr2:uid="{3A88930E-87C4-44D9-A9DC-4F8F7F69BAAE}"/>
  </bookViews>
  <sheets>
    <sheet name="Process" sheetId="11" state="hidden" r:id="rId1"/>
    <sheet name="SAC CAC" sheetId="27" r:id="rId2"/>
    <sheet name="ACS FeeBased" sheetId="22" r:id="rId3"/>
    <sheet name="ACS Public Lighting" sheetId="23" r:id="rId4"/>
    <sheet name="ACS Metering" sheetId="24" r:id="rId5"/>
    <sheet name="ACS Security" sheetId="25" r:id="rId6"/>
  </sheets>
  <externalReferences>
    <externalReference r:id="rId7"/>
    <externalReference r:id="rId8"/>
    <externalReference r:id="rId9"/>
    <externalReference r:id="rId10"/>
  </externalReferences>
  <definedNames>
    <definedName name="_xlnm._FilterDatabase" localSheetId="2" hidden="1">'ACS FeeBased'!$A$4:$P$310</definedName>
    <definedName name="_xlnm._FilterDatabase" localSheetId="1" hidden="1">'SAC CAC'!$B$199:$Y$242</definedName>
    <definedName name="_MatInverse_In" localSheetId="0" hidden="1">#REF!</definedName>
    <definedName name="_MatInverse_In" hidden="1">#REF!</definedName>
    <definedName name="_MatInverse_Out" localSheetId="0" hidden="1">#REF!</definedName>
    <definedName name="_MatInverse_Out" hidden="1">#REF!</definedName>
    <definedName name="_Order1" hidden="1">0</definedName>
    <definedName name="anscount" hidden="1">1</definedName>
    <definedName name="CAC_d_R_id">'[1]CAC SAC R&amp;A'!$AV$16:$AV$196</definedName>
    <definedName name="CAC_rates_duos">'[1]CAC SAC R&amp;A'!$BC$16:$BM$196</definedName>
    <definedName name="CAC_rates_duos_C">'[1]CAC SAC R&amp;A'!$BC$15:$BM$15</definedName>
    <definedName name="CAC_rates_tuos">'[1]CAC SAC R&amp;A'!$Y$16:$AI$100</definedName>
    <definedName name="CAC_rates_TUOS_C">'[1]CAC SAC R&amp;A'!$Y$15:$AI$15</definedName>
    <definedName name="CAC_t_R_id">'[1]CAC SAC R&amp;A'!$R$16:$R$100</definedName>
    <definedName name="currentyear">'[2]General Inputs'!$F$11</definedName>
    <definedName name="DNSP">'[2]General Inputs'!$F$8</definedName>
    <definedName name="Forecastinflation">'[3]General Inputs'!$F$16</definedName>
    <definedName name="forecastyear">'[2]General Inputs'!$F$10</definedName>
    <definedName name="ICCCACOutput_duosrates_C">'[1]ICC &amp; CAC Output'!$AI$15:$AW$15</definedName>
    <definedName name="ICCCACOutput_quantities_C">'[1]ICC &amp; CAC Output'!$P$17:$AE$17</definedName>
    <definedName name="ICCCACOutput_tuosrates_C">'[1]ICC &amp; CAC Output'!$AZ$15:$BJ$15</definedName>
    <definedName name="ICCOutput_duosrates">'[1]ICC &amp; CAC Output'!$AI$18:$AW$304</definedName>
    <definedName name="ICCOutput_ID">'[1]ICC &amp; CAC Output'!$C$18:$C$304</definedName>
    <definedName name="ICCOutput_pz">'[1]ICC &amp; CAC Output'!$G$18:$G$304</definedName>
    <definedName name="ICCOutput_quantities">'[1]ICC &amp; CAC Output'!$P$18:$AE$304</definedName>
    <definedName name="ICCOutput_tuosrates">'[1]ICC &amp; CAC Output'!$AZ$18:$BJ$304</definedName>
    <definedName name="ICCOutput_tz">'[1]ICC &amp; CAC Output'!$H$18:$H$304</definedName>
    <definedName name="limcount" hidden="1">1</definedName>
    <definedName name="map_charge_CAC_DUOS_charge">'[1]Tariff maps'!$W$16:$W$196</definedName>
    <definedName name="map_charge_CAC_DUOS_chgqty">'[1]Tariff maps'!$Y$16:$Y$196</definedName>
    <definedName name="map_charge_CAC_DUOS_tariff">'[1]Tariff maps'!$V$16:$V$196</definedName>
    <definedName name="map_charge_CAC_TUOS">'[1]Tariff maps'!$BO$16:$BT$100</definedName>
    <definedName name="map_charge_CAC_TUOS_C">'[1]Tariff maps'!$BO$15:$BT$15</definedName>
    <definedName name="map_charge_CAC_TUOS_charge">'[1]Tariff maps'!$BQ$16:$BQ$100</definedName>
    <definedName name="map_charge_CAC_TUOS_tariff">'[1]Tariff maps'!$BP$16:$BP$100</definedName>
    <definedName name="map_charge_CAC_TUOS_tz">'[1]Tariff maps'!$BO$16:$BO$100</definedName>
    <definedName name="mrt_item">#REF!</definedName>
    <definedName name="mrt_pz">#REF!</definedName>
    <definedName name="mrt_pz_id">#REF!</definedName>
    <definedName name="mrt_qtys">#REF!</definedName>
    <definedName name="mrt_qtys_c">#REF!</definedName>
    <definedName name="mrt_revenuestream">#REF!</definedName>
    <definedName name="mrt_tariff">#REF!</definedName>
    <definedName name="mrt_tz">#REF!</definedName>
    <definedName name="mrt_tz_id">#REF!</definedName>
    <definedName name="name_authoriseddemand">[1]Names!$W$18</definedName>
    <definedName name="name_capacitycharge">[1]Names!$U$18</definedName>
    <definedName name="name_cavcharge">[1]Names!$U$48</definedName>
    <definedName name="name_chargeableqty">[1]Names!$C$65</definedName>
    <definedName name="name_connectioncharge">[1]Names!$U$17</definedName>
    <definedName name="name_connectionunits">[1]Names!$W$17</definedName>
    <definedName name="name_customernumber">[1]Names!$W$16</definedName>
    <definedName name="name_DLF">[1]Names!$C$24</definedName>
    <definedName name="name_Energex">[1]Names!$C$68</definedName>
    <definedName name="name_Ergon">[1]Names!$C$69</definedName>
    <definedName name="name_nccavcharge">[1]Names!$U$47</definedName>
    <definedName name="name_SACS_Bus">[1]Names!$F$19</definedName>
    <definedName name="name_SACS_CL">[1]Names!$F$23</definedName>
    <definedName name="name_SACS_Res">[1]Names!$F$18</definedName>
    <definedName name="name_SACS_Unmetered">[1]Names!$F$22</definedName>
    <definedName name="name_trfIBTBus">[1]Names!$I$52</definedName>
    <definedName name="name_trfIBTRes">[1]Names!$I$53</definedName>
    <definedName name="name_trfTOUD11kV">[1]Names!$I$17</definedName>
    <definedName name="name_trfTUOScac">[1]Names!$I$76</definedName>
    <definedName name="name_trfTUOSsacsprimary">[1]Names!$I$74</definedName>
    <definedName name="name_trfTUOSsacssecondary">[1]Names!$I$75</definedName>
    <definedName name="name_trfUnmetered">[1]Names!$I$50</definedName>
    <definedName name="name_trfVolumeC">[1]Names!$I$60</definedName>
    <definedName name="name_trfVolumeNC">[1]Names!$I$61</definedName>
    <definedName name="name_volume">[1]Names!$W$29</definedName>
    <definedName name="name_volume1charge">[1]Names!$U$33</definedName>
    <definedName name="name_volume2charge">[1]Names!$U$34</definedName>
    <definedName name="name_volume3charge">[1]Names!$U$35</definedName>
    <definedName name="name_volumecharge">[1]Names!$U$29</definedName>
    <definedName name="name_volumenonsummercharge">[1]Names!$U$79</definedName>
    <definedName name="name_volumeoffpeakcharge">[1]Names!$U$32</definedName>
    <definedName name="name_volumepeakcharge">[1]Names!$U$30</definedName>
    <definedName name="name_volumesummernocharge">[1]Names!$U$78</definedName>
    <definedName name="_xlnm.Print_Area" localSheetId="2">'ACS FeeBased'!$B$1:$I$310</definedName>
    <definedName name="_xlnm.Print_Area" localSheetId="4">'ACS Metering'!$B$1:$E$17</definedName>
    <definedName name="_xlnm.Print_Area" localSheetId="3">'ACS Public Lighting'!$B$1:$F$19</definedName>
    <definedName name="_xlnm.Print_Area" localSheetId="5">'ACS Security'!$B$1:$E$11</definedName>
    <definedName name="_xlnm.Print_Area" localSheetId="1">'SAC CAC'!$B$1:$X$242</definedName>
    <definedName name="_xlnm.Print_Titles" localSheetId="2">'ACS FeeBased'!$4:$4</definedName>
    <definedName name="Raw_CAC">'[1]NMI-level'!$C$16:$AA$917</definedName>
    <definedName name="Raw_CAC_C">'[1]NMI-level'!$C$15:$AA$15</definedName>
    <definedName name="Raw_CAC_forecast">'[1]Tariff-level'!$AG$16:$AU$613</definedName>
    <definedName name="Raw_CAC_forecast_C">'[1]Tariff-level'!$AG$15:$AU$15</definedName>
    <definedName name="Raw_CAC_forecast_pz">'[1]Tariff-level'!$AG$16:$AG$613</definedName>
    <definedName name="Raw_CAC_forecast_qty">'[1]Tariff-level'!$AJ$16:$AJ$613</definedName>
    <definedName name="Raw_CAC_forecast_tariff">'[1]Tariff-level'!$AI$16:$AI$613</definedName>
    <definedName name="Raw_CAC_forecast_tz">'[1]Tariff-level'!$AH$16:$AH$613</definedName>
    <definedName name="Raw_CAC_R_pz">'[1]NMI-level'!$C$16:$C$917</definedName>
    <definedName name="Raw_CAC_R_trf">'[1]NMI-level'!$I$16:$I$917</definedName>
    <definedName name="Raw_CAC_R_tz">'[1]NMI-level'!$F$16:$F$917</definedName>
    <definedName name="Raw_DLF">[1]TUOS!$S$16:$S$192</definedName>
    <definedName name="Raw_DLF_R_trf">[1]TUOS!$R$16:$R$192</definedName>
    <definedName name="Raw_DLF_R_tz">[1]TUOS!$Q$16:$Q$192</definedName>
    <definedName name="RCP_firstyear">'[2]General Inputs'!$F$12</definedName>
    <definedName name="RCP_fourthyear">'[2]Lookup Tables'!$G$95</definedName>
    <definedName name="RCP_lastyear">'[2]General Inputs'!$F$13</definedName>
    <definedName name="RCP_secondyear">'[2]Lookup Tables'!$G$93</definedName>
    <definedName name="RCP_thirdyear">'[2]Lookup Tables'!$G$94</definedName>
    <definedName name="SAC_d_R_id">'[1]CAC SAC R&amp;A'!$DD$16:$DD$369</definedName>
    <definedName name="SAC_quantities_duos">'[1]CAC SAC R&amp;A'!$DV$16:$EF$369</definedName>
    <definedName name="SAC_quantities_duos_C">'[1]CAC SAC R&amp;A'!$DV$15:$EF$15</definedName>
    <definedName name="SAC_quantities_tuos">'[1]CAC SAC R&amp;A'!$CR$16:$DB$434</definedName>
    <definedName name="SAC_quantities_tuos_C">'[1]CAC SAC R&amp;A'!$CR$15:$DB$15</definedName>
    <definedName name="SAC_rates_duos">'[1]CAC SAC R&amp;A'!$DK$16:$DU$369</definedName>
    <definedName name="SAC_rates_duos_C">'[1]CAC SAC R&amp;A'!$DK$15:$DU$15</definedName>
    <definedName name="SAC_rates_tuos">'[1]CAC SAC R&amp;A'!$CG$16:$CQ$434</definedName>
    <definedName name="SAC_rates_tuos_C">'[1]CAC SAC R&amp;A'!$CG$15:$CQ$15</definedName>
    <definedName name="SAC_t_R_id">'[1]CAC SAC R&amp;A'!$BZ$16:$BZ$434</definedName>
    <definedName name="sencount" hidden="1">1</definedName>
    <definedName name="TZ_porportions_R_id">'[1]Control panel'!$C$216:$C$223</definedName>
    <definedName name="TZ_proportions">'[1]Control panel'!$F$216:$K$223</definedName>
    <definedName name="TZ_proportions_C">'[1]Control panel'!$F$215:$K$215</definedName>
    <definedName name="yearending">'[2]General Inputs'!$F$9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2" l="1"/>
  <c r="K6" i="22"/>
  <c r="L6" i="22"/>
  <c r="M6" i="22"/>
  <c r="N6" i="22"/>
  <c r="O6" i="22"/>
  <c r="J7" i="22"/>
  <c r="K7" i="22"/>
  <c r="L7" i="22"/>
  <c r="M7" i="22"/>
  <c r="N7" i="22"/>
  <c r="O7" i="22"/>
  <c r="J8" i="22"/>
  <c r="K8" i="22"/>
  <c r="L8" i="22"/>
  <c r="M8" i="22"/>
  <c r="N8" i="22"/>
  <c r="O8" i="22"/>
  <c r="J9" i="22"/>
  <c r="K9" i="22"/>
  <c r="L9" i="22"/>
  <c r="M9" i="22"/>
  <c r="N9" i="22"/>
  <c r="O9" i="22"/>
  <c r="J10" i="22"/>
  <c r="K10" i="22"/>
  <c r="L10" i="22"/>
  <c r="M10" i="22"/>
  <c r="N10" i="22"/>
  <c r="O10" i="22"/>
  <c r="J11" i="22"/>
  <c r="K11" i="22"/>
  <c r="L11" i="22"/>
  <c r="M11" i="22"/>
  <c r="N11" i="22"/>
  <c r="O11" i="22"/>
  <c r="J12" i="22"/>
  <c r="K12" i="22"/>
  <c r="L12" i="22"/>
  <c r="M12" i="22"/>
  <c r="N12" i="22"/>
  <c r="O12" i="22"/>
  <c r="J13" i="22"/>
  <c r="K13" i="22"/>
  <c r="L13" i="22"/>
  <c r="M13" i="22"/>
  <c r="N13" i="22"/>
  <c r="O13" i="22"/>
  <c r="J14" i="22"/>
  <c r="K14" i="22"/>
  <c r="L14" i="22"/>
  <c r="M14" i="22"/>
  <c r="N14" i="22"/>
  <c r="O14" i="22"/>
  <c r="J15" i="22"/>
  <c r="K15" i="22"/>
  <c r="L15" i="22"/>
  <c r="M15" i="22"/>
  <c r="N15" i="22"/>
  <c r="O15" i="22"/>
  <c r="J16" i="22"/>
  <c r="K16" i="22"/>
  <c r="L16" i="22"/>
  <c r="M16" i="22"/>
  <c r="N16" i="22"/>
  <c r="O16" i="22"/>
  <c r="J17" i="22"/>
  <c r="K17" i="22"/>
  <c r="L17" i="22"/>
  <c r="M17" i="22"/>
  <c r="N17" i="22"/>
  <c r="O17" i="22"/>
  <c r="J18" i="22"/>
  <c r="K18" i="22"/>
  <c r="L18" i="22"/>
  <c r="M18" i="22"/>
  <c r="N18" i="22"/>
  <c r="O18" i="22"/>
  <c r="J19" i="22"/>
  <c r="K19" i="22"/>
  <c r="L19" i="22"/>
  <c r="M19" i="22"/>
  <c r="N19" i="22"/>
  <c r="O19" i="22"/>
  <c r="J20" i="22"/>
  <c r="K20" i="22"/>
  <c r="L20" i="22"/>
  <c r="M20" i="22"/>
  <c r="N20" i="22"/>
  <c r="O20" i="22"/>
  <c r="J21" i="22"/>
  <c r="K21" i="22"/>
  <c r="L21" i="22"/>
  <c r="M21" i="22"/>
  <c r="N21" i="22"/>
  <c r="O21" i="22"/>
  <c r="J22" i="22"/>
  <c r="K22" i="22"/>
  <c r="L22" i="22"/>
  <c r="M22" i="22"/>
  <c r="N22" i="22"/>
  <c r="O22" i="22"/>
  <c r="J23" i="22"/>
  <c r="K23" i="22"/>
  <c r="L23" i="22"/>
  <c r="M23" i="22"/>
  <c r="N23" i="22"/>
  <c r="O23" i="22"/>
  <c r="J24" i="22"/>
  <c r="K24" i="22"/>
  <c r="L24" i="22"/>
  <c r="M24" i="22"/>
  <c r="N24" i="22"/>
  <c r="O24" i="22"/>
  <c r="J25" i="22"/>
  <c r="K25" i="22"/>
  <c r="L25" i="22"/>
  <c r="M25" i="22"/>
  <c r="N25" i="22"/>
  <c r="O25" i="22"/>
  <c r="J26" i="22"/>
  <c r="K26" i="22"/>
  <c r="L26" i="22"/>
  <c r="M26" i="22"/>
  <c r="N26" i="22"/>
  <c r="O26" i="22"/>
  <c r="J27" i="22"/>
  <c r="K27" i="22"/>
  <c r="L27" i="22"/>
  <c r="M27" i="22"/>
  <c r="N27" i="22"/>
  <c r="O27" i="22"/>
  <c r="J28" i="22"/>
  <c r="K28" i="22"/>
  <c r="L28" i="22"/>
  <c r="M28" i="22"/>
  <c r="N28" i="22"/>
  <c r="O28" i="22"/>
  <c r="J29" i="22"/>
  <c r="K29" i="22"/>
  <c r="L29" i="22"/>
  <c r="M29" i="22"/>
  <c r="N29" i="22"/>
  <c r="O29" i="22"/>
  <c r="J30" i="22"/>
  <c r="K30" i="22"/>
  <c r="L30" i="22"/>
  <c r="M30" i="22"/>
  <c r="N30" i="22"/>
  <c r="O30" i="22"/>
  <c r="J31" i="22"/>
  <c r="K31" i="22"/>
  <c r="L31" i="22"/>
  <c r="M31" i="22"/>
  <c r="N31" i="22"/>
  <c r="O31" i="22"/>
  <c r="J32" i="22"/>
  <c r="K32" i="22"/>
  <c r="L32" i="22"/>
  <c r="M32" i="22"/>
  <c r="N32" i="22"/>
  <c r="O32" i="22"/>
  <c r="J33" i="22"/>
  <c r="K33" i="22"/>
  <c r="L33" i="22"/>
  <c r="M33" i="22"/>
  <c r="N33" i="22"/>
  <c r="O33" i="22"/>
  <c r="J34" i="22"/>
  <c r="K34" i="22"/>
  <c r="L34" i="22"/>
  <c r="M34" i="22"/>
  <c r="N34" i="22"/>
  <c r="O34" i="22"/>
  <c r="J35" i="22"/>
  <c r="K35" i="22"/>
  <c r="L35" i="22"/>
  <c r="M35" i="22"/>
  <c r="N35" i="22"/>
  <c r="O35" i="22"/>
  <c r="J36" i="22"/>
  <c r="K36" i="22"/>
  <c r="L36" i="22"/>
  <c r="M36" i="22"/>
  <c r="N36" i="22"/>
  <c r="O36" i="22"/>
  <c r="J37" i="22"/>
  <c r="K37" i="22"/>
  <c r="L37" i="22"/>
  <c r="M37" i="22"/>
  <c r="N37" i="22"/>
  <c r="O37" i="22"/>
  <c r="J38" i="22"/>
  <c r="K38" i="22"/>
  <c r="L38" i="22"/>
  <c r="M38" i="22"/>
  <c r="N38" i="22"/>
  <c r="O38" i="22"/>
  <c r="J39" i="22"/>
  <c r="K39" i="22"/>
  <c r="L39" i="22"/>
  <c r="M39" i="22"/>
  <c r="N39" i="22"/>
  <c r="O39" i="22"/>
  <c r="J40" i="22"/>
  <c r="K40" i="22"/>
  <c r="L40" i="22"/>
  <c r="M40" i="22"/>
  <c r="N40" i="22"/>
  <c r="O40" i="22"/>
  <c r="J41" i="22"/>
  <c r="K41" i="22"/>
  <c r="L41" i="22"/>
  <c r="M41" i="22"/>
  <c r="N41" i="22"/>
  <c r="O41" i="22"/>
  <c r="J42" i="22"/>
  <c r="K42" i="22"/>
  <c r="L42" i="22"/>
  <c r="M42" i="22"/>
  <c r="N42" i="22"/>
  <c r="O42" i="22"/>
  <c r="J43" i="22"/>
  <c r="K43" i="22"/>
  <c r="L43" i="22"/>
  <c r="M43" i="22"/>
  <c r="N43" i="22"/>
  <c r="O43" i="22"/>
  <c r="J44" i="22"/>
  <c r="K44" i="22"/>
  <c r="L44" i="22"/>
  <c r="M44" i="22"/>
  <c r="N44" i="22"/>
  <c r="O44" i="22"/>
  <c r="J45" i="22"/>
  <c r="K45" i="22"/>
  <c r="L45" i="22"/>
  <c r="M45" i="22"/>
  <c r="N45" i="22"/>
  <c r="O45" i="22"/>
  <c r="J46" i="22"/>
  <c r="K46" i="22"/>
  <c r="L46" i="22"/>
  <c r="M46" i="22"/>
  <c r="N46" i="22"/>
  <c r="O46" i="22"/>
  <c r="J47" i="22"/>
  <c r="K47" i="22"/>
  <c r="L47" i="22"/>
  <c r="M47" i="22"/>
  <c r="N47" i="22"/>
  <c r="O47" i="22"/>
  <c r="J48" i="22"/>
  <c r="K48" i="22"/>
  <c r="L48" i="22"/>
  <c r="M48" i="22"/>
  <c r="N48" i="22"/>
  <c r="O48" i="22"/>
  <c r="J49" i="22"/>
  <c r="K49" i="22"/>
  <c r="L49" i="22"/>
  <c r="M49" i="22"/>
  <c r="N49" i="22"/>
  <c r="O49" i="22"/>
  <c r="J50" i="22"/>
  <c r="K50" i="22"/>
  <c r="L50" i="22"/>
  <c r="M50" i="22"/>
  <c r="N50" i="22"/>
  <c r="O50" i="22"/>
  <c r="J51" i="22"/>
  <c r="K51" i="22"/>
  <c r="L51" i="22"/>
  <c r="M51" i="22"/>
  <c r="N51" i="22"/>
  <c r="O51" i="22"/>
  <c r="J52" i="22"/>
  <c r="K52" i="22"/>
  <c r="L52" i="22"/>
  <c r="M52" i="22"/>
  <c r="N52" i="22"/>
  <c r="O52" i="22"/>
  <c r="J53" i="22"/>
  <c r="K53" i="22"/>
  <c r="L53" i="22"/>
  <c r="M53" i="22"/>
  <c r="N53" i="22"/>
  <c r="O53" i="22"/>
  <c r="J54" i="22"/>
  <c r="K54" i="22"/>
  <c r="L54" i="22"/>
  <c r="M54" i="22"/>
  <c r="N54" i="22"/>
  <c r="O54" i="22"/>
  <c r="J55" i="22"/>
  <c r="K55" i="22"/>
  <c r="L55" i="22"/>
  <c r="M55" i="22"/>
  <c r="N55" i="22"/>
  <c r="O55" i="22"/>
  <c r="J56" i="22"/>
  <c r="K56" i="22"/>
  <c r="L56" i="22"/>
  <c r="M56" i="22"/>
  <c r="N56" i="22"/>
  <c r="O56" i="22"/>
  <c r="J57" i="22"/>
  <c r="K57" i="22"/>
  <c r="L57" i="22"/>
  <c r="M57" i="22"/>
  <c r="N57" i="22"/>
  <c r="O57" i="22"/>
  <c r="J58" i="22"/>
  <c r="K58" i="22"/>
  <c r="L58" i="22"/>
  <c r="M58" i="22"/>
  <c r="N58" i="22"/>
  <c r="O58" i="22"/>
  <c r="J59" i="22"/>
  <c r="K59" i="22"/>
  <c r="L59" i="22"/>
  <c r="M59" i="22"/>
  <c r="N59" i="22"/>
  <c r="O59" i="22"/>
  <c r="J60" i="22"/>
  <c r="K60" i="22"/>
  <c r="L60" i="22"/>
  <c r="M60" i="22"/>
  <c r="N60" i="22"/>
  <c r="O60" i="22"/>
  <c r="J61" i="22"/>
  <c r="K61" i="22"/>
  <c r="L61" i="22"/>
  <c r="M61" i="22"/>
  <c r="N61" i="22"/>
  <c r="O61" i="22"/>
  <c r="J62" i="22"/>
  <c r="K62" i="22"/>
  <c r="L62" i="22"/>
  <c r="M62" i="22"/>
  <c r="N62" i="22"/>
  <c r="O62" i="22"/>
  <c r="J63" i="22"/>
  <c r="K63" i="22"/>
  <c r="L63" i="22"/>
  <c r="M63" i="22"/>
  <c r="N63" i="22"/>
  <c r="O63" i="22"/>
  <c r="J64" i="22"/>
  <c r="K64" i="22"/>
  <c r="L64" i="22"/>
  <c r="M64" i="22"/>
  <c r="N64" i="22"/>
  <c r="O64" i="22"/>
  <c r="J65" i="22"/>
  <c r="K65" i="22"/>
  <c r="L65" i="22"/>
  <c r="M65" i="22"/>
  <c r="N65" i="22"/>
  <c r="O65" i="22"/>
  <c r="J66" i="22"/>
  <c r="K66" i="22"/>
  <c r="L66" i="22"/>
  <c r="M66" i="22"/>
  <c r="N66" i="22"/>
  <c r="O66" i="22"/>
  <c r="J67" i="22"/>
  <c r="K67" i="22"/>
  <c r="L67" i="22"/>
  <c r="M67" i="22"/>
  <c r="N67" i="22"/>
  <c r="O67" i="22"/>
  <c r="J68" i="22"/>
  <c r="K68" i="22"/>
  <c r="L68" i="22"/>
  <c r="M68" i="22"/>
  <c r="N68" i="22"/>
  <c r="O68" i="22"/>
  <c r="J69" i="22"/>
  <c r="K69" i="22"/>
  <c r="L69" i="22"/>
  <c r="M69" i="22"/>
  <c r="N69" i="22"/>
  <c r="O69" i="22"/>
  <c r="J70" i="22"/>
  <c r="K70" i="22"/>
  <c r="L70" i="22"/>
  <c r="M70" i="22"/>
  <c r="N70" i="22"/>
  <c r="O70" i="22"/>
  <c r="J71" i="22"/>
  <c r="K71" i="22"/>
  <c r="L71" i="22"/>
  <c r="M71" i="22"/>
  <c r="N71" i="22"/>
  <c r="O71" i="22"/>
  <c r="J72" i="22"/>
  <c r="K72" i="22"/>
  <c r="L72" i="22"/>
  <c r="M72" i="22"/>
  <c r="N72" i="22"/>
  <c r="O72" i="22"/>
  <c r="J73" i="22"/>
  <c r="K73" i="22"/>
  <c r="L73" i="22"/>
  <c r="M73" i="22"/>
  <c r="N73" i="22"/>
  <c r="O73" i="22"/>
  <c r="J74" i="22"/>
  <c r="K74" i="22"/>
  <c r="L74" i="22"/>
  <c r="M74" i="22"/>
  <c r="N74" i="22"/>
  <c r="O74" i="22"/>
  <c r="J75" i="22"/>
  <c r="K75" i="22"/>
  <c r="L75" i="22"/>
  <c r="M75" i="22"/>
  <c r="N75" i="22"/>
  <c r="O75" i="22"/>
  <c r="J76" i="22"/>
  <c r="K76" i="22"/>
  <c r="L76" i="22"/>
  <c r="M76" i="22"/>
  <c r="N76" i="22"/>
  <c r="O76" i="22"/>
  <c r="J77" i="22"/>
  <c r="K77" i="22"/>
  <c r="L77" i="22"/>
  <c r="M77" i="22"/>
  <c r="N77" i="22"/>
  <c r="O77" i="22"/>
  <c r="J78" i="22"/>
  <c r="K78" i="22"/>
  <c r="L78" i="22"/>
  <c r="M78" i="22"/>
  <c r="N78" i="22"/>
  <c r="O78" i="22"/>
  <c r="J79" i="22"/>
  <c r="K79" i="22"/>
  <c r="L79" i="22"/>
  <c r="M79" i="22"/>
  <c r="N79" i="22"/>
  <c r="O79" i="22"/>
  <c r="J80" i="22"/>
  <c r="K80" i="22"/>
  <c r="L80" i="22"/>
  <c r="M80" i="22"/>
  <c r="N80" i="22"/>
  <c r="O80" i="22"/>
  <c r="J81" i="22"/>
  <c r="K81" i="22"/>
  <c r="L81" i="22"/>
  <c r="M81" i="22"/>
  <c r="N81" i="22"/>
  <c r="O81" i="22"/>
  <c r="J82" i="22"/>
  <c r="K82" i="22"/>
  <c r="L82" i="22"/>
  <c r="M82" i="22"/>
  <c r="N82" i="22"/>
  <c r="O82" i="22"/>
  <c r="J83" i="22"/>
  <c r="K83" i="22"/>
  <c r="L83" i="22"/>
  <c r="M83" i="22"/>
  <c r="N83" i="22"/>
  <c r="O83" i="22"/>
  <c r="J84" i="22"/>
  <c r="K84" i="22"/>
  <c r="L84" i="22"/>
  <c r="M84" i="22"/>
  <c r="N84" i="22"/>
  <c r="O84" i="22"/>
  <c r="J85" i="22"/>
  <c r="K85" i="22"/>
  <c r="L85" i="22"/>
  <c r="M85" i="22"/>
  <c r="N85" i="22"/>
  <c r="O85" i="22"/>
  <c r="J86" i="22"/>
  <c r="K86" i="22"/>
  <c r="L86" i="22"/>
  <c r="M86" i="22"/>
  <c r="N86" i="22"/>
  <c r="O86" i="22"/>
  <c r="J87" i="22"/>
  <c r="K87" i="22"/>
  <c r="L87" i="22"/>
  <c r="M87" i="22"/>
  <c r="N87" i="22"/>
  <c r="O87" i="22"/>
  <c r="J88" i="22"/>
  <c r="K88" i="22"/>
  <c r="L88" i="22"/>
  <c r="M88" i="22"/>
  <c r="N88" i="22"/>
  <c r="O88" i="22"/>
  <c r="J89" i="22"/>
  <c r="K89" i="22"/>
  <c r="L89" i="22"/>
  <c r="M89" i="22"/>
  <c r="N89" i="22"/>
  <c r="O89" i="22"/>
  <c r="J90" i="22"/>
  <c r="K90" i="22"/>
  <c r="L90" i="22"/>
  <c r="M90" i="22"/>
  <c r="N90" i="22"/>
  <c r="O90" i="22"/>
  <c r="J91" i="22"/>
  <c r="K91" i="22"/>
  <c r="L91" i="22"/>
  <c r="M91" i="22"/>
  <c r="N91" i="22"/>
  <c r="O91" i="22"/>
  <c r="J92" i="22"/>
  <c r="K92" i="22"/>
  <c r="L92" i="22"/>
  <c r="M92" i="22"/>
  <c r="N92" i="22"/>
  <c r="O92" i="22"/>
  <c r="J93" i="22"/>
  <c r="K93" i="22"/>
  <c r="L93" i="22"/>
  <c r="M93" i="22"/>
  <c r="N93" i="22"/>
  <c r="O93" i="22"/>
  <c r="J94" i="22"/>
  <c r="K94" i="22"/>
  <c r="L94" i="22"/>
  <c r="M94" i="22"/>
  <c r="N94" i="22"/>
  <c r="O94" i="22"/>
  <c r="J95" i="22"/>
  <c r="K95" i="22"/>
  <c r="L95" i="22"/>
  <c r="M95" i="22"/>
  <c r="N95" i="22"/>
  <c r="O95" i="22"/>
  <c r="J96" i="22"/>
  <c r="K96" i="22"/>
  <c r="L96" i="22"/>
  <c r="M96" i="22"/>
  <c r="N96" i="22"/>
  <c r="O96" i="22"/>
  <c r="J97" i="22"/>
  <c r="K97" i="22"/>
  <c r="L97" i="22"/>
  <c r="M97" i="22"/>
  <c r="N97" i="22"/>
  <c r="O97" i="22"/>
  <c r="J98" i="22"/>
  <c r="K98" i="22"/>
  <c r="L98" i="22"/>
  <c r="M98" i="22"/>
  <c r="N98" i="22"/>
  <c r="O98" i="22"/>
  <c r="J99" i="22"/>
  <c r="K99" i="22"/>
  <c r="L99" i="22"/>
  <c r="M99" i="22"/>
  <c r="N99" i="22"/>
  <c r="O99" i="22"/>
  <c r="J100" i="22"/>
  <c r="K100" i="22"/>
  <c r="L100" i="22"/>
  <c r="M100" i="22"/>
  <c r="N100" i="22"/>
  <c r="O100" i="22"/>
  <c r="J101" i="22"/>
  <c r="K101" i="22"/>
  <c r="L101" i="22"/>
  <c r="M101" i="22"/>
  <c r="N101" i="22"/>
  <c r="O101" i="22"/>
  <c r="J102" i="22"/>
  <c r="K102" i="22"/>
  <c r="L102" i="22"/>
  <c r="M102" i="22"/>
  <c r="N102" i="22"/>
  <c r="O102" i="22"/>
  <c r="J103" i="22"/>
  <c r="K103" i="22"/>
  <c r="L103" i="22"/>
  <c r="M103" i="22"/>
  <c r="N103" i="22"/>
  <c r="O103" i="22"/>
  <c r="J104" i="22"/>
  <c r="K104" i="22"/>
  <c r="L104" i="22"/>
  <c r="M104" i="22"/>
  <c r="N104" i="22"/>
  <c r="O104" i="22"/>
  <c r="J105" i="22"/>
  <c r="K105" i="22"/>
  <c r="L105" i="22"/>
  <c r="M105" i="22"/>
  <c r="N105" i="22"/>
  <c r="O105" i="22"/>
  <c r="J106" i="22"/>
  <c r="K106" i="22"/>
  <c r="L106" i="22"/>
  <c r="M106" i="22"/>
  <c r="N106" i="22"/>
  <c r="O106" i="22"/>
  <c r="J107" i="22"/>
  <c r="K107" i="22"/>
  <c r="L107" i="22"/>
  <c r="M107" i="22"/>
  <c r="N107" i="22"/>
  <c r="O107" i="22"/>
  <c r="J108" i="22"/>
  <c r="K108" i="22"/>
  <c r="L108" i="22"/>
  <c r="M108" i="22"/>
  <c r="N108" i="22"/>
  <c r="O108" i="22"/>
  <c r="J109" i="22"/>
  <c r="K109" i="22"/>
  <c r="L109" i="22"/>
  <c r="M109" i="22"/>
  <c r="N109" i="22"/>
  <c r="O109" i="22"/>
  <c r="J110" i="22"/>
  <c r="K110" i="22"/>
  <c r="L110" i="22"/>
  <c r="M110" i="22"/>
  <c r="N110" i="22"/>
  <c r="O110" i="22"/>
  <c r="J111" i="22"/>
  <c r="K111" i="22"/>
  <c r="L111" i="22"/>
  <c r="M111" i="22"/>
  <c r="N111" i="22"/>
  <c r="O111" i="22"/>
  <c r="J112" i="22"/>
  <c r="K112" i="22"/>
  <c r="L112" i="22"/>
  <c r="M112" i="22"/>
  <c r="N112" i="22"/>
  <c r="O112" i="22"/>
  <c r="J113" i="22"/>
  <c r="K113" i="22"/>
  <c r="L113" i="22"/>
  <c r="M113" i="22"/>
  <c r="N113" i="22"/>
  <c r="O113" i="22"/>
  <c r="J114" i="22"/>
  <c r="K114" i="22"/>
  <c r="L114" i="22"/>
  <c r="M114" i="22"/>
  <c r="N114" i="22"/>
  <c r="O114" i="22"/>
  <c r="J115" i="22"/>
  <c r="K115" i="22"/>
  <c r="L115" i="22"/>
  <c r="M115" i="22"/>
  <c r="N115" i="22"/>
  <c r="O115" i="22"/>
  <c r="J116" i="22"/>
  <c r="K116" i="22"/>
  <c r="L116" i="22"/>
  <c r="M116" i="22"/>
  <c r="N116" i="22"/>
  <c r="O116" i="22"/>
  <c r="J117" i="22"/>
  <c r="K117" i="22"/>
  <c r="L117" i="22"/>
  <c r="M117" i="22"/>
  <c r="N117" i="22"/>
  <c r="O117" i="22"/>
  <c r="J118" i="22"/>
  <c r="K118" i="22"/>
  <c r="L118" i="22"/>
  <c r="M118" i="22"/>
  <c r="N118" i="22"/>
  <c r="O118" i="22"/>
  <c r="J119" i="22"/>
  <c r="K119" i="22"/>
  <c r="L119" i="22"/>
  <c r="M119" i="22"/>
  <c r="N119" i="22"/>
  <c r="O119" i="22"/>
  <c r="J120" i="22"/>
  <c r="K120" i="22"/>
  <c r="L120" i="22"/>
  <c r="M120" i="22"/>
  <c r="N120" i="22"/>
  <c r="O120" i="22"/>
  <c r="J121" i="22"/>
  <c r="K121" i="22"/>
  <c r="L121" i="22"/>
  <c r="M121" i="22"/>
  <c r="N121" i="22"/>
  <c r="O121" i="22"/>
  <c r="J122" i="22"/>
  <c r="K122" i="22"/>
  <c r="L122" i="22"/>
  <c r="M122" i="22"/>
  <c r="N122" i="22"/>
  <c r="O122" i="22"/>
  <c r="J123" i="22"/>
  <c r="K123" i="22"/>
  <c r="L123" i="22"/>
  <c r="M123" i="22"/>
  <c r="N123" i="22"/>
  <c r="O123" i="22"/>
  <c r="J124" i="22"/>
  <c r="K124" i="22"/>
  <c r="L124" i="22"/>
  <c r="M124" i="22"/>
  <c r="N124" i="22"/>
  <c r="O124" i="22"/>
  <c r="J125" i="22"/>
  <c r="K125" i="22"/>
  <c r="L125" i="22"/>
  <c r="M125" i="22"/>
  <c r="N125" i="22"/>
  <c r="O125" i="22"/>
  <c r="J126" i="22"/>
  <c r="K126" i="22"/>
  <c r="L126" i="22"/>
  <c r="M126" i="22"/>
  <c r="N126" i="22"/>
  <c r="O126" i="22"/>
  <c r="J127" i="22"/>
  <c r="K127" i="22"/>
  <c r="L127" i="22"/>
  <c r="M127" i="22"/>
  <c r="N127" i="22"/>
  <c r="O127" i="22"/>
  <c r="J128" i="22"/>
  <c r="K128" i="22"/>
  <c r="L128" i="22"/>
  <c r="M128" i="22"/>
  <c r="N128" i="22"/>
  <c r="O128" i="22"/>
  <c r="J129" i="22"/>
  <c r="K129" i="22"/>
  <c r="L129" i="22"/>
  <c r="M129" i="22"/>
  <c r="N129" i="22"/>
  <c r="O129" i="22"/>
  <c r="J130" i="22"/>
  <c r="K130" i="22"/>
  <c r="L130" i="22"/>
  <c r="M130" i="22"/>
  <c r="N130" i="22"/>
  <c r="O130" i="22"/>
  <c r="J131" i="22"/>
  <c r="K131" i="22"/>
  <c r="L131" i="22"/>
  <c r="M131" i="22"/>
  <c r="N131" i="22"/>
  <c r="O131" i="22"/>
  <c r="J132" i="22"/>
  <c r="K132" i="22"/>
  <c r="L132" i="22"/>
  <c r="M132" i="22"/>
  <c r="N132" i="22"/>
  <c r="O132" i="22"/>
  <c r="J133" i="22"/>
  <c r="K133" i="22"/>
  <c r="L133" i="22"/>
  <c r="M133" i="22"/>
  <c r="N133" i="22"/>
  <c r="O133" i="22"/>
  <c r="J134" i="22"/>
  <c r="K134" i="22"/>
  <c r="L134" i="22"/>
  <c r="M134" i="22"/>
  <c r="N134" i="22"/>
  <c r="O134" i="22"/>
  <c r="J135" i="22"/>
  <c r="K135" i="22"/>
  <c r="L135" i="22"/>
  <c r="M135" i="22"/>
  <c r="N135" i="22"/>
  <c r="O135" i="22"/>
  <c r="J136" i="22"/>
  <c r="K136" i="22"/>
  <c r="L136" i="22"/>
  <c r="M136" i="22"/>
  <c r="N136" i="22"/>
  <c r="O136" i="22"/>
  <c r="J137" i="22"/>
  <c r="K137" i="22"/>
  <c r="L137" i="22"/>
  <c r="M137" i="22"/>
  <c r="N137" i="22"/>
  <c r="O137" i="22"/>
  <c r="J138" i="22"/>
  <c r="K138" i="22"/>
  <c r="L138" i="22"/>
  <c r="M138" i="22"/>
  <c r="N138" i="22"/>
  <c r="O138" i="22"/>
  <c r="J139" i="22"/>
  <c r="K139" i="22"/>
  <c r="L139" i="22"/>
  <c r="M139" i="22"/>
  <c r="N139" i="22"/>
  <c r="O139" i="22"/>
  <c r="J140" i="22"/>
  <c r="K140" i="22"/>
  <c r="L140" i="22"/>
  <c r="M140" i="22"/>
  <c r="N140" i="22"/>
  <c r="O140" i="22"/>
  <c r="J141" i="22"/>
  <c r="K141" i="22"/>
  <c r="L141" i="22"/>
  <c r="M141" i="22"/>
  <c r="N141" i="22"/>
  <c r="O141" i="22"/>
  <c r="J142" i="22"/>
  <c r="K142" i="22"/>
  <c r="L142" i="22"/>
  <c r="M142" i="22"/>
  <c r="N142" i="22"/>
  <c r="O142" i="22"/>
  <c r="J143" i="22"/>
  <c r="K143" i="22"/>
  <c r="L143" i="22"/>
  <c r="M143" i="22"/>
  <c r="N143" i="22"/>
  <c r="O143" i="22"/>
  <c r="J144" i="22"/>
  <c r="K144" i="22"/>
  <c r="L144" i="22"/>
  <c r="M144" i="22"/>
  <c r="N144" i="22"/>
  <c r="O144" i="22"/>
  <c r="J145" i="22"/>
  <c r="K145" i="22"/>
  <c r="L145" i="22"/>
  <c r="M145" i="22"/>
  <c r="N145" i="22"/>
  <c r="O145" i="22"/>
  <c r="J146" i="22"/>
  <c r="K146" i="22"/>
  <c r="L146" i="22"/>
  <c r="M146" i="22"/>
  <c r="N146" i="22"/>
  <c r="O146" i="22"/>
  <c r="J147" i="22"/>
  <c r="K147" i="22"/>
  <c r="L147" i="22"/>
  <c r="M147" i="22"/>
  <c r="N147" i="22"/>
  <c r="O147" i="22"/>
  <c r="J148" i="22"/>
  <c r="K148" i="22"/>
  <c r="L148" i="22"/>
  <c r="M148" i="22"/>
  <c r="N148" i="22"/>
  <c r="O148" i="22"/>
  <c r="J149" i="22"/>
  <c r="K149" i="22"/>
  <c r="L149" i="22"/>
  <c r="M149" i="22"/>
  <c r="N149" i="22"/>
  <c r="O149" i="22"/>
  <c r="J150" i="22"/>
  <c r="K150" i="22"/>
  <c r="L150" i="22"/>
  <c r="M150" i="22"/>
  <c r="N150" i="22"/>
  <c r="O150" i="22"/>
  <c r="J151" i="22"/>
  <c r="K151" i="22"/>
  <c r="L151" i="22"/>
  <c r="M151" i="22"/>
  <c r="N151" i="22"/>
  <c r="O151" i="22"/>
  <c r="J152" i="22"/>
  <c r="K152" i="22"/>
  <c r="L152" i="22"/>
  <c r="M152" i="22"/>
  <c r="N152" i="22"/>
  <c r="O152" i="22"/>
  <c r="J153" i="22"/>
  <c r="K153" i="22"/>
  <c r="L153" i="22"/>
  <c r="M153" i="22"/>
  <c r="N153" i="22"/>
  <c r="O153" i="22"/>
  <c r="J154" i="22"/>
  <c r="K154" i="22"/>
  <c r="L154" i="22"/>
  <c r="M154" i="22"/>
  <c r="N154" i="22"/>
  <c r="O154" i="22"/>
  <c r="J155" i="22"/>
  <c r="K155" i="22"/>
  <c r="L155" i="22"/>
  <c r="M155" i="22"/>
  <c r="N155" i="22"/>
  <c r="O155" i="22"/>
  <c r="J156" i="22"/>
  <c r="K156" i="22"/>
  <c r="L156" i="22"/>
  <c r="M156" i="22"/>
  <c r="N156" i="22"/>
  <c r="O156" i="22"/>
  <c r="J157" i="22"/>
  <c r="K157" i="22"/>
  <c r="L157" i="22"/>
  <c r="M157" i="22"/>
  <c r="N157" i="22"/>
  <c r="O157" i="22"/>
  <c r="J158" i="22"/>
  <c r="K158" i="22"/>
  <c r="L158" i="22"/>
  <c r="M158" i="22"/>
  <c r="N158" i="22"/>
  <c r="O158" i="22"/>
  <c r="J159" i="22"/>
  <c r="K159" i="22"/>
  <c r="L159" i="22"/>
  <c r="M159" i="22"/>
  <c r="N159" i="22"/>
  <c r="O159" i="22"/>
  <c r="J160" i="22"/>
  <c r="K160" i="22"/>
  <c r="L160" i="22"/>
  <c r="M160" i="22"/>
  <c r="N160" i="22"/>
  <c r="O160" i="22"/>
  <c r="J161" i="22"/>
  <c r="K161" i="22"/>
  <c r="L161" i="22"/>
  <c r="M161" i="22"/>
  <c r="N161" i="22"/>
  <c r="O161" i="22"/>
  <c r="J162" i="22"/>
  <c r="K162" i="22"/>
  <c r="L162" i="22"/>
  <c r="M162" i="22"/>
  <c r="N162" i="22"/>
  <c r="O162" i="22"/>
  <c r="J163" i="22"/>
  <c r="K163" i="22"/>
  <c r="L163" i="22"/>
  <c r="M163" i="22"/>
  <c r="N163" i="22"/>
  <c r="O163" i="22"/>
  <c r="J164" i="22"/>
  <c r="K164" i="22"/>
  <c r="L164" i="22"/>
  <c r="M164" i="22"/>
  <c r="N164" i="22"/>
  <c r="O164" i="22"/>
  <c r="J165" i="22"/>
  <c r="K165" i="22"/>
  <c r="L165" i="22"/>
  <c r="M165" i="22"/>
  <c r="N165" i="22"/>
  <c r="O165" i="22"/>
  <c r="J166" i="22"/>
  <c r="K166" i="22"/>
  <c r="L166" i="22"/>
  <c r="M166" i="22"/>
  <c r="N166" i="22"/>
  <c r="O166" i="22"/>
  <c r="J167" i="22"/>
  <c r="K167" i="22"/>
  <c r="L167" i="22"/>
  <c r="M167" i="22"/>
  <c r="N167" i="22"/>
  <c r="O167" i="22"/>
  <c r="J168" i="22"/>
  <c r="K168" i="22"/>
  <c r="L168" i="22"/>
  <c r="M168" i="22"/>
  <c r="N168" i="22"/>
  <c r="O168" i="22"/>
  <c r="J169" i="22"/>
  <c r="K169" i="22"/>
  <c r="L169" i="22"/>
  <c r="M169" i="22"/>
  <c r="N169" i="22"/>
  <c r="O169" i="22"/>
  <c r="J170" i="22"/>
  <c r="K170" i="22"/>
  <c r="L170" i="22"/>
  <c r="M170" i="22"/>
  <c r="N170" i="22"/>
  <c r="O170" i="22"/>
  <c r="J171" i="22"/>
  <c r="K171" i="22"/>
  <c r="L171" i="22"/>
  <c r="M171" i="22"/>
  <c r="N171" i="22"/>
  <c r="O171" i="22"/>
  <c r="J172" i="22"/>
  <c r="K172" i="22"/>
  <c r="L172" i="22"/>
  <c r="M172" i="22"/>
  <c r="N172" i="22"/>
  <c r="O172" i="22"/>
  <c r="J173" i="22"/>
  <c r="K173" i="22"/>
  <c r="L173" i="22"/>
  <c r="M173" i="22"/>
  <c r="N173" i="22"/>
  <c r="O173" i="22"/>
  <c r="J174" i="22"/>
  <c r="K174" i="22"/>
  <c r="L174" i="22"/>
  <c r="M174" i="22"/>
  <c r="N174" i="22"/>
  <c r="O174" i="22"/>
  <c r="J175" i="22"/>
  <c r="K175" i="22"/>
  <c r="L175" i="22"/>
  <c r="M175" i="22"/>
  <c r="N175" i="22"/>
  <c r="O175" i="22"/>
  <c r="J176" i="22"/>
  <c r="K176" i="22"/>
  <c r="L176" i="22"/>
  <c r="M176" i="22"/>
  <c r="N176" i="22"/>
  <c r="O176" i="22"/>
  <c r="J177" i="22"/>
  <c r="K177" i="22"/>
  <c r="L177" i="22"/>
  <c r="M177" i="22"/>
  <c r="N177" i="22"/>
  <c r="O177" i="22"/>
  <c r="J178" i="22"/>
  <c r="K178" i="22"/>
  <c r="L178" i="22"/>
  <c r="M178" i="22"/>
  <c r="N178" i="22"/>
  <c r="O178" i="22"/>
  <c r="J179" i="22"/>
  <c r="K179" i="22"/>
  <c r="L179" i="22"/>
  <c r="M179" i="22"/>
  <c r="N179" i="22"/>
  <c r="O179" i="22"/>
  <c r="J180" i="22"/>
  <c r="K180" i="22"/>
  <c r="L180" i="22"/>
  <c r="M180" i="22"/>
  <c r="N180" i="22"/>
  <c r="O180" i="22"/>
  <c r="J181" i="22"/>
  <c r="K181" i="22"/>
  <c r="L181" i="22"/>
  <c r="M181" i="22"/>
  <c r="N181" i="22"/>
  <c r="O181" i="22"/>
  <c r="J182" i="22"/>
  <c r="K182" i="22"/>
  <c r="L182" i="22"/>
  <c r="M182" i="22"/>
  <c r="N182" i="22"/>
  <c r="O182" i="22"/>
  <c r="J183" i="22"/>
  <c r="K183" i="22"/>
  <c r="L183" i="22"/>
  <c r="M183" i="22"/>
  <c r="N183" i="22"/>
  <c r="O183" i="22"/>
  <c r="J184" i="22"/>
  <c r="K184" i="22"/>
  <c r="L184" i="22"/>
  <c r="M184" i="22"/>
  <c r="N184" i="22"/>
  <c r="O184" i="22"/>
  <c r="J185" i="22"/>
  <c r="K185" i="22"/>
  <c r="L185" i="22"/>
  <c r="M185" i="22"/>
  <c r="N185" i="22"/>
  <c r="O185" i="22"/>
  <c r="J186" i="22"/>
  <c r="K186" i="22"/>
  <c r="L186" i="22"/>
  <c r="M186" i="22"/>
  <c r="N186" i="22"/>
  <c r="O186" i="22"/>
  <c r="J187" i="22"/>
  <c r="K187" i="22"/>
  <c r="L187" i="22"/>
  <c r="M187" i="22"/>
  <c r="N187" i="22"/>
  <c r="O187" i="22"/>
  <c r="J188" i="22"/>
  <c r="K188" i="22"/>
  <c r="L188" i="22"/>
  <c r="M188" i="22"/>
  <c r="N188" i="22"/>
  <c r="O188" i="22"/>
  <c r="J189" i="22"/>
  <c r="K189" i="22"/>
  <c r="L189" i="22"/>
  <c r="M189" i="22"/>
  <c r="N189" i="22"/>
  <c r="O189" i="22"/>
  <c r="J190" i="22"/>
  <c r="K190" i="22"/>
  <c r="L190" i="22"/>
  <c r="M190" i="22"/>
  <c r="N190" i="22"/>
  <c r="O190" i="22"/>
  <c r="J191" i="22"/>
  <c r="K191" i="22"/>
  <c r="L191" i="22"/>
  <c r="M191" i="22"/>
  <c r="N191" i="22"/>
  <c r="O191" i="22"/>
  <c r="J192" i="22"/>
  <c r="K192" i="22"/>
  <c r="L192" i="22"/>
  <c r="M192" i="22"/>
  <c r="N192" i="22"/>
  <c r="O192" i="22"/>
  <c r="J193" i="22"/>
  <c r="K193" i="22"/>
  <c r="L193" i="22"/>
  <c r="M193" i="22"/>
  <c r="N193" i="22"/>
  <c r="O193" i="22"/>
  <c r="J194" i="22"/>
  <c r="K194" i="22"/>
  <c r="L194" i="22"/>
  <c r="M194" i="22"/>
  <c r="N194" i="22"/>
  <c r="O194" i="22"/>
  <c r="J195" i="22"/>
  <c r="K195" i="22"/>
  <c r="L195" i="22"/>
  <c r="M195" i="22"/>
  <c r="N195" i="22"/>
  <c r="O195" i="22"/>
  <c r="J196" i="22"/>
  <c r="K196" i="22"/>
  <c r="L196" i="22"/>
  <c r="M196" i="22"/>
  <c r="N196" i="22"/>
  <c r="O196" i="22"/>
  <c r="J197" i="22"/>
  <c r="K197" i="22"/>
  <c r="L197" i="22"/>
  <c r="M197" i="22"/>
  <c r="N197" i="22"/>
  <c r="O197" i="22"/>
  <c r="J198" i="22"/>
  <c r="K198" i="22"/>
  <c r="L198" i="22"/>
  <c r="M198" i="22"/>
  <c r="N198" i="22"/>
  <c r="O198" i="22"/>
  <c r="J199" i="22"/>
  <c r="K199" i="22"/>
  <c r="L199" i="22"/>
  <c r="M199" i="22"/>
  <c r="N199" i="22"/>
  <c r="O199" i="22"/>
  <c r="J200" i="22"/>
  <c r="K200" i="22"/>
  <c r="L200" i="22"/>
  <c r="M200" i="22"/>
  <c r="N200" i="22"/>
  <c r="O200" i="22"/>
  <c r="J201" i="22"/>
  <c r="K201" i="22"/>
  <c r="L201" i="22"/>
  <c r="M201" i="22"/>
  <c r="N201" i="22"/>
  <c r="O201" i="22"/>
  <c r="J202" i="22"/>
  <c r="K202" i="22"/>
  <c r="L202" i="22"/>
  <c r="M202" i="22"/>
  <c r="N202" i="22"/>
  <c r="O202" i="22"/>
  <c r="J203" i="22"/>
  <c r="K203" i="22"/>
  <c r="L203" i="22"/>
  <c r="M203" i="22"/>
  <c r="N203" i="22"/>
  <c r="O203" i="22"/>
  <c r="J204" i="22"/>
  <c r="K204" i="22"/>
  <c r="L204" i="22"/>
  <c r="M204" i="22"/>
  <c r="N204" i="22"/>
  <c r="O204" i="22"/>
  <c r="J205" i="22"/>
  <c r="K205" i="22"/>
  <c r="L205" i="22"/>
  <c r="M205" i="22"/>
  <c r="N205" i="22"/>
  <c r="O205" i="22"/>
  <c r="J206" i="22"/>
  <c r="K206" i="22"/>
  <c r="L206" i="22"/>
  <c r="M206" i="22"/>
  <c r="N206" i="22"/>
  <c r="O206" i="22"/>
  <c r="J207" i="22"/>
  <c r="K207" i="22"/>
  <c r="L207" i="22"/>
  <c r="M207" i="22"/>
  <c r="N207" i="22"/>
  <c r="O207" i="22"/>
  <c r="J208" i="22"/>
  <c r="K208" i="22"/>
  <c r="L208" i="22"/>
  <c r="M208" i="22"/>
  <c r="N208" i="22"/>
  <c r="O208" i="22"/>
  <c r="J209" i="22"/>
  <c r="K209" i="22"/>
  <c r="L209" i="22"/>
  <c r="M209" i="22"/>
  <c r="N209" i="22"/>
  <c r="O209" i="22"/>
  <c r="J210" i="22"/>
  <c r="K210" i="22"/>
  <c r="L210" i="22"/>
  <c r="M210" i="22"/>
  <c r="N210" i="22"/>
  <c r="O210" i="22"/>
  <c r="J211" i="22"/>
  <c r="K211" i="22"/>
  <c r="L211" i="22"/>
  <c r="M211" i="22"/>
  <c r="N211" i="22"/>
  <c r="O211" i="22"/>
  <c r="J212" i="22"/>
  <c r="K212" i="22"/>
  <c r="L212" i="22"/>
  <c r="M212" i="22"/>
  <c r="N212" i="22"/>
  <c r="O212" i="22"/>
  <c r="J213" i="22"/>
  <c r="K213" i="22"/>
  <c r="L213" i="22"/>
  <c r="M213" i="22"/>
  <c r="N213" i="22"/>
  <c r="O213" i="22"/>
  <c r="J214" i="22"/>
  <c r="K214" i="22"/>
  <c r="L214" i="22"/>
  <c r="M214" i="22"/>
  <c r="N214" i="22"/>
  <c r="O214" i="22"/>
  <c r="J215" i="22"/>
  <c r="K215" i="22"/>
  <c r="L215" i="22"/>
  <c r="M215" i="22"/>
  <c r="N215" i="22"/>
  <c r="O215" i="22"/>
  <c r="J216" i="22"/>
  <c r="K216" i="22"/>
  <c r="L216" i="22"/>
  <c r="M216" i="22"/>
  <c r="N216" i="22"/>
  <c r="O216" i="22"/>
  <c r="J217" i="22"/>
  <c r="K217" i="22"/>
  <c r="L217" i="22"/>
  <c r="M217" i="22"/>
  <c r="N217" i="22"/>
  <c r="O217" i="22"/>
  <c r="J218" i="22"/>
  <c r="K218" i="22"/>
  <c r="L218" i="22"/>
  <c r="M218" i="22"/>
  <c r="N218" i="22"/>
  <c r="O218" i="22"/>
  <c r="J219" i="22"/>
  <c r="K219" i="22"/>
  <c r="L219" i="22"/>
  <c r="M219" i="22"/>
  <c r="N219" i="22"/>
  <c r="O219" i="22"/>
  <c r="J220" i="22"/>
  <c r="K220" i="22"/>
  <c r="L220" i="22"/>
  <c r="M220" i="22"/>
  <c r="N220" i="22"/>
  <c r="O220" i="22"/>
  <c r="J221" i="22"/>
  <c r="K221" i="22"/>
  <c r="L221" i="22"/>
  <c r="M221" i="22"/>
  <c r="N221" i="22"/>
  <c r="O221" i="22"/>
  <c r="J222" i="22"/>
  <c r="K222" i="22"/>
  <c r="L222" i="22"/>
  <c r="M222" i="22"/>
  <c r="N222" i="22"/>
  <c r="O222" i="22"/>
  <c r="J223" i="22"/>
  <c r="K223" i="22"/>
  <c r="L223" i="22"/>
  <c r="M223" i="22"/>
  <c r="N223" i="22"/>
  <c r="O223" i="22"/>
  <c r="J224" i="22"/>
  <c r="K224" i="22"/>
  <c r="L224" i="22"/>
  <c r="M224" i="22"/>
  <c r="N224" i="22"/>
  <c r="O224" i="22"/>
  <c r="J225" i="22"/>
  <c r="K225" i="22"/>
  <c r="L225" i="22"/>
  <c r="M225" i="22"/>
  <c r="N225" i="22"/>
  <c r="O225" i="22"/>
  <c r="J226" i="22"/>
  <c r="K226" i="22"/>
  <c r="L226" i="22"/>
  <c r="M226" i="22"/>
  <c r="N226" i="22"/>
  <c r="O226" i="22"/>
  <c r="J227" i="22"/>
  <c r="K227" i="22"/>
  <c r="L227" i="22"/>
  <c r="M227" i="22"/>
  <c r="N227" i="22"/>
  <c r="O227" i="22"/>
  <c r="J228" i="22"/>
  <c r="K228" i="22"/>
  <c r="L228" i="22"/>
  <c r="M228" i="22"/>
  <c r="N228" i="22"/>
  <c r="O228" i="22"/>
  <c r="J229" i="22"/>
  <c r="K229" i="22"/>
  <c r="L229" i="22"/>
  <c r="M229" i="22"/>
  <c r="N229" i="22"/>
  <c r="O229" i="22"/>
  <c r="J230" i="22"/>
  <c r="K230" i="22"/>
  <c r="L230" i="22"/>
  <c r="M230" i="22"/>
  <c r="N230" i="22"/>
  <c r="O230" i="22"/>
  <c r="J231" i="22"/>
  <c r="K231" i="22"/>
  <c r="L231" i="22"/>
  <c r="M231" i="22"/>
  <c r="N231" i="22"/>
  <c r="O231" i="22"/>
  <c r="J232" i="22"/>
  <c r="K232" i="22"/>
  <c r="L232" i="22"/>
  <c r="M232" i="22"/>
  <c r="N232" i="22"/>
  <c r="O232" i="22"/>
  <c r="J233" i="22"/>
  <c r="K233" i="22"/>
  <c r="L233" i="22"/>
  <c r="M233" i="22"/>
  <c r="N233" i="22"/>
  <c r="O233" i="22"/>
  <c r="J234" i="22"/>
  <c r="K234" i="22"/>
  <c r="L234" i="22"/>
  <c r="M234" i="22"/>
  <c r="N234" i="22"/>
  <c r="O234" i="22"/>
  <c r="J235" i="22"/>
  <c r="K235" i="22"/>
  <c r="L235" i="22"/>
  <c r="M235" i="22"/>
  <c r="N235" i="22"/>
  <c r="O235" i="22"/>
  <c r="J236" i="22"/>
  <c r="K236" i="22"/>
  <c r="L236" i="22"/>
  <c r="M236" i="22"/>
  <c r="N236" i="22"/>
  <c r="O236" i="22"/>
  <c r="J237" i="22"/>
  <c r="K237" i="22"/>
  <c r="L237" i="22"/>
  <c r="M237" i="22"/>
  <c r="N237" i="22"/>
  <c r="O237" i="22"/>
  <c r="J238" i="22"/>
  <c r="K238" i="22"/>
  <c r="L238" i="22"/>
  <c r="M238" i="22"/>
  <c r="N238" i="22"/>
  <c r="O238" i="22"/>
  <c r="J239" i="22"/>
  <c r="K239" i="22"/>
  <c r="L239" i="22"/>
  <c r="M239" i="22"/>
  <c r="N239" i="22"/>
  <c r="O239" i="22"/>
  <c r="J240" i="22"/>
  <c r="K240" i="22"/>
  <c r="L240" i="22"/>
  <c r="M240" i="22"/>
  <c r="N240" i="22"/>
  <c r="O240" i="22"/>
  <c r="J241" i="22"/>
  <c r="K241" i="22"/>
  <c r="L241" i="22"/>
  <c r="M241" i="22"/>
  <c r="N241" i="22"/>
  <c r="O241" i="22"/>
  <c r="J242" i="22"/>
  <c r="K242" i="22"/>
  <c r="L242" i="22"/>
  <c r="M242" i="22"/>
  <c r="N242" i="22"/>
  <c r="O242" i="22"/>
  <c r="J243" i="22"/>
  <c r="K243" i="22"/>
  <c r="L243" i="22"/>
  <c r="M243" i="22"/>
  <c r="N243" i="22"/>
  <c r="O243" i="22"/>
  <c r="J244" i="22"/>
  <c r="K244" i="22"/>
  <c r="L244" i="22"/>
  <c r="M244" i="22"/>
  <c r="N244" i="22"/>
  <c r="O244" i="22"/>
  <c r="J245" i="22"/>
  <c r="K245" i="22"/>
  <c r="L245" i="22"/>
  <c r="M245" i="22"/>
  <c r="N245" i="22"/>
  <c r="O245" i="22"/>
  <c r="J246" i="22"/>
  <c r="K246" i="22"/>
  <c r="L246" i="22"/>
  <c r="M246" i="22"/>
  <c r="N246" i="22"/>
  <c r="O246" i="22"/>
  <c r="J247" i="22"/>
  <c r="K247" i="22"/>
  <c r="L247" i="22"/>
  <c r="M247" i="22"/>
  <c r="N247" i="22"/>
  <c r="O247" i="22"/>
  <c r="J248" i="22"/>
  <c r="K248" i="22"/>
  <c r="L248" i="22"/>
  <c r="M248" i="22"/>
  <c r="N248" i="22"/>
  <c r="O248" i="22"/>
  <c r="J249" i="22"/>
  <c r="K249" i="22"/>
  <c r="L249" i="22"/>
  <c r="M249" i="22"/>
  <c r="N249" i="22"/>
  <c r="O249" i="22"/>
  <c r="J250" i="22"/>
  <c r="K250" i="22"/>
  <c r="L250" i="22"/>
  <c r="M250" i="22"/>
  <c r="N250" i="22"/>
  <c r="O250" i="22"/>
  <c r="J251" i="22"/>
  <c r="K251" i="22"/>
  <c r="L251" i="22"/>
  <c r="M251" i="22"/>
  <c r="N251" i="22"/>
  <c r="O251" i="22"/>
  <c r="J252" i="22"/>
  <c r="K252" i="22"/>
  <c r="L252" i="22"/>
  <c r="M252" i="22"/>
  <c r="N252" i="22"/>
  <c r="O252" i="22"/>
  <c r="J253" i="22"/>
  <c r="K253" i="22"/>
  <c r="L253" i="22"/>
  <c r="M253" i="22"/>
  <c r="N253" i="22"/>
  <c r="O253" i="22"/>
  <c r="J254" i="22"/>
  <c r="K254" i="22"/>
  <c r="L254" i="22"/>
  <c r="M254" i="22"/>
  <c r="N254" i="22"/>
  <c r="O254" i="22"/>
  <c r="J255" i="22"/>
  <c r="K255" i="22"/>
  <c r="L255" i="22"/>
  <c r="M255" i="22"/>
  <c r="N255" i="22"/>
  <c r="O255" i="22"/>
  <c r="J256" i="22"/>
  <c r="K256" i="22"/>
  <c r="L256" i="22"/>
  <c r="M256" i="22"/>
  <c r="N256" i="22"/>
  <c r="O256" i="22"/>
  <c r="J257" i="22"/>
  <c r="K257" i="22"/>
  <c r="L257" i="22"/>
  <c r="M257" i="22"/>
  <c r="N257" i="22"/>
  <c r="O257" i="22"/>
  <c r="J258" i="22"/>
  <c r="K258" i="22"/>
  <c r="L258" i="22"/>
  <c r="M258" i="22"/>
  <c r="N258" i="22"/>
  <c r="O258" i="22"/>
  <c r="J259" i="22"/>
  <c r="K259" i="22"/>
  <c r="L259" i="22"/>
  <c r="M259" i="22"/>
  <c r="N259" i="22"/>
  <c r="O259" i="22"/>
  <c r="J260" i="22"/>
  <c r="K260" i="22"/>
  <c r="L260" i="22"/>
  <c r="M260" i="22"/>
  <c r="N260" i="22"/>
  <c r="O260" i="22"/>
  <c r="J261" i="22"/>
  <c r="K261" i="22"/>
  <c r="L261" i="22"/>
  <c r="M261" i="22"/>
  <c r="N261" i="22"/>
  <c r="O261" i="22"/>
  <c r="J262" i="22"/>
  <c r="K262" i="22"/>
  <c r="L262" i="22"/>
  <c r="M262" i="22"/>
  <c r="N262" i="22"/>
  <c r="O262" i="22"/>
  <c r="J263" i="22"/>
  <c r="K263" i="22"/>
  <c r="L263" i="22"/>
  <c r="M263" i="22"/>
  <c r="N263" i="22"/>
  <c r="O263" i="22"/>
  <c r="J264" i="22"/>
  <c r="K264" i="22"/>
  <c r="L264" i="22"/>
  <c r="M264" i="22"/>
  <c r="N264" i="22"/>
  <c r="O264" i="22"/>
  <c r="J265" i="22"/>
  <c r="K265" i="22"/>
  <c r="L265" i="22"/>
  <c r="M265" i="22"/>
  <c r="N265" i="22"/>
  <c r="O265" i="22"/>
  <c r="J266" i="22"/>
  <c r="K266" i="22"/>
  <c r="L266" i="22"/>
  <c r="M266" i="22"/>
  <c r="N266" i="22"/>
  <c r="O266" i="22"/>
  <c r="J267" i="22"/>
  <c r="K267" i="22"/>
  <c r="L267" i="22"/>
  <c r="M267" i="22"/>
  <c r="N267" i="22"/>
  <c r="O267" i="22"/>
  <c r="J268" i="22"/>
  <c r="K268" i="22"/>
  <c r="L268" i="22"/>
  <c r="M268" i="22"/>
  <c r="N268" i="22"/>
  <c r="O268" i="22"/>
  <c r="J269" i="22"/>
  <c r="K269" i="22"/>
  <c r="L269" i="22"/>
  <c r="M269" i="22"/>
  <c r="N269" i="22"/>
  <c r="O269" i="22"/>
  <c r="J270" i="22"/>
  <c r="K270" i="22"/>
  <c r="L270" i="22"/>
  <c r="M270" i="22"/>
  <c r="N270" i="22"/>
  <c r="O270" i="22"/>
  <c r="J271" i="22"/>
  <c r="K271" i="22"/>
  <c r="L271" i="22"/>
  <c r="M271" i="22"/>
  <c r="N271" i="22"/>
  <c r="O271" i="22"/>
  <c r="J272" i="22"/>
  <c r="K272" i="22"/>
  <c r="L272" i="22"/>
  <c r="M272" i="22"/>
  <c r="N272" i="22"/>
  <c r="O272" i="22"/>
  <c r="J273" i="22"/>
  <c r="K273" i="22"/>
  <c r="L273" i="22"/>
  <c r="M273" i="22"/>
  <c r="N273" i="22"/>
  <c r="O273" i="22"/>
  <c r="J274" i="22"/>
  <c r="K274" i="22"/>
  <c r="L274" i="22"/>
  <c r="M274" i="22"/>
  <c r="N274" i="22"/>
  <c r="O274" i="22"/>
  <c r="J275" i="22"/>
  <c r="K275" i="22"/>
  <c r="L275" i="22"/>
  <c r="M275" i="22"/>
  <c r="N275" i="22"/>
  <c r="O275" i="22"/>
  <c r="J276" i="22"/>
  <c r="K276" i="22"/>
  <c r="L276" i="22"/>
  <c r="M276" i="22"/>
  <c r="N276" i="22"/>
  <c r="O276" i="22"/>
  <c r="J277" i="22"/>
  <c r="K277" i="22"/>
  <c r="L277" i="22"/>
  <c r="M277" i="22"/>
  <c r="N277" i="22"/>
  <c r="O277" i="22"/>
  <c r="J278" i="22"/>
  <c r="K278" i="22"/>
  <c r="L278" i="22"/>
  <c r="M278" i="22"/>
  <c r="N278" i="22"/>
  <c r="O278" i="22"/>
  <c r="J279" i="22"/>
  <c r="K279" i="22"/>
  <c r="L279" i="22"/>
  <c r="M279" i="22"/>
  <c r="N279" i="22"/>
  <c r="O279" i="22"/>
  <c r="J280" i="22"/>
  <c r="K280" i="22"/>
  <c r="L280" i="22"/>
  <c r="M280" i="22"/>
  <c r="N280" i="22"/>
  <c r="O280" i="22"/>
  <c r="J281" i="22"/>
  <c r="K281" i="22"/>
  <c r="L281" i="22"/>
  <c r="M281" i="22"/>
  <c r="N281" i="22"/>
  <c r="O281" i="22"/>
  <c r="J282" i="22"/>
  <c r="K282" i="22"/>
  <c r="L282" i="22"/>
  <c r="M282" i="22"/>
  <c r="N282" i="22"/>
  <c r="O282" i="22"/>
  <c r="J283" i="22"/>
  <c r="K283" i="22"/>
  <c r="L283" i="22"/>
  <c r="M283" i="22"/>
  <c r="N283" i="22"/>
  <c r="O283" i="22"/>
  <c r="J284" i="22"/>
  <c r="K284" i="22"/>
  <c r="L284" i="22"/>
  <c r="M284" i="22"/>
  <c r="N284" i="22"/>
  <c r="O284" i="22"/>
  <c r="J285" i="22"/>
  <c r="K285" i="22"/>
  <c r="L285" i="22"/>
  <c r="M285" i="22"/>
  <c r="N285" i="22"/>
  <c r="O285" i="22"/>
  <c r="J286" i="22"/>
  <c r="K286" i="22"/>
  <c r="L286" i="22"/>
  <c r="M286" i="22"/>
  <c r="N286" i="22"/>
  <c r="O286" i="22"/>
  <c r="J287" i="22"/>
  <c r="K287" i="22"/>
  <c r="L287" i="22"/>
  <c r="M287" i="22"/>
  <c r="N287" i="22"/>
  <c r="O287" i="22"/>
  <c r="J288" i="22"/>
  <c r="K288" i="22"/>
  <c r="L288" i="22"/>
  <c r="M288" i="22"/>
  <c r="N288" i="22"/>
  <c r="O288" i="22"/>
  <c r="J289" i="22"/>
  <c r="K289" i="22"/>
  <c r="L289" i="22"/>
  <c r="M289" i="22"/>
  <c r="N289" i="22"/>
  <c r="O289" i="22"/>
  <c r="J290" i="22"/>
  <c r="K290" i="22"/>
  <c r="L290" i="22"/>
  <c r="M290" i="22"/>
  <c r="N290" i="22"/>
  <c r="O290" i="22"/>
  <c r="J291" i="22"/>
  <c r="K291" i="22"/>
  <c r="L291" i="22"/>
  <c r="M291" i="22"/>
  <c r="N291" i="22"/>
  <c r="O291" i="22"/>
  <c r="J292" i="22"/>
  <c r="K292" i="22"/>
  <c r="L292" i="22"/>
  <c r="M292" i="22"/>
  <c r="N292" i="22"/>
  <c r="O292" i="22"/>
  <c r="J293" i="22"/>
  <c r="K293" i="22"/>
  <c r="L293" i="22"/>
  <c r="M293" i="22"/>
  <c r="N293" i="22"/>
  <c r="O293" i="22"/>
  <c r="J294" i="22"/>
  <c r="K294" i="22"/>
  <c r="L294" i="22"/>
  <c r="M294" i="22"/>
  <c r="N294" i="22"/>
  <c r="O294" i="22"/>
  <c r="J295" i="22"/>
  <c r="K295" i="22"/>
  <c r="L295" i="22"/>
  <c r="M295" i="22"/>
  <c r="N295" i="22"/>
  <c r="O295" i="22"/>
  <c r="J296" i="22"/>
  <c r="K296" i="22"/>
  <c r="L296" i="22"/>
  <c r="M296" i="22"/>
  <c r="N296" i="22"/>
  <c r="O296" i="22"/>
  <c r="J297" i="22"/>
  <c r="K297" i="22"/>
  <c r="L297" i="22"/>
  <c r="M297" i="22"/>
  <c r="N297" i="22"/>
  <c r="O297" i="22"/>
  <c r="J298" i="22"/>
  <c r="K298" i="22"/>
  <c r="L298" i="22"/>
  <c r="M298" i="22"/>
  <c r="N298" i="22"/>
  <c r="O298" i="22"/>
  <c r="J299" i="22"/>
  <c r="K299" i="22"/>
  <c r="L299" i="22"/>
  <c r="M299" i="22"/>
  <c r="N299" i="22"/>
  <c r="O299" i="22"/>
  <c r="J300" i="22"/>
  <c r="K300" i="22"/>
  <c r="L300" i="22"/>
  <c r="M300" i="22"/>
  <c r="N300" i="22"/>
  <c r="O300" i="22"/>
  <c r="J301" i="22"/>
  <c r="K301" i="22"/>
  <c r="L301" i="22"/>
  <c r="M301" i="22"/>
  <c r="N301" i="22"/>
  <c r="O301" i="22"/>
  <c r="J302" i="22"/>
  <c r="K302" i="22"/>
  <c r="L302" i="22"/>
  <c r="M302" i="22"/>
  <c r="N302" i="22"/>
  <c r="O302" i="22"/>
  <c r="J303" i="22"/>
  <c r="K303" i="22"/>
  <c r="L303" i="22"/>
  <c r="M303" i="22"/>
  <c r="N303" i="22"/>
  <c r="O303" i="22"/>
  <c r="J304" i="22"/>
  <c r="K304" i="22"/>
  <c r="L304" i="22"/>
  <c r="M304" i="22"/>
  <c r="N304" i="22"/>
  <c r="O304" i="22"/>
  <c r="J305" i="22"/>
  <c r="K305" i="22"/>
  <c r="L305" i="22"/>
  <c r="M305" i="22"/>
  <c r="N305" i="22"/>
  <c r="O305" i="22"/>
  <c r="J306" i="22"/>
  <c r="K306" i="22"/>
  <c r="L306" i="22"/>
  <c r="M306" i="22"/>
  <c r="N306" i="22"/>
  <c r="O306" i="22"/>
  <c r="J307" i="22"/>
  <c r="K307" i="22"/>
  <c r="L307" i="22"/>
  <c r="M307" i="22"/>
  <c r="N307" i="22"/>
  <c r="O307" i="22"/>
  <c r="J308" i="22"/>
  <c r="K308" i="22"/>
  <c r="L308" i="22"/>
  <c r="M308" i="22"/>
  <c r="N308" i="22"/>
  <c r="O308" i="22"/>
  <c r="J309" i="22"/>
  <c r="K309" i="22"/>
  <c r="L309" i="22"/>
  <c r="M309" i="22"/>
  <c r="N309" i="22"/>
  <c r="O309" i="22"/>
  <c r="J310" i="22"/>
  <c r="K310" i="22"/>
  <c r="L310" i="22"/>
  <c r="M310" i="22"/>
  <c r="N310" i="22"/>
  <c r="O310" i="22"/>
  <c r="K5" i="22"/>
  <c r="L5" i="22"/>
  <c r="M5" i="22"/>
  <c r="N5" i="22"/>
  <c r="O5" i="22"/>
  <c r="J5" i="22"/>
  <c r="I20" i="11" l="1"/>
  <c r="L20" i="11" l="1"/>
  <c r="M20" i="11"/>
  <c r="K20" i="11"/>
  <c r="G158" i="11" l="1"/>
  <c r="G153" i="11"/>
  <c r="G147" i="11"/>
  <c r="K147" i="11" s="1"/>
  <c r="G142" i="11"/>
  <c r="K142" i="11" s="1"/>
  <c r="G138" i="11"/>
  <c r="G134" i="11"/>
  <c r="G130" i="11"/>
  <c r="G125" i="11"/>
  <c r="G120" i="11"/>
  <c r="G115" i="11"/>
  <c r="K115" i="11" s="1"/>
  <c r="G103" i="11"/>
  <c r="G91" i="11"/>
  <c r="G79" i="11"/>
  <c r="K79" i="11" s="1"/>
  <c r="G67" i="11"/>
  <c r="G55" i="11"/>
  <c r="G43" i="11"/>
  <c r="G36" i="11"/>
  <c r="G29" i="11"/>
  <c r="G22" i="11"/>
  <c r="H119" i="11" l="1"/>
  <c r="K35" i="11"/>
  <c r="K28" i="11"/>
  <c r="H35" i="11"/>
  <c r="H28" i="11"/>
  <c r="H102" i="11"/>
  <c r="K54" i="11"/>
  <c r="K42" i="11"/>
  <c r="K157" i="11"/>
  <c r="K124" i="11"/>
  <c r="K90" i="11"/>
  <c r="K152" i="11"/>
  <c r="K137" i="11"/>
  <c r="H124" i="11"/>
  <c r="H90" i="11"/>
  <c r="H157" i="11"/>
  <c r="H137" i="11"/>
  <c r="K119" i="11"/>
  <c r="H152" i="11"/>
  <c r="K133" i="11"/>
  <c r="K114" i="11"/>
  <c r="K146" i="11"/>
  <c r="H133" i="11"/>
  <c r="K66" i="11"/>
  <c r="K141" i="11"/>
  <c r="K129" i="11"/>
  <c r="H146" i="11"/>
  <c r="H129" i="11"/>
  <c r="K102" i="11"/>
  <c r="K78" i="11"/>
  <c r="H66" i="11"/>
  <c r="H130" i="11"/>
  <c r="K130" i="11"/>
  <c r="K134" i="11"/>
  <c r="H134" i="11"/>
  <c r="K138" i="11"/>
  <c r="H138" i="11"/>
  <c r="K43" i="11"/>
  <c r="K91" i="11"/>
  <c r="H91" i="11"/>
  <c r="H125" i="11"/>
  <c r="K125" i="11"/>
  <c r="K55" i="11"/>
  <c r="H67" i="11"/>
  <c r="K67" i="11"/>
  <c r="K153" i="11"/>
  <c r="H153" i="11"/>
  <c r="K103" i="11"/>
  <c r="H103" i="11"/>
  <c r="K120" i="11"/>
  <c r="H120" i="11"/>
  <c r="H158" i="11"/>
  <c r="K158" i="11"/>
  <c r="G148" i="11"/>
  <c r="K148" i="11" s="1"/>
  <c r="G23" i="11"/>
  <c r="K22" i="11"/>
  <c r="G56" i="11"/>
  <c r="G104" i="11"/>
  <c r="G30" i="11"/>
  <c r="K29" i="11"/>
  <c r="G68" i="11"/>
  <c r="G116" i="11"/>
  <c r="K116" i="11" s="1"/>
  <c r="H147" i="11"/>
  <c r="G37" i="11"/>
  <c r="K36" i="11"/>
  <c r="H79" i="11"/>
  <c r="G121" i="11"/>
  <c r="G44" i="11"/>
  <c r="G92" i="11"/>
  <c r="G126" i="11"/>
  <c r="G143" i="11"/>
  <c r="K143" i="11" s="1"/>
  <c r="G159" i="11"/>
  <c r="K21" i="11"/>
  <c r="H43" i="11"/>
  <c r="H55" i="11"/>
  <c r="G149" i="11"/>
  <c r="K149" i="11" s="1"/>
  <c r="G57" i="11"/>
  <c r="H56" i="11"/>
  <c r="G160" i="11"/>
  <c r="G154" i="11"/>
  <c r="H143" i="11"/>
  <c r="H142" i="11"/>
  <c r="G93" i="11"/>
  <c r="H115" i="11"/>
  <c r="G80" i="11"/>
  <c r="K80" i="11" s="1"/>
  <c r="G105" i="11"/>
  <c r="G45" i="11"/>
  <c r="H44" i="11"/>
  <c r="H57" i="11"/>
  <c r="H37" i="11"/>
  <c r="H36" i="11"/>
  <c r="H30" i="11"/>
  <c r="H29" i="11"/>
  <c r="H23" i="11"/>
  <c r="H22" i="11"/>
  <c r="K131" i="11" l="1"/>
  <c r="K139" i="11"/>
  <c r="H139" i="11"/>
  <c r="K135" i="11"/>
  <c r="H135" i="11"/>
  <c r="K45" i="11"/>
  <c r="H93" i="11"/>
  <c r="K93" i="11"/>
  <c r="K160" i="11"/>
  <c r="H160" i="11"/>
  <c r="H154" i="11"/>
  <c r="K154" i="11"/>
  <c r="K105" i="11"/>
  <c r="H105" i="11"/>
  <c r="K57" i="11"/>
  <c r="H121" i="11"/>
  <c r="K121" i="11"/>
  <c r="K122" i="11" s="1"/>
  <c r="K126" i="11"/>
  <c r="K127" i="11" s="1"/>
  <c r="H126" i="11"/>
  <c r="H127" i="11" s="1"/>
  <c r="K104" i="11"/>
  <c r="H104" i="11"/>
  <c r="H92" i="11"/>
  <c r="K92" i="11"/>
  <c r="K68" i="11"/>
  <c r="H68" i="11"/>
  <c r="K56" i="11"/>
  <c r="K159" i="11"/>
  <c r="H159" i="11"/>
  <c r="K44" i="11"/>
  <c r="G58" i="11"/>
  <c r="H149" i="11"/>
  <c r="G38" i="11"/>
  <c r="H38" i="11" s="1"/>
  <c r="K37" i="11"/>
  <c r="H116" i="11"/>
  <c r="K117" i="11"/>
  <c r="G24" i="11"/>
  <c r="H24" i="11" s="1"/>
  <c r="K23" i="11"/>
  <c r="G144" i="11"/>
  <c r="G69" i="11"/>
  <c r="G31" i="11"/>
  <c r="H31" i="11" s="1"/>
  <c r="K30" i="11"/>
  <c r="H148" i="11"/>
  <c r="G155" i="11"/>
  <c r="H78" i="11"/>
  <c r="H141" i="11"/>
  <c r="H114" i="11"/>
  <c r="G106" i="11"/>
  <c r="G81" i="11"/>
  <c r="K81" i="11" s="1"/>
  <c r="H80" i="11"/>
  <c r="G94" i="11"/>
  <c r="G46" i="11"/>
  <c r="H45" i="11"/>
  <c r="H54" i="11"/>
  <c r="H21" i="11"/>
  <c r="H42" i="11"/>
  <c r="K69" i="11" l="1"/>
  <c r="H69" i="11"/>
  <c r="K94" i="11"/>
  <c r="H94" i="11"/>
  <c r="K46" i="11"/>
  <c r="H106" i="11"/>
  <c r="K106" i="11"/>
  <c r="K155" i="11"/>
  <c r="H155" i="11"/>
  <c r="H144" i="11"/>
  <c r="K144" i="11"/>
  <c r="K58" i="11"/>
  <c r="G70" i="11"/>
  <c r="H58" i="11"/>
  <c r="G59" i="11"/>
  <c r="G32" i="11"/>
  <c r="H32" i="11" s="1"/>
  <c r="H33" i="11" s="1"/>
  <c r="K31" i="11"/>
  <c r="G145" i="11"/>
  <c r="K145" i="11" s="1"/>
  <c r="G25" i="11"/>
  <c r="H25" i="11" s="1"/>
  <c r="H26" i="11" s="1"/>
  <c r="K24" i="11"/>
  <c r="G39" i="11"/>
  <c r="H39" i="11" s="1"/>
  <c r="H40" i="11" s="1"/>
  <c r="K38" i="11"/>
  <c r="H117" i="11"/>
  <c r="H131" i="11"/>
  <c r="H122" i="11"/>
  <c r="G156" i="11"/>
  <c r="H81" i="11"/>
  <c r="G82" i="11"/>
  <c r="K82" i="11" s="1"/>
  <c r="G107" i="11"/>
  <c r="G95" i="11"/>
  <c r="H46" i="11"/>
  <c r="G47" i="11"/>
  <c r="K47" i="11" l="1"/>
  <c r="K95" i="11"/>
  <c r="H95" i="11"/>
  <c r="K156" i="11"/>
  <c r="K161" i="11" s="1"/>
  <c r="H156" i="11"/>
  <c r="H161" i="11" s="1"/>
  <c r="K107" i="11"/>
  <c r="H107" i="11"/>
  <c r="H70" i="11"/>
  <c r="K70" i="11"/>
  <c r="K59" i="11"/>
  <c r="H145" i="11"/>
  <c r="H150" i="11" s="1"/>
  <c r="G60" i="11"/>
  <c r="H59" i="11"/>
  <c r="G71" i="11"/>
  <c r="K150" i="11"/>
  <c r="K39" i="11"/>
  <c r="K40" i="11" s="1"/>
  <c r="K25" i="11"/>
  <c r="K26" i="11" s="1"/>
  <c r="K32" i="11"/>
  <c r="K33" i="11" s="1"/>
  <c r="G83" i="11"/>
  <c r="K83" i="11" s="1"/>
  <c r="H82" i="11"/>
  <c r="G108" i="11"/>
  <c r="G96" i="11"/>
  <c r="G48" i="11"/>
  <c r="H47" i="11"/>
  <c r="C196" i="11"/>
  <c r="I195" i="11"/>
  <c r="C189" i="11"/>
  <c r="G188" i="11"/>
  <c r="C182" i="11"/>
  <c r="F181" i="11"/>
  <c r="C175" i="11"/>
  <c r="J20" i="11"/>
  <c r="H20" i="11"/>
  <c r="H96" i="11" l="1"/>
  <c r="K96" i="11"/>
  <c r="K60" i="11"/>
  <c r="K48" i="11"/>
  <c r="K108" i="11"/>
  <c r="H108" i="11"/>
  <c r="K71" i="11"/>
  <c r="H71" i="11"/>
  <c r="G72" i="11"/>
  <c r="G61" i="11"/>
  <c r="H60" i="11"/>
  <c r="G97" i="11"/>
  <c r="H83" i="11"/>
  <c r="G84" i="11"/>
  <c r="K84" i="11" s="1"/>
  <c r="G109" i="11"/>
  <c r="G49" i="11"/>
  <c r="H48" i="11"/>
  <c r="K49" i="11" l="1"/>
  <c r="H97" i="11"/>
  <c r="K97" i="11"/>
  <c r="K109" i="11"/>
  <c r="H109" i="11"/>
  <c r="K61" i="11"/>
  <c r="L61" i="11"/>
  <c r="I61" i="11"/>
  <c r="H72" i="11"/>
  <c r="K72" i="11"/>
  <c r="G73" i="11"/>
  <c r="G62" i="11"/>
  <c r="H61" i="11"/>
  <c r="G110" i="11"/>
  <c r="G98" i="11"/>
  <c r="G85" i="11"/>
  <c r="K85" i="11" s="1"/>
  <c r="H84" i="11"/>
  <c r="G50" i="11"/>
  <c r="H49" i="11"/>
  <c r="M61" i="11" l="1"/>
  <c r="K98" i="11"/>
  <c r="H98" i="11"/>
  <c r="K73" i="11"/>
  <c r="I73" i="11"/>
  <c r="H73" i="11"/>
  <c r="L73" i="11"/>
  <c r="K50" i="11"/>
  <c r="H110" i="11"/>
  <c r="K110" i="11"/>
  <c r="I62" i="11"/>
  <c r="K62" i="11"/>
  <c r="L62" i="11"/>
  <c r="G74" i="11"/>
  <c r="H62" i="11"/>
  <c r="G63" i="11"/>
  <c r="D196" i="11"/>
  <c r="F196" i="11"/>
  <c r="G196" i="11"/>
  <c r="H196" i="11"/>
  <c r="E196" i="11"/>
  <c r="G99" i="11"/>
  <c r="H85" i="11"/>
  <c r="G86" i="11"/>
  <c r="K86" i="11" s="1"/>
  <c r="G111" i="11"/>
  <c r="H50" i="11"/>
  <c r="G51" i="11"/>
  <c r="I111" i="11" l="1"/>
  <c r="I126" i="11"/>
  <c r="J126" i="11" s="1"/>
  <c r="M62" i="11"/>
  <c r="M73" i="11"/>
  <c r="I125" i="11"/>
  <c r="J125" i="11" s="1"/>
  <c r="I63" i="11"/>
  <c r="K63" i="11"/>
  <c r="L63" i="11"/>
  <c r="H74" i="11"/>
  <c r="L74" i="11"/>
  <c r="I74" i="11"/>
  <c r="K74" i="11"/>
  <c r="K111" i="11"/>
  <c r="K112" i="11" s="1"/>
  <c r="H111" i="11"/>
  <c r="H112" i="11" s="1"/>
  <c r="K51" i="11"/>
  <c r="K52" i="11" s="1"/>
  <c r="K99" i="11"/>
  <c r="K100" i="11" s="1"/>
  <c r="H99" i="11"/>
  <c r="H100" i="11" s="1"/>
  <c r="H63" i="11"/>
  <c r="H64" i="11" s="1"/>
  <c r="D182" i="11"/>
  <c r="D183" i="11" s="1"/>
  <c r="G75" i="11"/>
  <c r="H51" i="11"/>
  <c r="H52" i="11" s="1"/>
  <c r="E182" i="11"/>
  <c r="D175" i="11"/>
  <c r="E189" i="11"/>
  <c r="H86" i="11"/>
  <c r="G87" i="11"/>
  <c r="K87" i="11" s="1"/>
  <c r="D189" i="11" l="1"/>
  <c r="I36" i="11"/>
  <c r="I71" i="11"/>
  <c r="I68" i="11"/>
  <c r="I37" i="11"/>
  <c r="I39" i="11"/>
  <c r="I109" i="11"/>
  <c r="J109" i="11" s="1"/>
  <c r="I110" i="11"/>
  <c r="J110" i="11" s="1"/>
  <c r="I104" i="11"/>
  <c r="J104" i="11" s="1"/>
  <c r="I103" i="11"/>
  <c r="J103" i="11" s="1"/>
  <c r="I106" i="11"/>
  <c r="J106" i="11" s="1"/>
  <c r="I108" i="11"/>
  <c r="J108" i="11" s="1"/>
  <c r="I120" i="11"/>
  <c r="J120" i="11" s="1"/>
  <c r="I124" i="11"/>
  <c r="J124" i="11" s="1"/>
  <c r="I38" i="11"/>
  <c r="M74" i="11"/>
  <c r="I116" i="11"/>
  <c r="I121" i="11"/>
  <c r="J121" i="11" s="1"/>
  <c r="I119" i="11"/>
  <c r="J119" i="11" s="1"/>
  <c r="I87" i="11"/>
  <c r="I99" i="11"/>
  <c r="I105" i="11"/>
  <c r="J105" i="11" s="1"/>
  <c r="K75" i="11"/>
  <c r="I75" i="11"/>
  <c r="H75" i="11"/>
  <c r="H76" i="11" s="1"/>
  <c r="L75" i="11"/>
  <c r="J111" i="11"/>
  <c r="I107" i="11"/>
  <c r="J107" i="11" s="1"/>
  <c r="M63" i="11"/>
  <c r="K64" i="11"/>
  <c r="H87" i="11"/>
  <c r="H88" i="11" s="1"/>
  <c r="F189" i="11"/>
  <c r="E175" i="11"/>
  <c r="F175" i="11" s="1"/>
  <c r="H175" i="11"/>
  <c r="G175" i="11"/>
  <c r="G197" i="11"/>
  <c r="G198" i="11"/>
  <c r="I149" i="11" l="1"/>
  <c r="I145" i="11"/>
  <c r="I98" i="11"/>
  <c r="I72" i="11"/>
  <c r="I67" i="11"/>
  <c r="I70" i="11"/>
  <c r="I69" i="11"/>
  <c r="I22" i="11"/>
  <c r="I25" i="11"/>
  <c r="I49" i="11"/>
  <c r="I31" i="11"/>
  <c r="I45" i="11"/>
  <c r="I32" i="11"/>
  <c r="I29" i="11"/>
  <c r="I47" i="11"/>
  <c r="I86" i="11"/>
  <c r="I96" i="11"/>
  <c r="I159" i="11"/>
  <c r="I155" i="11"/>
  <c r="I80" i="11"/>
  <c r="I148" i="11"/>
  <c r="I43" i="11"/>
  <c r="I46" i="11"/>
  <c r="I56" i="11"/>
  <c r="I84" i="11"/>
  <c r="I85" i="11"/>
  <c r="I23" i="11"/>
  <c r="I79" i="11"/>
  <c r="I94" i="11"/>
  <c r="I97" i="11"/>
  <c r="I83" i="11"/>
  <c r="I142" i="11"/>
  <c r="I44" i="11"/>
  <c r="I91" i="11"/>
  <c r="I59" i="11"/>
  <c r="I92" i="11"/>
  <c r="J92" i="11" s="1"/>
  <c r="I95" i="11"/>
  <c r="I156" i="11"/>
  <c r="I55" i="11"/>
  <c r="I143" i="11"/>
  <c r="I158" i="11"/>
  <c r="I42" i="11"/>
  <c r="I35" i="11"/>
  <c r="I78" i="11"/>
  <c r="I58" i="11"/>
  <c r="I144" i="11"/>
  <c r="I160" i="11"/>
  <c r="I154" i="11"/>
  <c r="I146" i="11"/>
  <c r="I66" i="11"/>
  <c r="I152" i="11"/>
  <c r="I147" i="11"/>
  <c r="I157" i="11"/>
  <c r="I141" i="11"/>
  <c r="I90" i="11"/>
  <c r="I114" i="11"/>
  <c r="I115" i="11"/>
  <c r="I165" i="11"/>
  <c r="I54" i="11"/>
  <c r="I50" i="11"/>
  <c r="I60" i="11"/>
  <c r="I24" i="11"/>
  <c r="I57" i="11"/>
  <c r="I82" i="11"/>
  <c r="I48" i="11"/>
  <c r="I21" i="11"/>
  <c r="I28" i="11"/>
  <c r="I30" i="11"/>
  <c r="I51" i="11"/>
  <c r="I153" i="11"/>
  <c r="I81" i="11"/>
  <c r="I93" i="11"/>
  <c r="I102" i="11"/>
  <c r="K88" i="11"/>
  <c r="M75" i="11"/>
  <c r="K76" i="11"/>
  <c r="H198" i="11"/>
  <c r="H197" i="11"/>
  <c r="E198" i="11"/>
  <c r="E197" i="11"/>
  <c r="I196" i="11"/>
  <c r="D198" i="11"/>
  <c r="D197" i="11"/>
  <c r="E191" i="11"/>
  <c r="E190" i="11"/>
  <c r="F197" i="11"/>
  <c r="F198" i="11"/>
  <c r="G189" i="11"/>
  <c r="D190" i="11"/>
  <c r="D191" i="11"/>
  <c r="F191" i="11"/>
  <c r="F190" i="11"/>
  <c r="L125" i="11" l="1"/>
  <c r="M125" i="11" s="1"/>
  <c r="L126" i="11"/>
  <c r="M126" i="11" s="1"/>
  <c r="L137" i="11"/>
  <c r="M137" i="11" s="1"/>
  <c r="L110" i="11"/>
  <c r="M110" i="11" s="1"/>
  <c r="L111" i="11"/>
  <c r="M111" i="11" s="1"/>
  <c r="L105" i="11"/>
  <c r="M105" i="11" s="1"/>
  <c r="L108" i="11"/>
  <c r="M108" i="11" s="1"/>
  <c r="L106" i="11"/>
  <c r="M106" i="11" s="1"/>
  <c r="L109" i="11"/>
  <c r="M109" i="11" s="1"/>
  <c r="L104" i="11"/>
  <c r="M104" i="11" s="1"/>
  <c r="L107" i="11"/>
  <c r="M107" i="11" s="1"/>
  <c r="L138" i="11"/>
  <c r="M138" i="11" s="1"/>
  <c r="L71" i="11"/>
  <c r="M71" i="11" s="1"/>
  <c r="L70" i="11"/>
  <c r="M70" i="11" s="1"/>
  <c r="L72" i="11"/>
  <c r="M72" i="11" s="1"/>
  <c r="L68" i="11"/>
  <c r="M68" i="11" s="1"/>
  <c r="L69" i="11"/>
  <c r="M69" i="11" s="1"/>
  <c r="L38" i="11"/>
  <c r="M38" i="11" s="1"/>
  <c r="L36" i="11"/>
  <c r="M36" i="11" s="1"/>
  <c r="L39" i="11"/>
  <c r="M39" i="11" s="1"/>
  <c r="L37" i="11"/>
  <c r="M37" i="11" s="1"/>
  <c r="L44" i="11"/>
  <c r="M44" i="11" s="1"/>
  <c r="L47" i="11"/>
  <c r="M47" i="11" s="1"/>
  <c r="L50" i="11"/>
  <c r="M50" i="11" s="1"/>
  <c r="L149" i="11"/>
  <c r="M149" i="11" s="1"/>
  <c r="L45" i="11"/>
  <c r="M45" i="11" s="1"/>
  <c r="L51" i="11"/>
  <c r="M51" i="11" s="1"/>
  <c r="L147" i="11"/>
  <c r="M147" i="11" s="1"/>
  <c r="L46" i="11"/>
  <c r="M46" i="11" s="1"/>
  <c r="L59" i="11"/>
  <c r="M59" i="11" s="1"/>
  <c r="L116" i="11"/>
  <c r="M116" i="11" s="1"/>
  <c r="L114" i="11"/>
  <c r="L115" i="11"/>
  <c r="L154" i="11"/>
  <c r="M154" i="11" s="1"/>
  <c r="L129" i="11"/>
  <c r="L81" i="11"/>
  <c r="M81" i="11" s="1"/>
  <c r="L49" i="11"/>
  <c r="M49" i="11" s="1"/>
  <c r="L124" i="11"/>
  <c r="M124" i="11" s="1"/>
  <c r="L156" i="11"/>
  <c r="M156" i="11" s="1"/>
  <c r="L134" i="11"/>
  <c r="M134" i="11" s="1"/>
  <c r="L133" i="11"/>
  <c r="M133" i="11" s="1"/>
  <c r="L143" i="11"/>
  <c r="M143" i="11" s="1"/>
  <c r="L43" i="11"/>
  <c r="M43" i="11" s="1"/>
  <c r="L120" i="11"/>
  <c r="M120" i="11" s="1"/>
  <c r="L32" i="11"/>
  <c r="M32" i="11" s="1"/>
  <c r="L56" i="11"/>
  <c r="M56" i="11" s="1"/>
  <c r="L119" i="11"/>
  <c r="M119" i="11" s="1"/>
  <c r="L85" i="11"/>
  <c r="M85" i="11" s="1"/>
  <c r="L48" i="11"/>
  <c r="M48" i="11" s="1"/>
  <c r="L23" i="11"/>
  <c r="M23" i="11" s="1"/>
  <c r="L24" i="11"/>
  <c r="M24" i="11" s="1"/>
  <c r="L55" i="11"/>
  <c r="M55" i="11" s="1"/>
  <c r="H165" i="11"/>
  <c r="L99" i="11"/>
  <c r="M99" i="11" s="1"/>
  <c r="L130" i="11"/>
  <c r="L87" i="11"/>
  <c r="M87" i="11" s="1"/>
  <c r="L82" i="11"/>
  <c r="M82" i="11" s="1"/>
  <c r="J165" i="11"/>
  <c r="L35" i="11"/>
  <c r="L159" i="11"/>
  <c r="M159" i="11" s="1"/>
  <c r="L31" i="11"/>
  <c r="M31" i="11" s="1"/>
  <c r="L22" i="11"/>
  <c r="M22" i="11" s="1"/>
  <c r="L142" i="11"/>
  <c r="M142" i="11" s="1"/>
  <c r="L58" i="11"/>
  <c r="M58" i="11" s="1"/>
  <c r="L84" i="11"/>
  <c r="M84" i="11" s="1"/>
  <c r="L86" i="11"/>
  <c r="M86" i="11" s="1"/>
  <c r="L155" i="11"/>
  <c r="M155" i="11" s="1"/>
  <c r="L25" i="11"/>
  <c r="M25" i="11" s="1"/>
  <c r="L96" i="11"/>
  <c r="M96" i="11" s="1"/>
  <c r="L60" i="11"/>
  <c r="M60" i="11" s="1"/>
  <c r="L144" i="11"/>
  <c r="M144" i="11" s="1"/>
  <c r="L83" i="11"/>
  <c r="M83" i="11" s="1"/>
  <c r="L95" i="11"/>
  <c r="M95" i="11" s="1"/>
  <c r="L98" i="11"/>
  <c r="M98" i="11" s="1"/>
  <c r="L145" i="11"/>
  <c r="M145" i="11" s="1"/>
  <c r="L160" i="11"/>
  <c r="M160" i="11" s="1"/>
  <c r="L121" i="11"/>
  <c r="M121" i="11" s="1"/>
  <c r="L57" i="11"/>
  <c r="M57" i="11" s="1"/>
  <c r="L42" i="11"/>
  <c r="M42" i="11" s="1"/>
  <c r="L30" i="11"/>
  <c r="M30" i="11" s="1"/>
  <c r="L66" i="11"/>
  <c r="M66" i="11" s="1"/>
  <c r="L67" i="11"/>
  <c r="M67" i="11" s="1"/>
  <c r="L94" i="11"/>
  <c r="M94" i="11" s="1"/>
  <c r="L148" i="11"/>
  <c r="M148" i="11" s="1"/>
  <c r="L78" i="11"/>
  <c r="L54" i="11"/>
  <c r="M54" i="11" s="1"/>
  <c r="L153" i="11"/>
  <c r="M153" i="11" s="1"/>
  <c r="L152" i="11"/>
  <c r="M152" i="11" s="1"/>
  <c r="L141" i="11"/>
  <c r="M141" i="11" s="1"/>
  <c r="L157" i="11"/>
  <c r="M157" i="11" s="1"/>
  <c r="L158" i="11"/>
  <c r="M158" i="11" s="1"/>
  <c r="L146" i="11"/>
  <c r="M146" i="11" s="1"/>
  <c r="L102" i="11"/>
  <c r="L103" i="11"/>
  <c r="M103" i="11" s="1"/>
  <c r="L80" i="11"/>
  <c r="M80" i="11" s="1"/>
  <c r="I112" i="11"/>
  <c r="J102" i="11"/>
  <c r="J112" i="11" s="1"/>
  <c r="L92" i="11"/>
  <c r="M92" i="11" s="1"/>
  <c r="L93" i="11"/>
  <c r="M93" i="11" s="1"/>
  <c r="L90" i="11"/>
  <c r="L91" i="11"/>
  <c r="M91" i="11" s="1"/>
  <c r="L79" i="11"/>
  <c r="L97" i="11"/>
  <c r="M97" i="11" s="1"/>
  <c r="L21" i="11"/>
  <c r="L29" i="11"/>
  <c r="M29" i="11" s="1"/>
  <c r="L28" i="11"/>
  <c r="G191" i="11"/>
  <c r="G190" i="11"/>
  <c r="D184" i="11"/>
  <c r="F182" i="11"/>
  <c r="I198" i="11"/>
  <c r="I197" i="11"/>
  <c r="E184" i="11"/>
  <c r="E183" i="11"/>
  <c r="L139" i="11" l="1"/>
  <c r="M139" i="11"/>
  <c r="L40" i="11"/>
  <c r="M135" i="11"/>
  <c r="L135" i="11"/>
  <c r="M52" i="11"/>
  <c r="M35" i="11"/>
  <c r="M40" i="11" s="1"/>
  <c r="M64" i="11"/>
  <c r="L52" i="11"/>
  <c r="M150" i="11"/>
  <c r="L150" i="11"/>
  <c r="M76" i="11"/>
  <c r="L64" i="11"/>
  <c r="L76" i="11"/>
  <c r="L161" i="11"/>
  <c r="M161" i="11"/>
  <c r="L112" i="11"/>
  <c r="M102" i="11"/>
  <c r="M112" i="11" s="1"/>
  <c r="L33" i="11"/>
  <c r="M28" i="11"/>
  <c r="M33" i="11" s="1"/>
  <c r="L26" i="11"/>
  <c r="M21" i="11"/>
  <c r="M26" i="11" s="1"/>
  <c r="F183" i="11"/>
  <c r="F184" i="11"/>
  <c r="J80" i="11" l="1"/>
  <c r="J97" i="11" l="1"/>
  <c r="J98" i="11"/>
  <c r="J85" i="11"/>
  <c r="J86" i="11"/>
  <c r="I134" i="11" l="1"/>
  <c r="J134" i="11" s="1"/>
  <c r="I133" i="11"/>
  <c r="J154" i="11"/>
  <c r="J155" i="11"/>
  <c r="J153" i="11"/>
  <c r="J157" i="11"/>
  <c r="J146" i="11"/>
  <c r="J152" i="11"/>
  <c r="J156" i="11"/>
  <c r="J158" i="11"/>
  <c r="J159" i="11"/>
  <c r="J160" i="11"/>
  <c r="J143" i="11"/>
  <c r="J145" i="11"/>
  <c r="J142" i="11"/>
  <c r="J141" i="11"/>
  <c r="J144" i="11"/>
  <c r="J148" i="11"/>
  <c r="J149" i="11"/>
  <c r="J147" i="11"/>
  <c r="J115" i="11"/>
  <c r="J116" i="11"/>
  <c r="J91" i="11"/>
  <c r="J95" i="11"/>
  <c r="J99" i="11"/>
  <c r="J96" i="11"/>
  <c r="J94" i="11"/>
  <c r="J93" i="11"/>
  <c r="J66" i="11"/>
  <c r="J79" i="11"/>
  <c r="J83" i="11"/>
  <c r="J84" i="11"/>
  <c r="J82" i="11"/>
  <c r="J81" i="11"/>
  <c r="J87" i="11"/>
  <c r="J74" i="11"/>
  <c r="J75" i="11"/>
  <c r="J44" i="11"/>
  <c r="J68" i="11"/>
  <c r="J56" i="11"/>
  <c r="J70" i="11"/>
  <c r="J59" i="11"/>
  <c r="J73" i="11"/>
  <c r="J62" i="11"/>
  <c r="J69" i="11"/>
  <c r="J71" i="11"/>
  <c r="J67" i="11"/>
  <c r="J72" i="11"/>
  <c r="J58" i="11"/>
  <c r="J57" i="11"/>
  <c r="J55" i="11"/>
  <c r="J54" i="11"/>
  <c r="J63" i="11"/>
  <c r="J60" i="11"/>
  <c r="J61" i="11"/>
  <c r="J36" i="11"/>
  <c r="J46" i="11"/>
  <c r="J47" i="11"/>
  <c r="J48" i="11"/>
  <c r="J43" i="11"/>
  <c r="J42" i="11"/>
  <c r="J45" i="11"/>
  <c r="J50" i="11"/>
  <c r="J51" i="11"/>
  <c r="J49" i="11"/>
  <c r="J39" i="11"/>
  <c r="J31" i="11"/>
  <c r="J30" i="11"/>
  <c r="J29" i="11"/>
  <c r="J35" i="11"/>
  <c r="J38" i="11"/>
  <c r="J37" i="11"/>
  <c r="J32" i="11"/>
  <c r="J23" i="11"/>
  <c r="J28" i="11"/>
  <c r="J24" i="11"/>
  <c r="J22" i="11"/>
  <c r="J21" i="11"/>
  <c r="J25" i="11"/>
  <c r="I138" i="11" l="1"/>
  <c r="J138" i="11" s="1"/>
  <c r="I137" i="11"/>
  <c r="I135" i="11"/>
  <c r="J133" i="11"/>
  <c r="J135" i="11" s="1"/>
  <c r="M130" i="11"/>
  <c r="I129" i="11"/>
  <c r="J129" i="11" s="1"/>
  <c r="I130" i="11"/>
  <c r="J130" i="11" s="1"/>
  <c r="M129" i="11"/>
  <c r="I161" i="11"/>
  <c r="J161" i="11"/>
  <c r="I150" i="11"/>
  <c r="J150" i="11"/>
  <c r="I33" i="11"/>
  <c r="I76" i="11"/>
  <c r="J76" i="11"/>
  <c r="J52" i="11"/>
  <c r="I52" i="11"/>
  <c r="I64" i="11"/>
  <c r="J64" i="11"/>
  <c r="I40" i="11"/>
  <c r="J40" i="11"/>
  <c r="J33" i="11"/>
  <c r="I139" i="11" l="1"/>
  <c r="J137" i="11"/>
  <c r="J139" i="11" s="1"/>
  <c r="M131" i="11"/>
  <c r="J131" i="11"/>
  <c r="L131" i="11"/>
  <c r="I131" i="11"/>
  <c r="I26" i="11"/>
  <c r="J26" i="11"/>
  <c r="L88" i="11" l="1"/>
  <c r="M79" i="11"/>
  <c r="M90" i="11" l="1"/>
  <c r="M100" i="11" s="1"/>
  <c r="L100" i="11"/>
  <c r="I100" i="11"/>
  <c r="J90" i="11"/>
  <c r="J100" i="11" s="1"/>
  <c r="J78" i="11"/>
  <c r="J88" i="11" s="1"/>
  <c r="I88" i="11"/>
  <c r="M78" i="11"/>
  <c r="M88" i="11" s="1"/>
  <c r="I122" i="11"/>
  <c r="M115" i="11"/>
  <c r="L117" i="11" l="1"/>
  <c r="M114" i="11"/>
  <c r="M117" i="11" s="1"/>
  <c r="L127" i="11"/>
  <c r="M127" i="11"/>
  <c r="J114" i="11"/>
  <c r="J117" i="11" s="1"/>
  <c r="I117" i="11"/>
  <c r="M122" i="11"/>
  <c r="L122" i="11"/>
  <c r="I127" i="11"/>
  <c r="J127" i="11"/>
  <c r="J122" i="11"/>
</calcChain>
</file>

<file path=xl/sharedStrings.xml><?xml version="1.0" encoding="utf-8"?>
<sst xmlns="http://schemas.openxmlformats.org/spreadsheetml/2006/main" count="3310" uniqueCount="876">
  <si>
    <t>2023/24</t>
  </si>
  <si>
    <t>Capacity Charge</t>
  </si>
  <si>
    <t>East</t>
  </si>
  <si>
    <t>Demand Charge kVA</t>
  </si>
  <si>
    <t>West</t>
  </si>
  <si>
    <t>Fixed Charge</t>
  </si>
  <si>
    <t>$/customer/day</t>
  </si>
  <si>
    <t>Mt Isa</t>
  </si>
  <si>
    <t>Volume Charge</t>
  </si>
  <si>
    <t>$/kWh</t>
  </si>
  <si>
    <t>Rate</t>
  </si>
  <si>
    <t>Total</t>
  </si>
  <si>
    <t>$/kW/month</t>
  </si>
  <si>
    <t>NUOS</t>
  </si>
  <si>
    <t>$/kVA/month</t>
  </si>
  <si>
    <t>Volume Off Peak Charge</t>
  </si>
  <si>
    <t>Volume Peak Charge</t>
  </si>
  <si>
    <t>Excess Demand Charge</t>
  </si>
  <si>
    <t>Peak Demand Charge kVA</t>
  </si>
  <si>
    <t>Demand Large</t>
  </si>
  <si>
    <t>Demand Small</t>
  </si>
  <si>
    <t>Large Business Energy</t>
  </si>
  <si>
    <t>Large Residential Energy</t>
  </si>
  <si>
    <t>Large Business Primary Load Control</t>
  </si>
  <si>
    <t>Large Business Secondary Load Control</t>
  </si>
  <si>
    <t>Demand Charge kW</t>
  </si>
  <si>
    <t>Small Business Demand</t>
  </si>
  <si>
    <t>Peak Demand Charge kW</t>
  </si>
  <si>
    <t>Small Business Primary Load Control</t>
  </si>
  <si>
    <t>Small Business ToU Energy</t>
  </si>
  <si>
    <t>Volume Day Charge</t>
  </si>
  <si>
    <t>Volume Evening Charge</t>
  </si>
  <si>
    <t>Volume Overnight Charge</t>
  </si>
  <si>
    <t>Small Business Transitional Demand</t>
  </si>
  <si>
    <t>Small Business Wide IFT</t>
  </si>
  <si>
    <t>Residential Demand</t>
  </si>
  <si>
    <t>Residential ToU Energy</t>
  </si>
  <si>
    <t>Residential Transitional Demand</t>
  </si>
  <si>
    <t>Unmetered</t>
  </si>
  <si>
    <t>CAC 22/11kV Bus</t>
  </si>
  <si>
    <t>EC22BT1</t>
  </si>
  <si>
    <t>Connection Unit Charge</t>
  </si>
  <si>
    <t>$/unit/day</t>
  </si>
  <si>
    <t>CAC 22/11kV Line</t>
  </si>
  <si>
    <t>EC22LT1</t>
  </si>
  <si>
    <t>CAC 33kV</t>
  </si>
  <si>
    <t>EC33T1</t>
  </si>
  <si>
    <t>CAC 66kV</t>
  </si>
  <si>
    <t>EC66T1</t>
  </si>
  <si>
    <t>CAC 66/33kV STOUD</t>
  </si>
  <si>
    <t>EC66TOUT1</t>
  </si>
  <si>
    <t>Non Summer Capacity Charge</t>
  </si>
  <si>
    <t>Summer Demand Charge kVA</t>
  </si>
  <si>
    <t>Volume Non Summer Charge</t>
  </si>
  <si>
    <t>Volume Summer No Charge</t>
  </si>
  <si>
    <t>N/A</t>
  </si>
  <si>
    <t>EC66TOUT2</t>
  </si>
  <si>
    <t>EC66TOUT3</t>
  </si>
  <si>
    <t>CAC 22/11kV Bus STOUD</t>
  </si>
  <si>
    <t>EC22BTOUT1</t>
  </si>
  <si>
    <t>EC22BTOUT2</t>
  </si>
  <si>
    <t>EC22BTOUT3</t>
  </si>
  <si>
    <t>CAC 22/11kV Line STOUD</t>
  </si>
  <si>
    <t>EC22LTOUT1</t>
  </si>
  <si>
    <t>EC22LTOUT2</t>
  </si>
  <si>
    <t>EDLTT1</t>
  </si>
  <si>
    <t>Demand Medium</t>
  </si>
  <si>
    <t>EDMTT1</t>
  </si>
  <si>
    <t>EDSTT1</t>
  </si>
  <si>
    <t>Seasonal TOU Demand</t>
  </si>
  <si>
    <t>ESTOUDT1</t>
  </si>
  <si>
    <t>Non Summer Demand Charge kW</t>
  </si>
  <si>
    <t>Summer Demand Charge kW</t>
  </si>
  <si>
    <t>ToU Demand</t>
  </si>
  <si>
    <t>ELTOUDT1</t>
  </si>
  <si>
    <t>EBESTT1</t>
  </si>
  <si>
    <t>Volume Block 1 Charge</t>
  </si>
  <si>
    <t>Volume Block 2 Charge</t>
  </si>
  <si>
    <t>ERESTT1</t>
  </si>
  <si>
    <t>ELPLCT1</t>
  </si>
  <si>
    <t>ELSLCT1</t>
  </si>
  <si>
    <t>IBT Business</t>
  </si>
  <si>
    <t>EBIBT1</t>
  </si>
  <si>
    <t>Volume Block 3 Charge</t>
  </si>
  <si>
    <t>EBDEMT1</t>
  </si>
  <si>
    <t>EBPLCT1</t>
  </si>
  <si>
    <t>EBTOUET1</t>
  </si>
  <si>
    <t>EBTDEMT1</t>
  </si>
  <si>
    <t>EBWIFT1</t>
  </si>
  <si>
    <t>Transitional Network Dual Rate Demand Tariff 3</t>
  </si>
  <si>
    <t>Minimum Capacity Charge</t>
  </si>
  <si>
    <t>Remaining Capacity Charge</t>
  </si>
  <si>
    <t>EBPMPT1</t>
  </si>
  <si>
    <t>Transitional Network ToU Energy Tariff 1</t>
  </si>
  <si>
    <t>Volume Peak Charge (over 10,000)</t>
  </si>
  <si>
    <t>EBFRMT1</t>
  </si>
  <si>
    <t>Transitional Network ToU Energy Tariff 2</t>
  </si>
  <si>
    <t>EBIRRT1</t>
  </si>
  <si>
    <t>IBT Residential</t>
  </si>
  <si>
    <t>ERIBT1</t>
  </si>
  <si>
    <t>ERDEMT1</t>
  </si>
  <si>
    <t>ERTOUET1</t>
  </si>
  <si>
    <t>ERTDEMT1</t>
  </si>
  <si>
    <t>Volume Controlled</t>
  </si>
  <si>
    <t>EVCT1</t>
  </si>
  <si>
    <t>Volume Night Controlled</t>
  </si>
  <si>
    <t>EVNT1</t>
  </si>
  <si>
    <t>EVUT1</t>
  </si>
  <si>
    <t>EC22BT2</t>
  </si>
  <si>
    <t>EC22LT2</t>
  </si>
  <si>
    <t>EC33T2</t>
  </si>
  <si>
    <t>EC66T2</t>
  </si>
  <si>
    <t>EDLTT2</t>
  </si>
  <si>
    <t>EDMTT2</t>
  </si>
  <si>
    <t>EDSTT2</t>
  </si>
  <si>
    <t>ESTOUDT2</t>
  </si>
  <si>
    <t>ELTOUDT2</t>
  </si>
  <si>
    <t>EBESTT2</t>
  </si>
  <si>
    <t>ERESTT2</t>
  </si>
  <si>
    <t>ELPLCT2</t>
  </si>
  <si>
    <t>ELSLCT2</t>
  </si>
  <si>
    <t>EBIBT2</t>
  </si>
  <si>
    <t>EBDEMT2</t>
  </si>
  <si>
    <t>EBPLCT2</t>
  </si>
  <si>
    <t>EBTOUET2</t>
  </si>
  <si>
    <t>EBTDEMT2</t>
  </si>
  <si>
    <t>EBWIFT2</t>
  </si>
  <si>
    <t>EBPMPT2</t>
  </si>
  <si>
    <t>EBFRMT2</t>
  </si>
  <si>
    <t>EBIRRT2</t>
  </si>
  <si>
    <t>ERIBT2</t>
  </si>
  <si>
    <t>ERDEMT2</t>
  </si>
  <si>
    <t>ERTOUET2</t>
  </si>
  <si>
    <t>ERTDEMT2</t>
  </si>
  <si>
    <t>EVCT2</t>
  </si>
  <si>
    <t>EVNT2</t>
  </si>
  <si>
    <t>EVUT2</t>
  </si>
  <si>
    <t>EC22BT3</t>
  </si>
  <si>
    <t>EC22LT3</t>
  </si>
  <si>
    <t>EC33T3</t>
  </si>
  <si>
    <t>EC66T3</t>
  </si>
  <si>
    <t>EDLTT3</t>
  </si>
  <si>
    <t>EDMTT3</t>
  </si>
  <si>
    <t>EDSTT3</t>
  </si>
  <si>
    <t>ESTOUDT3</t>
  </si>
  <si>
    <t>ELTOUDT3</t>
  </si>
  <si>
    <t>EBESTT3</t>
  </si>
  <si>
    <t>ERESTT3</t>
  </si>
  <si>
    <t>ELPLCT3</t>
  </si>
  <si>
    <t>ELSLCT3</t>
  </si>
  <si>
    <t>EBIBT3</t>
  </si>
  <si>
    <t>EBDEMT3</t>
  </si>
  <si>
    <t>EBPLCT3</t>
  </si>
  <si>
    <t>EBTOUET3</t>
  </si>
  <si>
    <t>EBTDEMT3</t>
  </si>
  <si>
    <t>EBWIFT3</t>
  </si>
  <si>
    <t>EBPMPT3</t>
  </si>
  <si>
    <t>EBFRMT3</t>
  </si>
  <si>
    <t>EBIRRT3</t>
  </si>
  <si>
    <t>ERIBT3</t>
  </si>
  <si>
    <t>ERDEMT3</t>
  </si>
  <si>
    <t>ERTOUET3</t>
  </si>
  <si>
    <t>ERTDEMT3</t>
  </si>
  <si>
    <t>EVCT3</t>
  </si>
  <si>
    <t>EVNT3</t>
  </si>
  <si>
    <t>EVUT3</t>
  </si>
  <si>
    <t>WC22BT1</t>
  </si>
  <si>
    <t>WC22LT1</t>
  </si>
  <si>
    <t>WC33T1</t>
  </si>
  <si>
    <t>WC66T1</t>
  </si>
  <si>
    <t>WC66TOUT1</t>
  </si>
  <si>
    <t>WC66TOUT2</t>
  </si>
  <si>
    <t>WC66TOUT3</t>
  </si>
  <si>
    <t>WC22BTOUT1</t>
  </si>
  <si>
    <t>WC22BTOUT2</t>
  </si>
  <si>
    <t>WC22BTOUT3</t>
  </si>
  <si>
    <t>WC22LTOUT1</t>
  </si>
  <si>
    <t>WC22LTOUT2</t>
  </si>
  <si>
    <t>WC22LTOUT3</t>
  </si>
  <si>
    <t>WDLTT1</t>
  </si>
  <si>
    <t>WDMTT1</t>
  </si>
  <si>
    <t>WDSTT1</t>
  </si>
  <si>
    <t>WSTOUDT1</t>
  </si>
  <si>
    <t>WLTOUDT1</t>
  </si>
  <si>
    <t>WBESTT1</t>
  </si>
  <si>
    <t>WRESTT1</t>
  </si>
  <si>
    <t>WLPLCT1</t>
  </si>
  <si>
    <t>WLSLCT1</t>
  </si>
  <si>
    <t>WBIBT1</t>
  </si>
  <si>
    <t>WBDEMT1</t>
  </si>
  <si>
    <t>WBPLCT1</t>
  </si>
  <si>
    <t>WBTOUET1</t>
  </si>
  <si>
    <t>WBTDEMT1</t>
  </si>
  <si>
    <t>WBWIFT1</t>
  </si>
  <si>
    <t>WRIBT1</t>
  </si>
  <si>
    <t>WRDEMT1</t>
  </si>
  <si>
    <t>WRTOUET1</t>
  </si>
  <si>
    <t>WRTDEMT1</t>
  </si>
  <si>
    <t>WVCT1</t>
  </si>
  <si>
    <t>WVNT1</t>
  </si>
  <si>
    <t>WVUT1</t>
  </si>
  <si>
    <t>WC22BT2</t>
  </si>
  <si>
    <t>WC22LT2</t>
  </si>
  <si>
    <t>WC33T2</t>
  </si>
  <si>
    <t>WC66T2</t>
  </si>
  <si>
    <t>WDLTT2</t>
  </si>
  <si>
    <t>WDMTT2</t>
  </si>
  <si>
    <t>WDSTT2</t>
  </si>
  <si>
    <t>WSTOUDT2</t>
  </si>
  <si>
    <t>WLTOUDT2</t>
  </si>
  <si>
    <t>WBESTT2</t>
  </si>
  <si>
    <t>WRESTT2</t>
  </si>
  <si>
    <t>WLPLCT2</t>
  </si>
  <si>
    <t>WLSLCT2</t>
  </si>
  <si>
    <t>WBIBT2</t>
  </si>
  <si>
    <t>WBDEMT2</t>
  </si>
  <si>
    <t>WBPLCT2</t>
  </si>
  <si>
    <t>WBTOUET2</t>
  </si>
  <si>
    <t>WBTDEMT2</t>
  </si>
  <si>
    <t>WBWIFT2</t>
  </si>
  <si>
    <t>WRIBT2</t>
  </si>
  <si>
    <t>WRDEMT2</t>
  </si>
  <si>
    <t>WRTOUET2</t>
  </si>
  <si>
    <t>WRTDEMT2</t>
  </si>
  <si>
    <t>WVCT2</t>
  </si>
  <si>
    <t>WVNT2</t>
  </si>
  <si>
    <t>WVUT2</t>
  </si>
  <si>
    <t>WC22BT3</t>
  </si>
  <si>
    <t>WC22LT3</t>
  </si>
  <si>
    <t>WC33T3</t>
  </si>
  <si>
    <t>WC66T3</t>
  </si>
  <si>
    <t>WDLTT3</t>
  </si>
  <si>
    <t>WDMTT3</t>
  </si>
  <si>
    <t>WDSTT3</t>
  </si>
  <si>
    <t>WSTOUDT3</t>
  </si>
  <si>
    <t>WLTOUDT3</t>
  </si>
  <si>
    <t>WBESTT3</t>
  </si>
  <si>
    <t>WRESTT3</t>
  </si>
  <si>
    <t>WLPLCT3</t>
  </si>
  <si>
    <t>WLSLCT3</t>
  </si>
  <si>
    <t>WBIBT3</t>
  </si>
  <si>
    <t>WBDEMT3</t>
  </si>
  <si>
    <t>WBPLCT3</t>
  </si>
  <si>
    <t>WBTOUET3</t>
  </si>
  <si>
    <t>WBTDEMT3</t>
  </si>
  <si>
    <t>WBWIFT3</t>
  </si>
  <si>
    <t>WRIBT3</t>
  </si>
  <si>
    <t>WRDEMT3</t>
  </si>
  <si>
    <t>WRTOUET3</t>
  </si>
  <si>
    <t>WRTDEMT3</t>
  </si>
  <si>
    <t>WVCT3</t>
  </si>
  <si>
    <t>WVNT3</t>
  </si>
  <si>
    <t>WVUT3</t>
  </si>
  <si>
    <t>MDLTT4</t>
  </si>
  <si>
    <t>MDMTT4</t>
  </si>
  <si>
    <t>MDSTT4</t>
  </si>
  <si>
    <t>MSTOUDT4</t>
  </si>
  <si>
    <t>MLTOUDT4</t>
  </si>
  <si>
    <t>MBESTT4</t>
  </si>
  <si>
    <t>MRESTT4</t>
  </si>
  <si>
    <t>MLPLCT4</t>
  </si>
  <si>
    <t>MLSLCT4</t>
  </si>
  <si>
    <t>MBIBT4</t>
  </si>
  <si>
    <t>MBDEMT4</t>
  </si>
  <si>
    <t>MBPLCT4</t>
  </si>
  <si>
    <t>MBTOUET4</t>
  </si>
  <si>
    <t>MBTDEMT4</t>
  </si>
  <si>
    <t>MBWIFT4</t>
  </si>
  <si>
    <t>MRIBT4</t>
  </si>
  <si>
    <t>MRDEMT4</t>
  </si>
  <si>
    <t>MRTOUET4</t>
  </si>
  <si>
    <t>MRTDEMT4</t>
  </si>
  <si>
    <t>MVCT4</t>
  </si>
  <si>
    <t>MVNT4</t>
  </si>
  <si>
    <t>MVUT4</t>
  </si>
  <si>
    <t>$/day</t>
  </si>
  <si>
    <t>Residential (&lt;100MWh pa)</t>
  </si>
  <si>
    <t>Capital</t>
  </si>
  <si>
    <t>Non 
Capital</t>
  </si>
  <si>
    <t>NTC</t>
  </si>
  <si>
    <t>Tariff</t>
  </si>
  <si>
    <t>ACS Metering Rates</t>
  </si>
  <si>
    <t>Network Demand</t>
  </si>
  <si>
    <t>Network Energy</t>
  </si>
  <si>
    <t>Network Access</t>
  </si>
  <si>
    <t>Small Business (&lt;100MWh pa)</t>
  </si>
  <si>
    <t>Controlled load (&lt;100MWh pa)</t>
  </si>
  <si>
    <t>Large Business (&gt;100MWh pa)</t>
  </si>
  <si>
    <t>1.</t>
  </si>
  <si>
    <t>Select Year</t>
  </si>
  <si>
    <t>2.</t>
  </si>
  <si>
    <r>
      <t>Copy, Paste Special Values of Master rates table from the Allocation Model workbook in to worksheet "</t>
    </r>
    <r>
      <rPr>
        <b/>
        <i/>
        <sz val="11"/>
        <color theme="1"/>
        <rFont val="Calibri"/>
        <family val="2"/>
        <scheme val="minor"/>
      </rPr>
      <t>Input MRT"</t>
    </r>
    <r>
      <rPr>
        <sz val="11"/>
        <color theme="1"/>
        <rFont val="Calibri"/>
        <family val="2"/>
        <scheme val="minor"/>
      </rPr>
      <t xml:space="preserve"> for Columns C to Y only</t>
    </r>
  </si>
  <si>
    <t>3.</t>
  </si>
  <si>
    <r>
      <t>(Note - do not over-ride formulas in Column A of "</t>
    </r>
    <r>
      <rPr>
        <b/>
        <i/>
        <sz val="11"/>
        <color theme="1"/>
        <rFont val="Calibri"/>
        <family val="2"/>
        <scheme val="minor"/>
      </rPr>
      <t>Input ACS"</t>
    </r>
    <r>
      <rPr>
        <sz val="11"/>
        <color theme="1"/>
        <rFont val="Calibri"/>
        <family val="2"/>
        <scheme val="minor"/>
      </rPr>
      <t xml:space="preserve"> worksheet)</t>
    </r>
  </si>
  <si>
    <t>4</t>
  </si>
  <si>
    <t>5.</t>
  </si>
  <si>
    <t>SCS Prices</t>
  </si>
  <si>
    <t>6.</t>
  </si>
  <si>
    <t>Unless new tariffs have been introduced during the year, the data from the MRT should be fully reflected for each category.</t>
  </si>
  <si>
    <t>The following is a high level summary comparing the total per category as per the MRT and Attachment 1 (this workbook)</t>
  </si>
  <si>
    <t>Ungroup for each category if there is a difference to highlight the tariff and investigate as appropriate</t>
  </si>
  <si>
    <t>Category</t>
  </si>
  <si>
    <t xml:space="preserve">    - SACs Residential</t>
  </si>
  <si>
    <t xml:space="preserve">    - SACs Business</t>
  </si>
  <si>
    <t xml:space="preserve">    - SACs Large</t>
  </si>
  <si>
    <t>ACS Prices - Fee based</t>
  </si>
  <si>
    <t>7.</t>
  </si>
  <si>
    <r>
      <t>ACS Fee based prices are auto-populated for the current year and the prior year (Worksheet "</t>
    </r>
    <r>
      <rPr>
        <b/>
        <i/>
        <sz val="11"/>
        <color theme="1"/>
        <rFont val="Calibri"/>
        <family val="2"/>
        <scheme val="minor"/>
      </rPr>
      <t>ACS Fee-based</t>
    </r>
    <r>
      <rPr>
        <sz val="11"/>
        <color theme="1"/>
        <rFont val="Calibri"/>
        <family val="2"/>
        <scheme val="minor"/>
      </rPr>
      <t>")</t>
    </r>
  </si>
  <si>
    <t>The prior year prices are included for comparison purposes only and once the review has been finalised are to be deleted from the version submitted to the regulator.</t>
  </si>
  <si>
    <t>Current 
Year</t>
  </si>
  <si>
    <t>Prior 
Year</t>
  </si>
  <si>
    <t>Avg Price Increase</t>
  </si>
  <si>
    <t>Min Price Increase</t>
  </si>
  <si>
    <t>Max Price Increase</t>
  </si>
  <si>
    <t>2022/23 Prices for comparison</t>
  </si>
  <si>
    <t>Note - Investigate any errors in the data if there are error messages in the above summary numbers</t>
  </si>
  <si>
    <t>8.</t>
  </si>
  <si>
    <t>Review Public Lighting for any anomolies</t>
  </si>
  <si>
    <t>ACS Prices - Public Lighting</t>
  </si>
  <si>
    <t>Conventional</t>
  </si>
  <si>
    <t>LED</t>
  </si>
  <si>
    <t>Change ($)</t>
  </si>
  <si>
    <t>Change (%)</t>
  </si>
  <si>
    <t>9.</t>
  </si>
  <si>
    <t>Review Metering Services for any anomolies</t>
  </si>
  <si>
    <t>ACS Prices - Metering Services</t>
  </si>
  <si>
    <t>Primary</t>
  </si>
  <si>
    <t>Load Control</t>
  </si>
  <si>
    <t>Solar</t>
  </si>
  <si>
    <t>10.</t>
  </si>
  <si>
    <t>Review Security Lighting for any anomolies</t>
  </si>
  <si>
    <t>ACS Prices - Security Lighting</t>
  </si>
  <si>
    <t xml:space="preserve">Small LED </t>
  </si>
  <si>
    <t xml:space="preserve">Medium LED </t>
  </si>
  <si>
    <t xml:space="preserve">Small conventional </t>
  </si>
  <si>
    <t xml:space="preserve">Medium conventional </t>
  </si>
  <si>
    <t xml:space="preserve">Large conventional </t>
  </si>
  <si>
    <t>MRT</t>
  </si>
  <si>
    <r>
      <t>Copy, Paste Special Values of the final Ancillary Network Services data from the ERG annual ACS pricing model for the current year in to worksheet "</t>
    </r>
    <r>
      <rPr>
        <b/>
        <i/>
        <sz val="11"/>
        <color theme="1"/>
        <rFont val="Calibri"/>
        <family val="2"/>
        <scheme val="minor"/>
      </rPr>
      <t>Input ACS"</t>
    </r>
    <r>
      <rPr>
        <sz val="11"/>
        <color theme="1"/>
        <rFont val="Calibri"/>
        <family val="2"/>
        <scheme val="minor"/>
      </rPr>
      <t xml:space="preserve"> from Column B</t>
    </r>
  </si>
  <si>
    <t>Retailer requested de-energisation of the customer's premises where the de-energisation can be performed at the premises ie by a method other than main switch seal (eg pole, pillar, transformer or meter isolation link)</t>
  </si>
  <si>
    <t>Retailer requested de-energisation (MSS)</t>
  </si>
  <si>
    <t>Retailer requests a re-energisation of the customer's premises where the customer has not paid their electricity account. No visual required</t>
  </si>
  <si>
    <t>Retailer requests a re-energisation for the customer's premises following a main switch seal (no visual required)</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</si>
  <si>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</si>
  <si>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</si>
  <si>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Customer requested temporary connection (short term) and the recovery of the temporary builders supply. Excludes work on metering equipment.</t>
  </si>
  <si>
    <t>Request to de-energise an unmetered supply point.</t>
  </si>
  <si>
    <t>Service upgrade. For example, an upgrade from single phase to multi phase and/or increase capacity. Excludes work on metering equipment (if required). Overhead</t>
  </si>
  <si>
    <t>Service upgrade. For example, an upgrade from single phase to multi phase and/or increase capacity. Excludes work on metering equipment (if required). Underground</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</si>
  <si>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</si>
  <si>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</si>
  <si>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Removal of Meter</t>
  </si>
  <si>
    <t>Customer requested Meter Accuracy Testing of type 5-6 meter (physically test meter)</t>
  </si>
  <si>
    <t>Inspection required to check reported or suspected fault and no fault in meter is found. (no physical meter test)</t>
  </si>
  <si>
    <t>A request to make a change from one tariff to another tariff (Controlled Load)</t>
  </si>
  <si>
    <t>A request to make a change from one tariff to another tariff</t>
  </si>
  <si>
    <t>Change load control equipment (inc. time switch and relay install, modify and removal)</t>
  </si>
  <si>
    <t>Meter alteration – meter is being relocated or meter wiring altered and requires DNSP to visit site to verify the integrity of the metering equipment</t>
  </si>
  <si>
    <t>Customer requests a check read, transfer read or validation of an estimated read on the meter, may be due to reported error in the meter reading. This is only used to check the accuracy of the meter reading</t>
  </si>
  <si>
    <t>Site remains active and reading undertaken upon customer move in. Retail requested</t>
  </si>
  <si>
    <t>Special meter reading excluding final read. Retailer or customer requested</t>
  </si>
  <si>
    <t>Reseal and inspection of meter after customer initiated work</t>
  </si>
  <si>
    <t>ACSMCC</t>
  </si>
  <si>
    <t>Non-capital</t>
  </si>
  <si>
    <t>ACSMNCC</t>
  </si>
  <si>
    <t>Retailer or third party requested remote de-energisation via the meter for non payment (PoC Exempt locations only)</t>
  </si>
  <si>
    <t>All other remote de-energisation requests (PoC Exempt locations only)</t>
  </si>
  <si>
    <t>Retailer or third party requested remote re-energisation via the meter after remote de-energisation non payment (PoC Exempt locations only)</t>
  </si>
  <si>
    <t>Retailer or third party requested remote re-energisation via the meter after remote de-energisation (PoC Exempt locations only)</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</si>
  <si>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</si>
  <si>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t>
  </si>
  <si>
    <t>Customer requested temporary connection (short term) and recovery of the temporary builders supply. Note: this service is only available for non-grid connected areas of our network (isolated feeders and the Mount Isa-Cloncurry supply network)</t>
  </si>
  <si>
    <t>Install new meter (Type 5 and 6) – Single phase</t>
  </si>
  <si>
    <t>Install new meter (Type 5 and 6) – Dual element</t>
  </si>
  <si>
    <t>Install new meter (Type 5 and 6) – Polyphase</t>
  </si>
  <si>
    <t>Install new meter (CT)</t>
  </si>
  <si>
    <t>Install additional/replacement meter (Type 5 and 6) – Single phase</t>
  </si>
  <si>
    <t>Install additional/replacement meter (Type 5 and 6) – Dual element</t>
  </si>
  <si>
    <t>Install additional/replacement meter (Type 5 and 6) – Polyphase</t>
  </si>
  <si>
    <t>Install additional/replacement meter (CT)</t>
  </si>
  <si>
    <t>UWLSLED</t>
  </si>
  <si>
    <t>UWLMLED</t>
  </si>
  <si>
    <t>UWLSCON</t>
  </si>
  <si>
    <t>UWLMCON</t>
  </si>
  <si>
    <t>UWLLCON</t>
  </si>
  <si>
    <t>ACSEOOMA</t>
  </si>
  <si>
    <t>ACSEOOMI</t>
  </si>
  <si>
    <t>ACSGEOMA</t>
  </si>
  <si>
    <t>ACSGEOMI</t>
  </si>
  <si>
    <t>ACSEOOMAL</t>
  </si>
  <si>
    <t>ACSEOOMIL</t>
  </si>
  <si>
    <t>ACSGEOMAL</t>
  </si>
  <si>
    <t>ACSGEOMIL</t>
  </si>
  <si>
    <t>ACSLEDMA</t>
  </si>
  <si>
    <t>ACSLEDMI</t>
  </si>
  <si>
    <t>Pricing Zone</t>
  </si>
  <si>
    <r>
      <t xml:space="preserve">   Note - do not over-ride formulas in Column A of "</t>
    </r>
    <r>
      <rPr>
        <b/>
        <i/>
        <sz val="11"/>
        <color theme="1"/>
        <rFont val="Calibri"/>
        <family val="2"/>
        <scheme val="minor"/>
      </rPr>
      <t>Input MRT"</t>
    </r>
    <r>
      <rPr>
        <sz val="11"/>
        <color theme="1"/>
        <rFont val="Calibri"/>
        <family val="2"/>
        <scheme val="minor"/>
      </rPr>
      <t xml:space="preserve"> worksheet</t>
    </r>
  </si>
  <si>
    <t xml:space="preserve">   Note - Ensure no #DIV/0! in the table as this will impact the formulas (see Original 2022/23 MRT for 2025/26 and 2026/27)</t>
  </si>
  <si>
    <t>SACs Res-East</t>
  </si>
  <si>
    <t>SACs Res-West</t>
  </si>
  <si>
    <t>SACs Res-Mt Isa</t>
  </si>
  <si>
    <t>Check:</t>
  </si>
  <si>
    <t>SACs Bus-East</t>
  </si>
  <si>
    <t>SACs Bus-West</t>
  </si>
  <si>
    <t>SACs Bus-Mt Isa</t>
  </si>
  <si>
    <t>Band 1 Charge</t>
  </si>
  <si>
    <t>Band 2 Charge</t>
  </si>
  <si>
    <t>Band 3 Charge</t>
  </si>
  <si>
    <t>Band 4 Charge</t>
  </si>
  <si>
    <t>Band 5 Charge</t>
  </si>
  <si>
    <t>SACL-East</t>
  </si>
  <si>
    <t>SACL-West</t>
  </si>
  <si>
    <t>SACL-Mt Isa</t>
  </si>
  <si>
    <t>SACS CL-East</t>
  </si>
  <si>
    <t>SACS CL-West</t>
  </si>
  <si>
    <t>SACS CL-Mt Isa</t>
  </si>
  <si>
    <t>SACS Unm-East</t>
  </si>
  <si>
    <t>SACs Unmetered</t>
  </si>
  <si>
    <t>SACs Controlled Load</t>
  </si>
  <si>
    <t>SACs Large</t>
  </si>
  <si>
    <t>SACs Business</t>
  </si>
  <si>
    <t>SACs Residential</t>
  </si>
  <si>
    <t>SACS Unm-West</t>
  </si>
  <si>
    <t>SACS Unm-Mt Isa</t>
  </si>
  <si>
    <t xml:space="preserve">    - SACs Unmetered</t>
  </si>
  <si>
    <t>CAC HV-East</t>
  </si>
  <si>
    <t xml:space="preserve">    - CACs High Voltage</t>
  </si>
  <si>
    <t>High Voltage</t>
  </si>
  <si>
    <t xml:space="preserve">    - CACs ST</t>
  </si>
  <si>
    <t>CAC ST-East</t>
  </si>
  <si>
    <t>CAC HV-West</t>
  </si>
  <si>
    <t>CAC ST-West</t>
  </si>
  <si>
    <t>ACS Fee-Based - Ergon Energy Network</t>
  </si>
  <si>
    <t>Product Code</t>
  </si>
  <si>
    <t xml:space="preserve">Tariff group </t>
  </si>
  <si>
    <t>Service grouping</t>
  </si>
  <si>
    <t>Services</t>
  </si>
  <si>
    <t>Permutations</t>
  </si>
  <si>
    <t>Feeder type</t>
  </si>
  <si>
    <t>DNV1MBU</t>
  </si>
  <si>
    <t>Connection application and management services</t>
  </si>
  <si>
    <t>De-energisation</t>
  </si>
  <si>
    <t>Urban/Short Rural</t>
  </si>
  <si>
    <t>DNV1MBL
DNV1MBI</t>
  </si>
  <si>
    <t>Long rural/Isolated</t>
  </si>
  <si>
    <t>DNV1MAU</t>
  </si>
  <si>
    <t>DNV1MAL
DNV1MAI</t>
  </si>
  <si>
    <t>DNV2MBU</t>
  </si>
  <si>
    <t>DNV2MBL
DNV2MBI</t>
  </si>
  <si>
    <t>Long rural/isolated</t>
  </si>
  <si>
    <t>DNV2MAU</t>
  </si>
  <si>
    <t>DNV2MAL
DNV2MAI</t>
  </si>
  <si>
    <t>DN$1MBU</t>
  </si>
  <si>
    <t>DN$1MBL
DN$1MBI</t>
  </si>
  <si>
    <t>DN$2MBU</t>
  </si>
  <si>
    <t>DN$2MBL
DN$2MBI</t>
  </si>
  <si>
    <t>DNMS1MBU</t>
  </si>
  <si>
    <t>BUSINESS HOURS</t>
  </si>
  <si>
    <t>DNMS1MBL
DNMS1MBI</t>
  </si>
  <si>
    <t>DNMS1MAU</t>
  </si>
  <si>
    <t>AFTER HOURS</t>
  </si>
  <si>
    <t>DNMS1MAL
DNMS1MAI</t>
  </si>
  <si>
    <t>DNS$1MBU</t>
  </si>
  <si>
    <t>NON PAYMENT</t>
  </si>
  <si>
    <t>DNS$1MBL
DNS$1MBI</t>
  </si>
  <si>
    <t>DNR$BU</t>
  </si>
  <si>
    <t>DNR$AU</t>
  </si>
  <si>
    <t>DNRVBU</t>
  </si>
  <si>
    <t>DNRVAU</t>
  </si>
  <si>
    <t>RN$1MBU</t>
  </si>
  <si>
    <t>Re-energisation</t>
  </si>
  <si>
    <t>RN$1MBL
RN$1MBI</t>
  </si>
  <si>
    <t>RN$2MBU</t>
  </si>
  <si>
    <t>RN$2MBL
RN$2MBI</t>
  </si>
  <si>
    <t>RN$1MAU</t>
  </si>
  <si>
    <t>RN$1MAL
RN$1MAI</t>
  </si>
  <si>
    <t>RN$1MTU</t>
  </si>
  <si>
    <t>RN$2MAU</t>
  </si>
  <si>
    <t>RN$2MAL
RN$2MAI</t>
  </si>
  <si>
    <t>RN$2MTU</t>
  </si>
  <si>
    <t>RNS1MBU</t>
  </si>
  <si>
    <t>RNS1MBL
RNS1MBI</t>
  </si>
  <si>
    <t>RNS1MAU</t>
  </si>
  <si>
    <t>RNS1MAL
RNS1MAI</t>
  </si>
  <si>
    <t>RNS1MTU</t>
  </si>
  <si>
    <t>ANYTIME</t>
  </si>
  <si>
    <t>RNS$1MBU</t>
  </si>
  <si>
    <t>RNS$1MBL
RNS$1MBI</t>
  </si>
  <si>
    <t>RNV1MBU</t>
  </si>
  <si>
    <t>RNV1MBL
RNV1MBI</t>
  </si>
  <si>
    <t>RNV2MBU</t>
  </si>
  <si>
    <t>RNV2MBL
RNV2MBI</t>
  </si>
  <si>
    <t>RNV1MAU</t>
  </si>
  <si>
    <t>RNV1MAL
RNV1MAI</t>
  </si>
  <si>
    <t>RNV2MAU</t>
  </si>
  <si>
    <t>RNV2MAL
RNV2MAI</t>
  </si>
  <si>
    <t>RNV1MTU</t>
  </si>
  <si>
    <t>RNV2MTU</t>
  </si>
  <si>
    <t>RN$V1MBU</t>
  </si>
  <si>
    <t>RN$V1MBL
RN$V1MBI</t>
  </si>
  <si>
    <t>RN$V1MAU</t>
  </si>
  <si>
    <t>RN$V1MAL
RN$V1MAI</t>
  </si>
  <si>
    <t>RN$V1MTU</t>
  </si>
  <si>
    <t>RN$V2MBU</t>
  </si>
  <si>
    <t>RN$V2MBL
RN$V2MBI</t>
  </si>
  <si>
    <t>RN$V2MAU</t>
  </si>
  <si>
    <t>RN$V2MAL
RN$V2MAI</t>
  </si>
  <si>
    <t>RN$V2MTU</t>
  </si>
  <si>
    <t>RNR$B</t>
  </si>
  <si>
    <t>RNR$A</t>
  </si>
  <si>
    <t>RNR$T</t>
  </si>
  <si>
    <t>RNRVB</t>
  </si>
  <si>
    <t>RNRVA</t>
  </si>
  <si>
    <t>RNRVT</t>
  </si>
  <si>
    <t>TDNNDBU</t>
  </si>
  <si>
    <t>Temporary disconnections and reconnections (which may involve a line drop)</t>
  </si>
  <si>
    <t>TDNNDBL
TDNNDBI</t>
  </si>
  <si>
    <t>TDNNDAU</t>
  </si>
  <si>
    <t>TDNNDAL
TDNNDAI</t>
  </si>
  <si>
    <t>TDNSPBU</t>
  </si>
  <si>
    <t>TDNSPBL
TDNSPBI</t>
  </si>
  <si>
    <t>TDNMPBU</t>
  </si>
  <si>
    <t>TDNMPBL
TDNMPBI</t>
  </si>
  <si>
    <t>TDNSPTCBU</t>
  </si>
  <si>
    <t>TDNSPTCBL
TDNSPTCBI</t>
  </si>
  <si>
    <t>TDNMPTCBU</t>
  </si>
  <si>
    <t>TDNMPTCBL
TDNMPTCBI</t>
  </si>
  <si>
    <t>TDNSPAU</t>
  </si>
  <si>
    <t>TDNSPAL
TDNSPAI</t>
  </si>
  <si>
    <t>TDNMPAU</t>
  </si>
  <si>
    <t>TDNMPAL
TDNMPAI</t>
  </si>
  <si>
    <t>TDNSPTCAU</t>
  </si>
  <si>
    <t>TDNSPTCAL
TDNSPTCAI</t>
  </si>
  <si>
    <t>TDNMPTCAU</t>
  </si>
  <si>
    <t>TDNMPTCAL
TDNMPTCAI</t>
  </si>
  <si>
    <t>NCTMTRBU
NCTMTRBL
NCTMTRBI</t>
  </si>
  <si>
    <t>Temporary connection</t>
  </si>
  <si>
    <t>NCT1MBU</t>
  </si>
  <si>
    <t>NCT1MBL
NCT1MBI</t>
  </si>
  <si>
    <t>NCT1MAU</t>
  </si>
  <si>
    <t>NCT1MAL
NCT1MAI</t>
  </si>
  <si>
    <t>NCT2MBU</t>
  </si>
  <si>
    <t>NCT2MBL
NCT2MBI</t>
  </si>
  <si>
    <t>NCT2MAU</t>
  </si>
  <si>
    <t>NCT2MAL
NCT2MAI</t>
  </si>
  <si>
    <t>SA2BU</t>
  </si>
  <si>
    <t>Supply Abolishment</t>
  </si>
  <si>
    <t>SA2BL
SA2BI</t>
  </si>
  <si>
    <t>SA2TCBU</t>
  </si>
  <si>
    <t>SA2TCBL
SA2TCBI</t>
  </si>
  <si>
    <t>SA1BU</t>
  </si>
  <si>
    <t>SA1BL
SA1BI</t>
  </si>
  <si>
    <t>SA1TCBU</t>
  </si>
  <si>
    <t>SA1TCBL
SA1TCBI</t>
  </si>
  <si>
    <t>SA2AL
SA2AI</t>
  </si>
  <si>
    <t>SA2TCAU</t>
  </si>
  <si>
    <t>SA2TCAL
SA2TCAI</t>
  </si>
  <si>
    <t>SA1AU</t>
  </si>
  <si>
    <t>SA1AL
SA1AI</t>
  </si>
  <si>
    <t>SA1TCAU</t>
  </si>
  <si>
    <t>SA1TCAL
SA1TCAI</t>
  </si>
  <si>
    <t>SA2TU</t>
  </si>
  <si>
    <t>SA2TCTU</t>
  </si>
  <si>
    <t>SA1TU</t>
  </si>
  <si>
    <t>SA1TCTU</t>
  </si>
  <si>
    <t>SA4BU</t>
  </si>
  <si>
    <t>SA4BL
SA4BI</t>
  </si>
  <si>
    <t>SA3BU</t>
  </si>
  <si>
    <t>SA3BL
SA3BI</t>
  </si>
  <si>
    <t>SA4AU</t>
  </si>
  <si>
    <t>SA4AL
SA4AI</t>
  </si>
  <si>
    <t>SA3AU</t>
  </si>
  <si>
    <t>SA3AL
SA3AI</t>
  </si>
  <si>
    <t>SA4TU</t>
  </si>
  <si>
    <t>SA3TU</t>
  </si>
  <si>
    <t>DNUMSBU</t>
  </si>
  <si>
    <t>DNUMSAU</t>
  </si>
  <si>
    <t>DNUMSTCBU</t>
  </si>
  <si>
    <t>DNUMSTCAU</t>
  </si>
  <si>
    <t>DNUMSBL
DNUMSBI</t>
  </si>
  <si>
    <t>DNUMSAL
DNUMSAI</t>
  </si>
  <si>
    <t>DNUMSTCBL
DNUMSTCBI</t>
  </si>
  <si>
    <t>DNUMSTCAL
DNUMSTCAI</t>
  </si>
  <si>
    <t>SEOMPBU</t>
  </si>
  <si>
    <t>Supply enhancement</t>
  </si>
  <si>
    <t>SEOMPBL
SEOMPBI</t>
  </si>
  <si>
    <t>SEOMPTCBU</t>
  </si>
  <si>
    <t>SEOMPTCBL
SEOMPTCBI</t>
  </si>
  <si>
    <t>SEOCAPBU</t>
  </si>
  <si>
    <t>SEOCAPBL
SEOCAPBI</t>
  </si>
  <si>
    <t>SEOCAPTCBU</t>
  </si>
  <si>
    <t>SEOCAPTCBL
SEOCAPTCBI</t>
  </si>
  <si>
    <t>SEOMPAU</t>
  </si>
  <si>
    <t>SEOMPAL
SEOMPAI</t>
  </si>
  <si>
    <t>SEOMPTCAU</t>
  </si>
  <si>
    <t>SEOMPTCAL
SEOMPTCAI</t>
  </si>
  <si>
    <t>SEOCAPAU</t>
  </si>
  <si>
    <t>SEOCAPAL
SEOCAPAI</t>
  </si>
  <si>
    <t>SEOCAPTCAU</t>
  </si>
  <si>
    <t>SEOCAPTCAL
SEOCAPTCAI</t>
  </si>
  <si>
    <t>SEUMPBU</t>
  </si>
  <si>
    <t>SEUMPBL
SEUMPBI</t>
  </si>
  <si>
    <t>SEUMPTCBU</t>
  </si>
  <si>
    <t>SEUMPTCBL
SEUMPTCBI</t>
  </si>
  <si>
    <t>SEUCAPBU</t>
  </si>
  <si>
    <t>SEUCAPBL
SEUCAPBI</t>
  </si>
  <si>
    <t>SEUCAPTCBU</t>
  </si>
  <si>
    <t>SEUCAPTCBL
SEUCAPTCBI</t>
  </si>
  <si>
    <t>SEUMPAU</t>
  </si>
  <si>
    <t>SEUMPAL
SEUMPAI</t>
  </si>
  <si>
    <t>SEUMPTCAU</t>
  </si>
  <si>
    <t>SEUMPTCAL
SEUMPTCAI</t>
  </si>
  <si>
    <t>SEUCAPAU</t>
  </si>
  <si>
    <t>SEUCAPAL
SEUCAPAI</t>
  </si>
  <si>
    <t>SEUCAPTCAU</t>
  </si>
  <si>
    <t>SEUCAPTCAL
SEUCAPTCAI</t>
  </si>
  <si>
    <t>POASPBU</t>
  </si>
  <si>
    <t>Point of attachment relocation</t>
  </si>
  <si>
    <t>POASPBL
POASPBI</t>
  </si>
  <si>
    <t>POASPTCBU</t>
  </si>
  <si>
    <t>POASPTCBL
POASPTCBI</t>
  </si>
  <si>
    <t>POASPAU</t>
  </si>
  <si>
    <t>POASPAL
POASPAI</t>
  </si>
  <si>
    <t>POASPTCAU</t>
  </si>
  <si>
    <t>POASPTCAL
POASPTCAI</t>
  </si>
  <si>
    <t>POAMPBU</t>
  </si>
  <si>
    <t>POAMPBL
POAMPBI</t>
  </si>
  <si>
    <t>POAMPTCBU</t>
  </si>
  <si>
    <t>POAMPTCBL
POAMPTCBI</t>
  </si>
  <si>
    <t>POAMPAU</t>
  </si>
  <si>
    <t>POAMPAL
POAMPAI</t>
  </si>
  <si>
    <t>POAMPTCAU</t>
  </si>
  <si>
    <t>POAMPTCAL
POAMPTCAI</t>
  </si>
  <si>
    <t>OH2UGSPBU</t>
  </si>
  <si>
    <t>Network Ancillary services</t>
  </si>
  <si>
    <t>Re-arrange connection assets at customer's request</t>
  </si>
  <si>
    <t>OH2UGSPBL
OH2UGSPBI</t>
  </si>
  <si>
    <t>OH2UGSPTBU</t>
  </si>
  <si>
    <t>OH2UGSPTBL
OH2UGSPTBI</t>
  </si>
  <si>
    <t>OH2UGSPAU</t>
  </si>
  <si>
    <t>OH2UGSPAL
OH2UGSPAI</t>
  </si>
  <si>
    <t>OH2UGSPTAU</t>
  </si>
  <si>
    <t>OH2UGSPTAL
OH2UGSPTAI</t>
  </si>
  <si>
    <t>OH2UGMPBU</t>
  </si>
  <si>
    <t>OH2UGMPBL
OH2UGMPBI</t>
  </si>
  <si>
    <t>OH2UGMPTBU</t>
  </si>
  <si>
    <t>OH2UGMPTBL
OH2UGMPTBI</t>
  </si>
  <si>
    <t>OH2UGMPAU</t>
  </si>
  <si>
    <t>OH2UGMPAL
OH2UGMPAI</t>
  </si>
  <si>
    <t>OH2UGMPTAU</t>
  </si>
  <si>
    <t>OH2UGMPTAL
OH2UGMPTAI</t>
  </si>
  <si>
    <t>NCTPESPBU</t>
  </si>
  <si>
    <t>Request for Temporary Connection for short term supply</t>
  </si>
  <si>
    <t>NCTPESPBL
NCTPESPBI</t>
  </si>
  <si>
    <t>NCTPESPTBU</t>
  </si>
  <si>
    <t>NCTPESPTBL
NCTPESPTBI</t>
  </si>
  <si>
    <t>NCTPEMPBU</t>
  </si>
  <si>
    <t>NCTPEMPBL
NCTPEMPBI</t>
  </si>
  <si>
    <t>NCTPEMPTBU</t>
  </si>
  <si>
    <t>NCTPEMPTBL
NCTPEMPTBI</t>
  </si>
  <si>
    <t>NCTPESPAU</t>
  </si>
  <si>
    <t>NCTPESPAL
NCTPESPAI</t>
  </si>
  <si>
    <t>NCTPESPTAU</t>
  </si>
  <si>
    <t>NCTPESPTAL
NCTPESPTAI</t>
  </si>
  <si>
    <t>NCTPEMPAU</t>
  </si>
  <si>
    <t>NCTPEMPAL
NCTPEMPAI</t>
  </si>
  <si>
    <t>NCTPEMPTAU</t>
  </si>
  <si>
    <t>NCTPEMPTAL
NCTPEMPTAI</t>
  </si>
  <si>
    <t>USV1MBU</t>
  </si>
  <si>
    <t>Call out fee</t>
  </si>
  <si>
    <t>USV1MBL
USV1MBI</t>
  </si>
  <si>
    <t>USV2MBU</t>
  </si>
  <si>
    <t>USV2MBL
USV2MBI</t>
  </si>
  <si>
    <t>USV1MAU</t>
  </si>
  <si>
    <t>USV1MAL
USV1MAI</t>
  </si>
  <si>
    <t>USV2MAU</t>
  </si>
  <si>
    <t>USV2MAL
USV2MAI</t>
  </si>
  <si>
    <t>USVNTBU</t>
  </si>
  <si>
    <t>USVNTBL
USVNTBI</t>
  </si>
  <si>
    <t>USVNTAU</t>
  </si>
  <si>
    <t>USVNTAL
USVNTAI</t>
  </si>
  <si>
    <t>NMSPBU</t>
  </si>
  <si>
    <t>Auxiliary metering services</t>
  </si>
  <si>
    <t xml:space="preserve">Install new meter (Type 5 and 6) </t>
  </si>
  <si>
    <t>NMSPBL
NMSPBI</t>
  </si>
  <si>
    <t>NMDEBU</t>
  </si>
  <si>
    <t>NMDEBL
NMDEBI</t>
  </si>
  <si>
    <t>NMPPBU</t>
  </si>
  <si>
    <t>NMPPBL
NMPPBI</t>
  </si>
  <si>
    <t>NMCTBU</t>
  </si>
  <si>
    <t>NMCTBL
NMCTBI</t>
  </si>
  <si>
    <t>ADSPBU</t>
  </si>
  <si>
    <t>ADSPBL
ADSPBI</t>
  </si>
  <si>
    <t>ADDEBU</t>
  </si>
  <si>
    <t>ADDEBL
ADDEBI</t>
  </si>
  <si>
    <t>ADPPBU</t>
  </si>
  <si>
    <t>ADPPBL
ADPPBI</t>
  </si>
  <si>
    <t>ADCTBU</t>
  </si>
  <si>
    <t>ADCTBL
ADCTBI</t>
  </si>
  <si>
    <t>RM1MBU</t>
  </si>
  <si>
    <t>Removal of a meter (Type 5 &amp; 6)</t>
  </si>
  <si>
    <t>RM1MBL
RM1MBI</t>
  </si>
  <si>
    <t>RM2MBU</t>
  </si>
  <si>
    <t>RM2MBL
RM2MBI</t>
  </si>
  <si>
    <t>RM1MAU</t>
  </si>
  <si>
    <t>RM1MAL
RM1MAI</t>
  </si>
  <si>
    <t>RM2MAU</t>
  </si>
  <si>
    <t>RM2MAL
RM2MAI</t>
  </si>
  <si>
    <t>MIMT1MBU</t>
  </si>
  <si>
    <t>Meter test</t>
  </si>
  <si>
    <t>MIMT1MBL
MIMT1MBI</t>
  </si>
  <si>
    <t>MIMT2MBU</t>
  </si>
  <si>
    <t>MIMT2MBL
MIMT2MBI</t>
  </si>
  <si>
    <t>MINS1MBU</t>
  </si>
  <si>
    <t>Meter inspection and investigation on request</t>
  </si>
  <si>
    <t>MINS1MBL
MINS1MBI</t>
  </si>
  <si>
    <t>MINS1MAU</t>
  </si>
  <si>
    <t>MINS1MAL
MINS1MAI</t>
  </si>
  <si>
    <t>MINS2MBU</t>
  </si>
  <si>
    <t>MINS2MBL
MINS2MBI</t>
  </si>
  <si>
    <t>MINS2MAU</t>
  </si>
  <si>
    <t>MINS2MAL
MINS2MAI</t>
  </si>
  <si>
    <t>MINSSUBU</t>
  </si>
  <si>
    <t>MINSSUBL
MINSSUBI</t>
  </si>
  <si>
    <t>MINSSUAU</t>
  </si>
  <si>
    <t>MINSSUAL
MINSSUAI</t>
  </si>
  <si>
    <t>MINSMUBU</t>
  </si>
  <si>
    <t>MINSMUBL
MINSMUBI</t>
  </si>
  <si>
    <t>MINSMUAU</t>
  </si>
  <si>
    <t>MINSMUAL
MINSMUAI</t>
  </si>
  <si>
    <t>MRCLT1MBU</t>
  </si>
  <si>
    <t>Meter reconfiguration</t>
  </si>
  <si>
    <t>MRCLT1MBL
MRCLT1MBI</t>
  </si>
  <si>
    <t>MRCLT1MAU</t>
  </si>
  <si>
    <t>MRCLT1MAL
MRCLT1MAI</t>
  </si>
  <si>
    <t>MRCLT2MBU</t>
  </si>
  <si>
    <t>MRCLT2MBL
MRCLT2MBI</t>
  </si>
  <si>
    <t>MRCLT2MAU</t>
  </si>
  <si>
    <t>MRCLT2MAL
MRCLT2MAI</t>
  </si>
  <si>
    <t>MRCT1MBU</t>
  </si>
  <si>
    <t>MRCT1MBL
MRCT1MBI</t>
  </si>
  <si>
    <t>MRCT1MAU</t>
  </si>
  <si>
    <t>MRCT1MAL
MRCT1MAI</t>
  </si>
  <si>
    <t>MRCT2MBU</t>
  </si>
  <si>
    <t>MRCT2MBL
MRCT2MBI</t>
  </si>
  <si>
    <t>MRCT2MAU</t>
  </si>
  <si>
    <t>MRCT2MAL
MRCT2MAI</t>
  </si>
  <si>
    <t>MRCL1MBU</t>
  </si>
  <si>
    <t>Load control time switch</t>
  </si>
  <si>
    <t>MRCL1MBL
MRCL1MBI</t>
  </si>
  <si>
    <t>MRCL2MBU</t>
  </si>
  <si>
    <t>MRCL2MBL
MRCL2MBI</t>
  </si>
  <si>
    <t>MM1MBU</t>
  </si>
  <si>
    <t>Metering alteration</t>
  </si>
  <si>
    <t>MM1MBL
MM1MBI</t>
  </si>
  <si>
    <t>MM1MAU</t>
  </si>
  <si>
    <t>MM1MAL
MM1MAI</t>
  </si>
  <si>
    <t>MM2MBU</t>
  </si>
  <si>
    <t>MM2MBL
MM2MBI</t>
  </si>
  <si>
    <t>MM2MAU</t>
  </si>
  <si>
    <t>MM2MAL
MM2MAI</t>
  </si>
  <si>
    <t>SRCRBU</t>
  </si>
  <si>
    <t>Meter reading</t>
  </si>
  <si>
    <t>SRCRBL
SRCRBI</t>
  </si>
  <si>
    <t>RNRRBU</t>
  </si>
  <si>
    <t>RNRRBL
RNRRBI</t>
  </si>
  <si>
    <t>SRTRBU</t>
  </si>
  <si>
    <t>SRTRBL
SRTRBI</t>
  </si>
  <si>
    <t>LPDBU</t>
  </si>
  <si>
    <t>Type 6 non standard metering data services</t>
  </si>
  <si>
    <t>LPDBL
LPDBI</t>
  </si>
  <si>
    <t>AAMRBU</t>
  </si>
  <si>
    <t>Reseal</t>
  </si>
  <si>
    <t>AAMRBL
AAMRBI</t>
  </si>
  <si>
    <t>ACS Public Lighting - Ergon Energy Network</t>
  </si>
  <si>
    <t>$/day/light</t>
  </si>
  <si>
    <t>NPL1 (Ergon Owned &amp; Operated)</t>
  </si>
  <si>
    <t xml:space="preserve">Major </t>
  </si>
  <si>
    <t>Minor</t>
  </si>
  <si>
    <t>Major</t>
  </si>
  <si>
    <t>NPL2 (Gifted &amp; Ergon Operated)</t>
  </si>
  <si>
    <t>NPL4</t>
  </si>
  <si>
    <t>ACS Metering Services - Ergon Energy Network</t>
  </si>
  <si>
    <t>Solar PV</t>
  </si>
  <si>
    <t>ACS Security Lighting - Ergon Energy</t>
  </si>
  <si>
    <t>Daily maintenance, operation and replacement charge/ unit</t>
  </si>
  <si>
    <r>
      <t>Copy, Paste Special Values of the final Public Lighting data from the ERG annual ACS pricing model for the current year in to worksheet "</t>
    </r>
    <r>
      <rPr>
        <b/>
        <sz val="11"/>
        <color theme="1"/>
        <rFont val="Calibri"/>
        <family val="2"/>
        <scheme val="minor"/>
      </rPr>
      <t>Input Lighting</t>
    </r>
    <r>
      <rPr>
        <sz val="11"/>
        <color theme="1"/>
        <rFont val="Calibri"/>
        <family val="2"/>
        <scheme val="minor"/>
      </rPr>
      <t>"</t>
    </r>
  </si>
  <si>
    <r>
      <t>Copy, Paste Special Values of the final Metering data from the ERG annual ACS pricing model for the current year in to worksheet "</t>
    </r>
    <r>
      <rPr>
        <b/>
        <sz val="11"/>
        <color theme="1"/>
        <rFont val="Calibri"/>
        <family val="2"/>
        <scheme val="minor"/>
      </rPr>
      <t>Input Metering</t>
    </r>
    <r>
      <rPr>
        <sz val="11"/>
        <color theme="1"/>
        <rFont val="Calibri"/>
        <family val="2"/>
        <scheme val="minor"/>
      </rPr>
      <t>"</t>
    </r>
  </si>
  <si>
    <t>Financial Year</t>
  </si>
  <si>
    <t>NUOS - Standard Asset Customers - Residential (&lt;100MWh pa)</t>
  </si>
  <si>
    <t>NUOS - Standard Asset Customers - Small Business (&lt;100MWh pa)</t>
  </si>
  <si>
    <t>NUOS - Standard Asset Customers - Large</t>
  </si>
  <si>
    <t>NUOS - Standard Asset Customers - Controlled load (&lt;100MWh pa)</t>
  </si>
  <si>
    <t>NUOS - Standard Asset Customers - Unmetered</t>
  </si>
  <si>
    <t>NUOS - Connection Asset Customers</t>
  </si>
  <si>
    <t>Calcs</t>
  </si>
  <si>
    <t>Attachment 2</t>
  </si>
  <si>
    <t>11.</t>
  </si>
  <si>
    <t>Ergon Attachment 2 - Process for completion</t>
  </si>
  <si>
    <t>Did this but linked the Rates columns for now?</t>
  </si>
  <si>
    <t>Sub Transmission</t>
  </si>
  <si>
    <t>2024/25 Indicative Price</t>
  </si>
  <si>
    <t>Provision of load profile data where available –Retailer requested</t>
  </si>
  <si>
    <t>Temporary de-energisation and re-energisation of supply to allow customer or contractor to work close-the supply will be disconnected</t>
  </si>
  <si>
    <t>Temporary de-energisation and re-energisation of supply to allow customer or contractor to work close-the service may be physically dismantled or disconnected (e.g. overhead service dropped). This services includes switching if required.</t>
  </si>
  <si>
    <t>BUSINESS HOURS-NO CT</t>
  </si>
  <si>
    <t>AFTER HOURS-NO CT</t>
  </si>
  <si>
    <t>BUSINESS HOURS-CT</t>
  </si>
  <si>
    <t>AFTER HOURS-CT</t>
  </si>
  <si>
    <t>NON PAYMENT-NO CT</t>
  </si>
  <si>
    <t>NON PAYMENT-CT</t>
  </si>
  <si>
    <t>ANYTIME-NO CT</t>
  </si>
  <si>
    <t>ANYTIME-CT</t>
  </si>
  <si>
    <t>No Dismantling-BUSINESS HOURS</t>
  </si>
  <si>
    <t>No Dismantling-AFTER HOURS</t>
  </si>
  <si>
    <t>Dismantling-SINGLE PHASE-BUSINESS HOURS</t>
  </si>
  <si>
    <t>Dismantling-MULTIPHASE-BUSINESS HOURS</t>
  </si>
  <si>
    <t>Dismantling-SINGLE PHASE-BUSINESS HOURS-Traffic Control</t>
  </si>
  <si>
    <t>Dismantling-MULTIPHASE-BUSINESS HOURS-Traffic Control</t>
  </si>
  <si>
    <t>Dismantling-SINGLE PHASE-AFTER HOURS</t>
  </si>
  <si>
    <t>Dismantling-MULTIPHASE-AFTER HOURS</t>
  </si>
  <si>
    <t>Dismantling-SINGLE PHASE-AFTER HOURS-Traffic Control</t>
  </si>
  <si>
    <t>Dismantling-MULTIPHASE-AFTER HOURS-Traffic Control</t>
  </si>
  <si>
    <t>SERVICE ONLY-BUSINESS HOURS-CT (Complex)</t>
  </si>
  <si>
    <t>SERVICE ONLY-BUSINESS HOURS-CT (Complex)-Traffic control</t>
  </si>
  <si>
    <t>SERVICE ONLY-BUSINESS HOURS-NO CT (Simple)</t>
  </si>
  <si>
    <t>SERVICE ONLY-BUSINESS HOURS-NO CT (Simple)-Traffic control</t>
  </si>
  <si>
    <t>SERVICE ONLY- AFTER HOURS-NO CT (Simple)</t>
  </si>
  <si>
    <t>SERVICE ONLY- AFTER HOURS-NO CT (Simple)-Traffic control</t>
  </si>
  <si>
    <t>SERVICE ONLY-ANYTIME-CT (Complex)</t>
  </si>
  <si>
    <t>SERVICE ONLY-ANYTIME-CT (Complex)-Traffic control</t>
  </si>
  <si>
    <t>SERVICE ONLY-ANYTIME-NO CT (Simple)</t>
  </si>
  <si>
    <t>SERVICE ONLY-ANYTIME-NO CT (Simple)-Traffic control</t>
  </si>
  <si>
    <t>METER ONLY (Per NMI)-AFTER HOURS-NO CT</t>
  </si>
  <si>
    <t>BUSINESS HOURS-TRAFFIC CONTROL</t>
  </si>
  <si>
    <t>AFTER HOURS-TRAFFIC CONTROL</t>
  </si>
  <si>
    <t>BUSINESS HOURS-SINGLE TO MULTI PHASE-Traffic control</t>
  </si>
  <si>
    <t>BUSINESS HOURS-MULTIPHASE INCREASE CAPACITY-Traffic control</t>
  </si>
  <si>
    <t>AFTER HOURS-SINGLE TO MULTI PHASE-Traffic control</t>
  </si>
  <si>
    <t>BUSINESS HOURS-SINGLE PHASE</t>
  </si>
  <si>
    <t>BUSINESS HOURS-SINGLE PHASE-Traffic Control</t>
  </si>
  <si>
    <t>AFTER HOURS-SINGLE PHASE -Traffic Control</t>
  </si>
  <si>
    <t>BUSINESS HOURS-MULTI PHASE</t>
  </si>
  <si>
    <t>BUSINESS HOURS-MULTI PHASE-Traffic Control</t>
  </si>
  <si>
    <t>BUSINESS HOURS-1 crew</t>
  </si>
  <si>
    <t>BUSINESS HOURS-2 crews</t>
  </si>
  <si>
    <t>AFTER HOURS-1 crew</t>
  </si>
  <si>
    <t>AFTER HOURS-2 crews</t>
  </si>
  <si>
    <t>Crews attend site at the customers request and is unable to perform job due to customers fault/fault of a third party. TECHNICAL. Wasted travel time and wasted time at customer's premises.</t>
  </si>
  <si>
    <t>Crews attend site at the customers request and is unable to perform job due to customers fault/fault of a third party. NON TECHNICAL. Wasted travel time.</t>
  </si>
  <si>
    <t>Work on metering equipment for temporary connection, not in permanent position-single phase or multi phase metered. Note: this service is only available for non-grid connected areas of our network (isolated feeders and the Mount Isa-Cloncurry supply network).</t>
  </si>
  <si>
    <t>METER ONLY (Per NMI)-BUSINESS HOURS-CT</t>
  </si>
  <si>
    <t>METER ONLY (Per NMI)-BUSINESS HOURS-NO CT</t>
  </si>
  <si>
    <t>METER ONLY (Per NMI)-AFTER HOURS- CT</t>
  </si>
  <si>
    <t>METER ONLY (Per NMI)-ANYTIME-CT</t>
  </si>
  <si>
    <t>METER ONLY (Per NMI)-ANYTIME-NO CT</t>
  </si>
  <si>
    <t>BUSINESS HOURS-SINGLE TO MULTI PHASE</t>
  </si>
  <si>
    <t>BUSINESS HOURS-MULTIPHASE INCREASE CAPACITY</t>
  </si>
  <si>
    <t>AFTER HOURS-SINGLE TO MULTI PHASE</t>
  </si>
  <si>
    <t>AFTER HOURS-MULTI PHASE INCREASE CAPACITY</t>
  </si>
  <si>
    <t>AFTER HOURS-MULTI PHASE INCREASE CAPACITY-Traffic control</t>
  </si>
  <si>
    <t>BUSINESS HOURS-MULTI PHASE INCREASE CAPACITY-Traffic control</t>
  </si>
  <si>
    <t>BUSINESS HOURS-MULTI PHASE INCREASE CAPACITY</t>
  </si>
  <si>
    <t>AFTER HOURS-SINGLE PHASE</t>
  </si>
  <si>
    <t>AFTER HOURS-MULTI PHASE</t>
  </si>
  <si>
    <t>AFTER HOURS-MULTI PHASE-Traffic Control</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</si>
  <si>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</si>
  <si>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hardware-Additional Units</t>
  </si>
  <si>
    <t>SERVICE ONLY-AFTER HOURS-CT (Complex)</t>
  </si>
  <si>
    <t>SERVICE ONLY-AFTER HOURS-CT (Complex)-Traffic control</t>
  </si>
  <si>
    <t>2023/24 Proposed</t>
  </si>
  <si>
    <t>2024/25 Indicative</t>
  </si>
  <si>
    <t>Transitional Network ToU Energy Tariff 3</t>
  </si>
  <si>
    <t>Transitional Network Dual Rate Demand Tariff 4</t>
  </si>
  <si>
    <t>SCS Network Tariffs Indicative Pricing Schedule (Excluding GST) 2024-25 - Ergon Energy Network</t>
  </si>
  <si>
    <t>ACS Tariffs Indicative Price Schedule (Excluding GST)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</si>
</sst>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4" formatCode="_-&quot;$&quot;* #,##0.00_-;\-&quot;$&quot;* #,##0.00_-;_-&quot;$&quot;* &quot;-&quot;??_-;_-@_-"/>
    <numFmt numFmtId="164" formatCode="&quot;$&quot;#,##0.00000;[Red]\-&quot;$&quot;#,##0.00000"/>
    <numFmt numFmtId="165" formatCode="&quot;$&quot;#,##0.0000;[Red]\-&quot;$&quot;#,##0.0000"/>
    <numFmt numFmtId="166" formatCode="#,##0.00000_ ;[Red]\-#,##0.00000\ "/>
    <numFmt numFmtId="167" formatCode="0.000"/>
    <numFmt numFmtId="168" formatCode="0.00000"/>
    <numFmt numFmtId="169" formatCode="0.00000000"/>
    <numFmt numFmtId="170" formatCode="#,##0.00_ ;[Red]\-#,##0.00\ "/>
    <numFmt numFmtId="171" formatCode="0.000%"/>
    <numFmt numFmtId="172" formatCode="_(#,##0_);\(#,##0\);_(&quot;-&quot;_)"/>
    <numFmt numFmtId="173" formatCode="_-&quot;$&quot;* #,##0.000_-;\-&quot;$&quot;* #,##0.000_-;_-&quot;$&quot;* &quot;-&quot;??_-;_-@_-"/>
    <numFmt numFmtId="174" formatCode="&quot;$&quot;#,##0.0000"/>
    <numFmt numFmtId="175" formatCode="&quot;$&quot;#,##0.000"/>
    <numFmt numFmtId="176" formatCode="&quot;$&quot;#,##0.00000"/>
    <numFmt numFmtId="177" formatCode="#,##0.000_ ;[Red]\-#,##0.000\ "/>
    <numFmt numFmtId="178" formatCode="#,##0.000000_ ;[Red]\-#,##0.000000\ "/>
  </numFmts>
  <fonts count="33" x14ac:knownFonts="1">
    <font>
      <sz val="11"/>
      <color theme="1"/>
      <name val="Calibri"/>
      <family val="2"/>
      <scheme val="minor"/>
    </font>
    <font>
      <sz val="10"/>
      <color theme="1"/>
      <name val="Arial"/>
      <family val="2"/>
    </font>
    <font>
      <sz val="11"/>
      <color theme="1"/>
      <name val="Calibri"/>
      <family val="2"/>
      <scheme val="minor"/>
    </font>
    <font>
      <b/>
      <sz val="10"/>
      <color theme="1"/>
      <name val="Arial"/>
      <family val="2"/>
    </font>
    <font>
      <sz val="10"/>
      <color theme="1"/>
      <name val="Arial"/>
      <family val="2"/>
    </font>
    <font>
      <sz val="10"/>
      <name val="Arial"/>
      <family val="2"/>
    </font>
    <font>
      <sz val="9"/>
      <color theme="1"/>
      <name val="Arial"/>
      <family val="2"/>
    </font>
    <font>
      <sz val="9"/>
      <name val="Arial"/>
      <family val="2"/>
    </font>
    <font>
      <b/>
      <sz val="9"/>
      <name val="Arial"/>
      <family val="2"/>
    </font>
    <font>
      <b/>
      <sz val="9"/>
      <color rgb="FFFFFFFF"/>
      <name val="Arial"/>
      <family val="2"/>
    </font>
    <font>
      <b/>
      <sz val="10"/>
      <color rgb="FFFFFFFF"/>
      <name val="Arial"/>
      <family val="2"/>
    </font>
    <font>
      <b/>
      <sz val="20"/>
      <color rgb="FFFFFFFF"/>
      <name val="Arial"/>
      <family val="2"/>
    </font>
    <font>
      <b/>
      <sz val="12"/>
      <color theme="1"/>
      <name val="Arial"/>
      <family val="2"/>
    </font>
    <font>
      <sz val="10"/>
      <color theme="0"/>
      <name val="Arial"/>
      <family val="2"/>
    </font>
    <font>
      <sz val="8"/>
      <name val="Calibri"/>
      <family val="2"/>
      <scheme val="minor"/>
    </font>
    <font>
      <b/>
      <sz val="9"/>
      <color theme="0"/>
      <name val="Arial"/>
      <family val="2"/>
    </font>
    <font>
      <b/>
      <sz val="11"/>
      <color theme="1"/>
      <name val="Calibri"/>
      <family val="2"/>
      <scheme val="minor"/>
    </font>
    <font>
      <b/>
      <sz val="14"/>
      <color theme="1"/>
      <name val="Calibri"/>
      <family val="2"/>
    </font>
    <font>
      <b/>
      <i/>
      <sz val="11"/>
      <color theme="1"/>
      <name val="Calibri"/>
      <family val="2"/>
      <scheme val="minor"/>
    </font>
    <font>
      <b/>
      <sz val="12"/>
      <color theme="1"/>
      <name val="Calibri"/>
      <family val="2"/>
      <scheme val="minor"/>
    </font>
    <font>
      <sz val="8"/>
      <color theme="1"/>
      <name val="Arial"/>
      <family val="2"/>
    </font>
    <font>
      <u/>
      <sz val="8"/>
      <color theme="10"/>
      <name val="Arial"/>
      <family val="2"/>
    </font>
    <font>
      <b/>
      <sz val="9"/>
      <color theme="1"/>
      <name val="Arial"/>
      <family val="2"/>
    </font>
    <font>
      <sz val="8"/>
      <name val="Arial"/>
      <family val="2"/>
    </font>
    <font>
      <b/>
      <i/>
      <sz val="10"/>
      <color theme="1"/>
      <name val="Calibri"/>
      <family val="2"/>
      <scheme val="minor"/>
    </font>
    <font>
      <b/>
      <sz val="10"/>
      <color theme="0"/>
      <name val="Arial"/>
      <family val="2"/>
    </font>
    <font>
      <u/>
      <sz val="10"/>
      <color theme="10"/>
      <name val="Arial"/>
      <family val="2"/>
    </font>
    <font>
      <sz val="9"/>
      <color rgb="FFFFFFFF"/>
      <name val="Arial"/>
      <family val="2"/>
    </font>
    <font>
      <b/>
      <sz val="10"/>
      <color rgb="FF000000"/>
      <name val="Arial"/>
      <family val="2"/>
    </font>
    <font>
      <sz val="10"/>
      <color rgb="FF000000"/>
      <name val="Arial"/>
      <family val="2"/>
    </font>
    <font>
      <b/>
      <sz val="14"/>
      <color theme="1"/>
      <name val="Arial"/>
      <family val="2"/>
    </font>
    <font>
      <sz val="11"/>
      <color rgb="FFFF0000"/>
      <name val="Calibri"/>
      <family val="2"/>
      <scheme val="minor"/>
    </font>
    <font>
      <sz val="10"/>
      <color rgb="FFFFFFFF"/>
      <name val="Arial"/>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CEE0E3"/>
        <bgColor indexed="64"/>
      </patternFill>
    </fill>
    <fill>
      <patternFill patternType="solid">
        <fgColor rgb="FF3A828E"/>
        <bgColor indexed="64"/>
      </patternFill>
    </fill>
    <fill>
      <patternFill patternType="solid">
        <fgColor rgb="FF233C64"/>
        <bgColor indexed="64"/>
      </patternFill>
    </fill>
  </fills>
  <borders count="2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233C64"/>
      </left>
      <right style="medium">
        <color rgb="FF233C64"/>
      </right>
      <top style="medium">
        <color rgb="FF233C64"/>
      </top>
      <bottom style="medium">
        <color rgb="FF233C64"/>
      </bottom>
      <diagonal/>
    </border>
    <border>
      <left/>
      <right/>
      <top style="medium">
        <color rgb="FF233C64"/>
      </top>
      <bottom style="medium">
        <color rgb="FF233C64"/>
      </bottom>
      <diagonal/>
    </border>
    <border>
      <left style="medium">
        <color rgb="FF233C64"/>
      </left>
      <right style="medium">
        <color rgb="FF233C64"/>
      </right>
      <top/>
      <bottom style="medium">
        <color rgb="FF233C64"/>
      </bottom>
      <diagonal/>
    </border>
    <border>
      <left style="thin">
        <color rgb="FF233C64"/>
      </left>
      <right/>
      <top/>
      <bottom style="medium">
        <color rgb="FF233C64"/>
      </bottom>
      <diagonal/>
    </border>
    <border>
      <left style="thin">
        <color rgb="FF233C64"/>
      </left>
      <right style="thin">
        <color rgb="FF233C64"/>
      </right>
      <top/>
      <bottom style="medium">
        <color rgb="FF233C64"/>
      </bottom>
      <diagonal/>
    </border>
    <border>
      <left style="thin">
        <color rgb="FF233C64"/>
      </left>
      <right style="thin">
        <color rgb="FF233C64"/>
      </right>
      <top style="medium">
        <color rgb="FF233C64"/>
      </top>
      <bottom/>
      <diagonal/>
    </border>
    <border>
      <left/>
      <right style="thin">
        <color rgb="FF233C64"/>
      </right>
      <top/>
      <bottom style="medium">
        <color rgb="FF233C64"/>
      </bottom>
      <diagonal/>
    </border>
    <border>
      <left style="thin">
        <color rgb="FF233C64"/>
      </left>
      <right style="thin">
        <color rgb="FF233C64"/>
      </right>
      <top/>
      <bottom/>
      <diagonal/>
    </border>
    <border>
      <left style="thin">
        <color rgb="FF233C64"/>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style="thin">
        <color theme="0" tint="-0.24994659260841701"/>
      </left>
      <right style="thin">
        <color theme="0" tint="-0.24994659260841701"/>
      </right>
      <top/>
      <bottom/>
      <diagonal/>
    </border>
    <border>
      <left/>
      <right style="medium">
        <color indexed="64"/>
      </right>
      <top/>
      <bottom/>
      <diagonal/>
    </border>
    <border>
      <left style="medium">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18"/>
      </left>
      <right style="medium">
        <color indexed="18"/>
      </right>
      <top style="medium">
        <color indexed="18"/>
      </top>
      <bottom style="medium">
        <color indexed="18"/>
      </bottom>
      <diagonal/>
    </border>
    <border>
      <left/>
      <right/>
      <top style="thin">
        <color indexed="64"/>
      </top>
      <bottom/>
      <diagonal/>
    </border>
    <border>
      <left/>
      <right style="thin">
        <color theme="0" tint="-0.24994659260841701"/>
      </right>
      <top style="medium">
        <color indexed="64"/>
      </top>
      <bottom style="thin">
        <color indexed="64"/>
      </bottom>
      <diagonal/>
    </border>
    <border>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medium">
        <color indexed="64"/>
      </left>
      <right/>
      <top style="thin">
        <color theme="0" tint="-0.24994659260841701"/>
      </top>
      <bottom/>
      <diagonal/>
    </border>
    <border>
      <left style="thin">
        <color indexed="64"/>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theme="0" tint="-0.24994659260841701"/>
      </top>
      <bottom style="thin">
        <color theme="0" tint="-0.24994659260841701"/>
      </bottom>
      <diagonal/>
    </border>
    <border>
      <left style="thin">
        <color theme="0" tint="-0.24994659260841701"/>
      </left>
      <right style="medium">
        <color indexed="64"/>
      </right>
      <top style="thin">
        <color indexed="64"/>
      </top>
      <bottom style="thin">
        <color indexed="64"/>
      </bottom>
      <diagonal/>
    </border>
    <border>
      <left style="thin">
        <color theme="0" tint="-0.24994659260841701"/>
      </left>
      <right style="medium">
        <color indexed="64"/>
      </right>
      <top/>
      <bottom/>
      <diagonal/>
    </border>
    <border>
      <left/>
      <right/>
      <top style="medium">
        <color indexed="64"/>
      </top>
      <bottom style="thin">
        <color indexed="64"/>
      </bottom>
      <diagonal/>
    </border>
    <border>
      <left/>
      <right/>
      <top style="thin">
        <color theme="0" tint="-0.24994659260841701"/>
      </top>
      <bottom/>
      <diagonal/>
    </border>
    <border>
      <left/>
      <right/>
      <top style="thin">
        <color theme="0" tint="-0.2499465926084170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style="thin">
        <color indexed="64"/>
      </right>
      <top style="thin">
        <color theme="0" tint="-0.24994659260841701"/>
      </top>
      <bottom style="medium">
        <color indexed="64"/>
      </bottom>
      <diagonal/>
    </border>
    <border>
      <left style="thin">
        <color rgb="FF233C64"/>
      </left>
      <right style="thin">
        <color rgb="FF233C64"/>
      </right>
      <top style="dotted">
        <color rgb="FF233C64"/>
      </top>
      <bottom/>
      <diagonal/>
    </border>
    <border>
      <left style="medium">
        <color rgb="FF233C64"/>
      </left>
      <right style="medium">
        <color rgb="FF233C64"/>
      </right>
      <top style="dotted">
        <color rgb="FF233C64"/>
      </top>
      <bottom/>
      <diagonal/>
    </border>
    <border>
      <left style="thin">
        <color rgb="FF233C64"/>
      </left>
      <right style="thin">
        <color rgb="FF233C64"/>
      </right>
      <top/>
      <bottom style="thin">
        <color indexed="64"/>
      </bottom>
      <diagonal/>
    </border>
    <border>
      <left style="thin">
        <color rgb="FF233C64"/>
      </left>
      <right/>
      <top style="dotted">
        <color rgb="FF233C64"/>
      </top>
      <bottom/>
      <diagonal/>
    </border>
    <border>
      <left/>
      <right/>
      <top/>
      <bottom style="medium">
        <color indexed="64"/>
      </bottom>
      <diagonal/>
    </border>
    <border>
      <left style="medium">
        <color indexed="64"/>
      </left>
      <right style="thin">
        <color theme="0" tint="-0.24994659260841701"/>
      </right>
      <top/>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bottom style="thin">
        <color indexed="64"/>
      </bottom>
      <diagonal/>
    </border>
    <border>
      <left/>
      <right style="medium">
        <color indexed="64"/>
      </right>
      <top/>
      <bottom style="thin">
        <color indexed="64"/>
      </bottom>
      <diagonal/>
    </border>
    <border>
      <left style="medium">
        <color indexed="64"/>
      </left>
      <right style="thin">
        <color theme="0" tint="-0.24994659260841701"/>
      </right>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medium">
        <color indexed="64"/>
      </top>
      <bottom style="thin">
        <color theme="4" tint="-0.24994659260841701"/>
      </bottom>
      <diagonal/>
    </border>
    <border>
      <left/>
      <right/>
      <top style="medium">
        <color indexed="64"/>
      </top>
      <bottom style="thin">
        <color theme="4" tint="-0.24994659260841701"/>
      </bottom>
      <diagonal/>
    </border>
    <border>
      <left/>
      <right style="medium">
        <color indexed="64"/>
      </right>
      <top style="medium">
        <color indexed="64"/>
      </top>
      <bottom style="thin">
        <color theme="4" tint="-0.24994659260841701"/>
      </bottom>
      <diagonal/>
    </border>
    <border>
      <left style="medium">
        <color indexed="64"/>
      </left>
      <right/>
      <top style="medium">
        <color rgb="FF233C64"/>
      </top>
      <bottom style="medium">
        <color rgb="FF233C64"/>
      </bottom>
      <diagonal/>
    </border>
    <border>
      <left style="medium">
        <color indexed="64"/>
      </left>
      <right/>
      <top style="dotted">
        <color rgb="FF233C64"/>
      </top>
      <bottom style="medium">
        <color indexed="64"/>
      </bottom>
      <diagonal/>
    </border>
    <border>
      <left/>
      <right style="medium">
        <color indexed="64"/>
      </right>
      <top style="dotted">
        <color rgb="FF233C64"/>
      </top>
      <bottom style="medium">
        <color indexed="64"/>
      </bottom>
      <diagonal/>
    </border>
    <border>
      <left style="medium">
        <color indexed="64"/>
      </left>
      <right style="medium">
        <color indexed="64"/>
      </right>
      <top style="medium">
        <color indexed="64"/>
      </top>
      <bottom style="thin">
        <color theme="4" tint="-0.24994659260841701"/>
      </bottom>
      <diagonal/>
    </border>
    <border>
      <left style="medium">
        <color indexed="64"/>
      </left>
      <right style="medium">
        <color indexed="64"/>
      </right>
      <top/>
      <bottom/>
      <diagonal/>
    </border>
    <border>
      <left style="medium">
        <color indexed="64"/>
      </left>
      <right style="medium">
        <color indexed="64"/>
      </right>
      <top style="dotted">
        <color rgb="FF233C64"/>
      </top>
      <bottom style="medium">
        <color indexed="64"/>
      </bottom>
      <diagonal/>
    </border>
    <border>
      <left style="medium">
        <color indexed="64"/>
      </left>
      <right style="thin">
        <color rgb="FF233C64"/>
      </right>
      <top style="medium">
        <color indexed="64"/>
      </top>
      <bottom/>
      <diagonal/>
    </border>
    <border>
      <left/>
      <right style="thin">
        <color rgb="FF233C64"/>
      </right>
      <top style="medium">
        <color indexed="64"/>
      </top>
      <bottom/>
      <diagonal/>
    </border>
    <border>
      <left style="thin">
        <color rgb="FF233C64"/>
      </left>
      <right style="thin">
        <color rgb="FF233C64"/>
      </right>
      <top style="medium">
        <color indexed="64"/>
      </top>
      <bottom/>
      <diagonal/>
    </border>
    <border>
      <left style="thin">
        <color rgb="FF233C64"/>
      </left>
      <right style="medium">
        <color indexed="64"/>
      </right>
      <top style="medium">
        <color indexed="64"/>
      </top>
      <bottom/>
      <diagonal/>
    </border>
    <border>
      <left style="medium">
        <color indexed="64"/>
      </left>
      <right style="thin">
        <color rgb="FF233C64"/>
      </right>
      <top/>
      <bottom style="medium">
        <color rgb="FF233C64"/>
      </bottom>
      <diagonal/>
    </border>
    <border>
      <left style="medium">
        <color indexed="64"/>
      </left>
      <right style="thin">
        <color rgb="FF233C64"/>
      </right>
      <top style="medium">
        <color rgb="FF233C64"/>
      </top>
      <bottom/>
      <diagonal/>
    </border>
    <border>
      <left style="medium">
        <color indexed="64"/>
      </left>
      <right style="thin">
        <color rgb="FF233C64"/>
      </right>
      <top/>
      <bottom/>
      <diagonal/>
    </border>
    <border>
      <left style="thin">
        <color rgb="FF233C64"/>
      </left>
      <right style="medium">
        <color indexed="64"/>
      </right>
      <top/>
      <bottom/>
      <diagonal/>
    </border>
    <border>
      <left style="medium">
        <color indexed="64"/>
      </left>
      <right style="thin">
        <color rgb="FF233C64"/>
      </right>
      <top/>
      <bottom style="medium">
        <color indexed="64"/>
      </bottom>
      <diagonal/>
    </border>
    <border>
      <left style="thin">
        <color rgb="FF233C64"/>
      </left>
      <right style="thin">
        <color rgb="FF233C64"/>
      </right>
      <top/>
      <bottom style="medium">
        <color indexed="64"/>
      </bottom>
      <diagonal/>
    </border>
    <border>
      <left style="thin">
        <color rgb="FF233C64"/>
      </left>
      <right style="medium">
        <color indexed="64"/>
      </right>
      <top style="dotted">
        <color rgb="FF233C64"/>
      </top>
      <bottom style="medium">
        <color indexed="64"/>
      </bottom>
      <diagonal/>
    </border>
    <border>
      <left style="thin">
        <color theme="0" tint="-0.24994659260841701"/>
      </left>
      <right style="thin">
        <color theme="0" tint="-0.24994659260841701"/>
      </right>
      <top style="dotted">
        <color rgb="FF233C64"/>
      </top>
      <bottom style="medium">
        <color indexed="64"/>
      </bottom>
      <diagonal/>
    </border>
    <border>
      <left style="thin">
        <color rgb="FF233C64"/>
      </left>
      <right style="medium">
        <color indexed="64"/>
      </right>
      <top style="dotted">
        <color rgb="FF233C64"/>
      </top>
      <bottom/>
      <diagonal/>
    </border>
    <border>
      <left style="medium">
        <color indexed="64"/>
      </left>
      <right style="medium">
        <color indexed="64"/>
      </right>
      <top style="dotted">
        <color rgb="FF233C64"/>
      </top>
      <bottom/>
      <diagonal/>
    </border>
    <border>
      <left style="medium">
        <color indexed="64"/>
      </left>
      <right/>
      <top style="dotted">
        <color rgb="FF233C64"/>
      </top>
      <bottom/>
      <diagonal/>
    </border>
    <border>
      <left style="thin">
        <color theme="0" tint="-0.24994659260841701"/>
      </left>
      <right style="thin">
        <color theme="0" tint="-0.24994659260841701"/>
      </right>
      <top style="dotted">
        <color rgb="FF233C64"/>
      </top>
      <bottom/>
      <diagonal/>
    </border>
    <border>
      <left/>
      <right style="medium">
        <color indexed="64"/>
      </right>
      <top style="dotted">
        <color rgb="FF233C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theme="0" tint="-0.24994659260841701"/>
      </left>
      <right style="thin">
        <color theme="0" tint="-0.24994659260841701"/>
      </right>
      <top style="medium">
        <color indexed="64"/>
      </top>
      <bottom/>
      <diagonal/>
    </border>
    <border>
      <left/>
      <right style="medium">
        <color indexed="64"/>
      </right>
      <top style="medium">
        <color indexed="64"/>
      </top>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dotted">
        <color rgb="FF233C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rgb="FF233C64"/>
      </right>
      <top/>
      <bottom style="medium">
        <color indexed="64"/>
      </bottom>
      <diagonal/>
    </border>
    <border>
      <left style="thin">
        <color rgb="FF233C64"/>
      </left>
      <right/>
      <top style="medium">
        <color indexed="64"/>
      </top>
      <bottom/>
      <diagonal/>
    </border>
    <border>
      <left style="medium">
        <color rgb="FF233C64"/>
      </left>
      <right style="medium">
        <color rgb="FF233C64"/>
      </right>
      <top style="medium">
        <color indexed="64"/>
      </top>
      <bottom style="thin">
        <color indexed="64"/>
      </bottom>
      <diagonal/>
    </border>
    <border>
      <left style="thin">
        <color rgb="FF233C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rgb="FF233C64"/>
      </left>
      <right/>
      <top/>
      <bottom style="medium">
        <color indexed="64"/>
      </bottom>
      <diagonal/>
    </border>
    <border>
      <left style="medium">
        <color rgb="FF233C64"/>
      </left>
      <right style="medium">
        <color rgb="FF233C64"/>
      </right>
      <top/>
      <bottom style="medium">
        <color indexed="64"/>
      </bottom>
      <diagonal/>
    </border>
    <border>
      <left style="thin">
        <color theme="0" tint="-0.24994659260841701"/>
      </left>
      <right style="medium">
        <color indexed="64"/>
      </right>
      <top style="dotted">
        <color rgb="FF233C64"/>
      </top>
      <bottom style="medium">
        <color indexed="64"/>
      </bottom>
      <diagonal/>
    </border>
    <border>
      <left style="thin">
        <color theme="0" tint="-0.24994659260841701"/>
      </left>
      <right style="medium">
        <color indexed="64"/>
      </right>
      <top style="medium">
        <color indexed="64"/>
      </top>
      <bottom/>
      <diagonal/>
    </border>
    <border>
      <left style="medium">
        <color indexed="64"/>
      </left>
      <right/>
      <top/>
      <bottom style="thin">
        <color indexed="64"/>
      </bottom>
      <diagonal/>
    </border>
    <border>
      <left style="thin">
        <color theme="0" tint="-0.24994659260841701"/>
      </left>
      <right style="medium">
        <color indexed="64"/>
      </right>
      <top/>
      <bottom style="thin">
        <color indexed="64"/>
      </bottom>
      <diagonal/>
    </border>
    <border>
      <left style="thin">
        <color theme="0" tint="-0.24994659260841701"/>
      </left>
      <right style="medium">
        <color indexed="64"/>
      </right>
      <top style="thin">
        <color indexed="64"/>
      </top>
      <bottom/>
      <diagonal/>
    </border>
    <border>
      <left style="thin">
        <color indexed="64"/>
      </left>
      <right style="thin">
        <color theme="0" tint="-0.24994659260841701"/>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theme="0" tint="-0.34998626667073579"/>
      </bottom>
      <diagonal/>
    </border>
    <border>
      <left style="thin">
        <color indexed="64"/>
      </left>
      <right style="medium">
        <color indexed="64"/>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top/>
      <bottom style="medium">
        <color indexed="64"/>
      </bottom>
      <diagonal/>
    </border>
    <border>
      <left style="thin">
        <color indexed="64"/>
      </left>
      <right style="thin">
        <color rgb="FF233C64"/>
      </right>
      <top/>
      <bottom/>
      <diagonal/>
    </border>
    <border>
      <left style="thin">
        <color indexed="64"/>
      </left>
      <right style="thin">
        <color rgb="FF233C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rgb="FF233C64"/>
      </right>
      <top/>
      <bottom style="thin">
        <color rgb="FF233C64"/>
      </bottom>
      <diagonal/>
    </border>
    <border>
      <left style="thin">
        <color indexed="64"/>
      </left>
      <right style="thin">
        <color indexed="64"/>
      </right>
      <top/>
      <bottom style="thin">
        <color rgb="FF233C64"/>
      </bottom>
      <diagonal/>
    </border>
    <border>
      <left style="thin">
        <color indexed="64"/>
      </left>
      <right style="medium">
        <color indexed="64"/>
      </right>
      <top style="thin">
        <color theme="0" tint="-0.24994659260841701"/>
      </top>
      <bottom style="thin">
        <color theme="0" tint="-0.24994659260841701"/>
      </bottom>
      <diagonal/>
    </border>
    <border>
      <left/>
      <right style="thin">
        <color rgb="FF233C64"/>
      </right>
      <top/>
      <bottom/>
      <diagonal/>
    </border>
    <border>
      <left style="thin">
        <color rgb="FF233C64"/>
      </left>
      <right style="medium">
        <color indexed="64"/>
      </right>
      <top/>
      <bottom style="thin">
        <color rgb="FF233C64"/>
      </bottom>
      <diagonal/>
    </border>
    <border>
      <left style="medium">
        <color indexed="64"/>
      </left>
      <right style="medium">
        <color indexed="64"/>
      </right>
      <top/>
      <bottom style="thin">
        <color rgb="FF233C64"/>
      </bottom>
      <diagonal/>
    </border>
    <border>
      <left style="medium">
        <color indexed="64"/>
      </left>
      <right/>
      <top/>
      <bottom style="thin">
        <color rgb="FF233C64"/>
      </bottom>
      <diagonal/>
    </border>
    <border>
      <left style="thin">
        <color theme="0" tint="-0.24994659260841701"/>
      </left>
      <right style="thin">
        <color theme="0" tint="-0.24994659260841701"/>
      </right>
      <top/>
      <bottom style="thin">
        <color rgb="FF233C64"/>
      </bottom>
      <diagonal/>
    </border>
    <border>
      <left/>
      <right style="medium">
        <color indexed="64"/>
      </right>
      <top/>
      <bottom style="thin">
        <color rgb="FF233C64"/>
      </bottom>
      <diagonal/>
    </border>
    <border>
      <left/>
      <right style="thin">
        <color rgb="FF233C64"/>
      </right>
      <top style="thin">
        <color theme="0" tint="-0.24994659260841701"/>
      </top>
      <bottom style="thin">
        <color theme="0" tint="-0.24994659260841701"/>
      </bottom>
      <diagonal/>
    </border>
    <border>
      <left style="thin">
        <color rgb="FF233C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thin">
        <color theme="4" tint="-0.24994659260841701"/>
      </top>
      <bottom/>
      <diagonal/>
    </border>
    <border>
      <left/>
      <right style="medium">
        <color indexed="64"/>
      </right>
      <top style="thin">
        <color theme="4" tint="-0.24994659260841701"/>
      </top>
      <bottom/>
      <diagonal/>
    </border>
    <border>
      <left style="medium">
        <color indexed="64"/>
      </left>
      <right style="thin">
        <color theme="0" tint="-0.24994659260841701"/>
      </right>
      <top style="thin">
        <color theme="4" tint="-0.24994659260841701"/>
      </top>
      <bottom/>
      <diagonal/>
    </border>
    <border>
      <left style="thin">
        <color theme="0" tint="-0.24994659260841701"/>
      </left>
      <right style="medium">
        <color indexed="64"/>
      </right>
      <top style="thin">
        <color theme="4" tint="-0.24994659260841701"/>
      </top>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rgb="FF233C64"/>
      </left>
      <right style="thin">
        <color rgb="FF233C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medium">
        <color indexed="64"/>
      </bottom>
      <diagonal/>
    </border>
    <border>
      <left style="thin">
        <color theme="0" tint="-0.24994659260841701"/>
      </left>
      <right style="medium">
        <color indexed="64"/>
      </right>
      <top/>
      <bottom style="medium">
        <color indexed="64"/>
      </bottom>
      <diagonal/>
    </border>
    <border>
      <left style="thin">
        <color indexed="64"/>
      </left>
      <right style="thin">
        <color rgb="FF233C64"/>
      </right>
      <top style="medium">
        <color indexed="64"/>
      </top>
      <bottom/>
      <diagonal/>
    </border>
    <border>
      <left style="thin">
        <color rgb="FF233C64"/>
      </left>
      <right style="thin">
        <color indexed="64"/>
      </right>
      <top style="medium">
        <color indexed="64"/>
      </top>
      <bottom/>
      <diagonal/>
    </border>
    <border>
      <left style="thin">
        <color rgb="FF233C64"/>
      </left>
      <right style="thin">
        <color indexed="64"/>
      </right>
      <top/>
      <bottom/>
      <diagonal/>
    </border>
    <border>
      <left style="thin">
        <color rgb="FF233C64"/>
      </left>
      <right style="thin">
        <color indexed="64"/>
      </right>
      <top/>
      <bottom style="medium">
        <color indexed="64"/>
      </bottom>
      <diagonal/>
    </border>
    <border>
      <left style="thin">
        <color rgb="FF233C64"/>
      </left>
      <right/>
      <top style="thin">
        <color theme="0" tint="-0.24994659260841701"/>
      </top>
      <bottom style="thin">
        <color theme="0" tint="-0.24994659260841701"/>
      </bottom>
      <diagonal/>
    </border>
    <border>
      <left style="thin">
        <color rgb="FF233C64"/>
      </left>
      <right/>
      <top/>
      <bottom style="thin">
        <color indexed="64"/>
      </bottom>
      <diagonal/>
    </border>
    <border>
      <left style="thin">
        <color indexed="64"/>
      </left>
      <right style="thin">
        <color rgb="FF233C64"/>
      </right>
      <top/>
      <bottom style="thin">
        <color indexed="64"/>
      </bottom>
      <diagonal/>
    </border>
    <border>
      <left/>
      <right style="thin">
        <color rgb="FF233C64"/>
      </right>
      <top/>
      <bottom style="thin">
        <color theme="0" tint="-0.24994659260841701"/>
      </bottom>
      <diagonal/>
    </border>
    <border>
      <left style="thin">
        <color rgb="FF233C64"/>
      </left>
      <right style="medium">
        <color indexed="64"/>
      </right>
      <top/>
      <bottom style="thin">
        <color theme="0" tint="-0.24994659260841701"/>
      </bottom>
      <diagonal/>
    </border>
    <border>
      <left style="medium">
        <color indexed="64"/>
      </left>
      <right style="medium">
        <color indexed="64"/>
      </right>
      <top/>
      <bottom style="thin">
        <color theme="0" tint="-0.24994659260841701"/>
      </bottom>
      <diagonal/>
    </border>
    <border>
      <left style="medium">
        <color indexed="64"/>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rgb="FF233C64"/>
      </right>
      <top style="thin">
        <color theme="0" tint="-0.24994659260841701"/>
      </top>
      <bottom style="thin">
        <color indexed="64"/>
      </bottom>
      <diagonal/>
    </border>
    <border>
      <left style="thin">
        <color rgb="FF233C64"/>
      </left>
      <right style="medium">
        <color indexed="64"/>
      </right>
      <top style="thin">
        <color theme="0" tint="-0.24994659260841701"/>
      </top>
      <bottom style="thin">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rgb="FF233C64"/>
      </left>
      <right style="thin">
        <color rgb="FF233C64"/>
      </right>
      <top style="thin">
        <color theme="0" tint="-0.24994659260841701"/>
      </top>
      <bottom style="thin">
        <color indexed="64"/>
      </bottom>
      <diagonal/>
    </border>
    <border>
      <left style="thin">
        <color rgb="FF233C64"/>
      </left>
      <right style="thin">
        <color rgb="FF233C64"/>
      </right>
      <top style="thin">
        <color indexed="64"/>
      </top>
      <bottom/>
      <diagonal/>
    </border>
    <border>
      <left style="thin">
        <color indexed="64"/>
      </left>
      <right style="thin">
        <color rgb="FF233C64"/>
      </right>
      <top style="thin">
        <color indexed="64"/>
      </top>
      <bottom/>
      <diagonal/>
    </border>
    <border>
      <left style="thin">
        <color rgb="FF233C64"/>
      </left>
      <right style="thin">
        <color indexed="64"/>
      </right>
      <top style="thin">
        <color theme="0" tint="-0.24994659260841701"/>
      </top>
      <bottom style="thin">
        <color theme="0" tint="-0.24994659260841701"/>
      </bottom>
      <diagonal/>
    </border>
    <border>
      <left style="thin">
        <color rgb="FF233C64"/>
      </left>
      <right style="thin">
        <color indexed="64"/>
      </right>
      <top style="thin">
        <color theme="0" tint="-0.24994659260841701"/>
      </top>
      <bottom style="thin">
        <color indexed="64"/>
      </bottom>
      <diagonal/>
    </border>
    <border>
      <left style="thin">
        <color rgb="FF233C64"/>
      </left>
      <right style="thin">
        <color indexed="64"/>
      </right>
      <top style="thin">
        <color theme="0" tint="-0.24994659260841701"/>
      </top>
      <bottom/>
      <diagonal/>
    </border>
    <border>
      <left style="medium">
        <color indexed="64"/>
      </left>
      <right style="medium">
        <color indexed="64"/>
      </right>
      <top style="thin">
        <color theme="0" tint="-0.24994659260841701"/>
      </top>
      <bottom/>
      <diagonal/>
    </border>
    <border>
      <left style="thin">
        <color rgb="FF233C64"/>
      </left>
      <right style="thin">
        <color indexed="64"/>
      </right>
      <top style="thin">
        <color indexed="64"/>
      </top>
      <bottom/>
      <diagonal/>
    </border>
    <border>
      <left style="medium">
        <color indexed="64"/>
      </left>
      <right style="medium">
        <color indexed="64"/>
      </right>
      <top style="thin">
        <color indexed="64"/>
      </top>
      <bottom/>
      <diagonal/>
    </border>
    <border>
      <left style="medium">
        <color rgb="FF233C64"/>
      </left>
      <right style="medium">
        <color rgb="FF233C64"/>
      </right>
      <top style="thin">
        <color theme="0" tint="-0.24994659260841701"/>
      </top>
      <bottom style="thin">
        <color theme="0" tint="-0.24994659260841701"/>
      </bottom>
      <diagonal/>
    </border>
    <border>
      <left style="thin">
        <color rgb="FF233C64"/>
      </left>
      <right style="thin">
        <color rgb="FF233C64"/>
      </right>
      <top/>
      <bottom style="thin">
        <color theme="0" tint="-0.24994659260841701"/>
      </bottom>
      <diagonal/>
    </border>
    <border>
      <left style="thin">
        <color rgb="FF233C64"/>
      </left>
      <right/>
      <top/>
      <bottom style="thin">
        <color theme="0" tint="-0.24994659260841701"/>
      </bottom>
      <diagonal/>
    </border>
    <border>
      <left style="medium">
        <color rgb="FF233C64"/>
      </left>
      <right style="medium">
        <color rgb="FF233C64"/>
      </right>
      <top/>
      <bottom style="thin">
        <color theme="0" tint="-0.24994659260841701"/>
      </bottom>
      <diagonal/>
    </border>
    <border>
      <left style="thin">
        <color rgb="FF233C64"/>
      </left>
      <right/>
      <top style="thin">
        <color theme="0" tint="-0.24994659260841701"/>
      </top>
      <bottom style="thin">
        <color indexed="64"/>
      </bottom>
      <diagonal/>
    </border>
    <border>
      <left style="medium">
        <color rgb="FF233C64"/>
      </left>
      <right style="medium">
        <color rgb="FF233C64"/>
      </right>
      <top style="thin">
        <color theme="0" tint="-0.24994659260841701"/>
      </top>
      <bottom style="thin">
        <color indexed="64"/>
      </bottom>
      <diagonal/>
    </border>
    <border>
      <left style="medium">
        <color indexed="64"/>
      </left>
      <right style="thin">
        <color theme="4" tint="-0.24994659260841701"/>
      </right>
      <top/>
      <bottom/>
      <diagonal/>
    </border>
    <border>
      <left style="thin">
        <color theme="4" tint="-0.24994659260841701"/>
      </left>
      <right style="thin">
        <color theme="4" tint="-0.24994659260841701"/>
      </right>
      <top style="thin">
        <color theme="4" tint="-0.24994659260841701"/>
      </top>
      <bottom/>
      <diagonal/>
    </border>
    <border>
      <left/>
      <right style="thin">
        <color theme="4" tint="-0.24994659260841701"/>
      </right>
      <top/>
      <bottom/>
      <diagonal/>
    </border>
    <border>
      <left/>
      <right style="thin">
        <color rgb="FF233C64"/>
      </right>
      <top style="medium">
        <color indexed="64"/>
      </top>
      <bottom style="medium">
        <color indexed="64"/>
      </bottom>
      <diagonal/>
    </border>
    <border>
      <left style="medium">
        <color indexed="64"/>
      </left>
      <right style="thin">
        <color theme="4" tint="-0.24994659260841701"/>
      </right>
      <top style="medium">
        <color indexed="64"/>
      </top>
      <bottom style="medium">
        <color indexed="64"/>
      </bottom>
      <diagonal/>
    </border>
    <border>
      <left style="thin">
        <color theme="4" tint="-0.24994659260841701"/>
      </left>
      <right style="thin">
        <color theme="4" tint="-0.24994659260841701"/>
      </right>
      <top style="medium">
        <color indexed="64"/>
      </top>
      <bottom style="medium">
        <color indexed="64"/>
      </bottom>
      <diagonal/>
    </border>
    <border>
      <left/>
      <right style="thin">
        <color theme="4" tint="-0.24994659260841701"/>
      </right>
      <top style="medium">
        <color indexed="64"/>
      </top>
      <bottom style="medium">
        <color indexed="64"/>
      </bottom>
      <diagonal/>
    </border>
    <border>
      <left style="thin">
        <color theme="0" tint="-0.24994659260841701"/>
      </left>
      <right/>
      <top style="medium">
        <color indexed="64"/>
      </top>
      <bottom style="thin">
        <color indexed="64"/>
      </bottom>
      <diagonal/>
    </border>
    <border>
      <left style="thin">
        <color theme="0" tint="-0.24994659260841701"/>
      </left>
      <right/>
      <top/>
      <bottom style="thin">
        <color indexed="64"/>
      </bottom>
      <diagonal/>
    </border>
    <border>
      <left style="thin">
        <color theme="0" tint="-0.24994659260841701"/>
      </left>
      <right/>
      <top/>
      <bottom style="medium">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indexed="64"/>
      </left>
      <right/>
      <top style="thin">
        <color indexed="64"/>
      </top>
      <bottom/>
      <diagonal/>
    </border>
    <border>
      <left style="medium">
        <color indexed="64"/>
      </left>
      <right style="thin">
        <color indexed="64"/>
      </right>
      <top style="thin">
        <color theme="0" tint="-0.24994659260841701"/>
      </top>
      <bottom style="thin">
        <color theme="0" tint="-0.24994659260841701"/>
      </bottom>
      <diagonal/>
    </border>
  </borders>
  <cellStyleXfs count="11">
    <xf numFmtId="0" fontId="0" fillId="0" borderId="0"/>
    <xf numFmtId="0" fontId="2" fillId="0" borderId="0"/>
    <xf numFmtId="0" fontId="20" fillId="0" borderId="0"/>
    <xf numFmtId="0" fontId="21" fillId="0" borderId="0" applyNumberFormat="0" applyFill="0" applyBorder="0" applyAlignment="0" applyProtection="0"/>
    <xf numFmtId="172" fontId="23" fillId="0" borderId="31">
      <alignment horizontal="right" vertical="center"/>
      <protection locked="0"/>
    </xf>
    <xf numFmtId="0" fontId="5" fillId="0" borderId="0"/>
    <xf numFmtId="0" fontId="5" fillId="0" borderId="0"/>
    <xf numFmtId="0" fontId="4" fillId="0" borderId="0"/>
    <xf numFmtId="0" fontId="26" fillId="0" borderId="0" applyNumberFormat="0" applyFill="0" applyBorder="0" applyAlignment="0" applyProtection="0"/>
    <xf numFmtId="0" fontId="2" fillId="0" borderId="0"/>
    <xf numFmtId="44" fontId="4" fillId="0" borderId="0" applyFont="0" applyFill="0" applyBorder="0" applyAlignment="0" applyProtection="0"/>
  </cellStyleXfs>
  <cellXfs count="516">
    <xf numFmtId="0" fontId="0" fillId="0" borderId="0" xfId="0"/>
    <xf numFmtId="0" fontId="0" fillId="0" borderId="0" xfId="0" applyAlignment="1">
      <alignment horizontal="center"/>
    </xf>
    <xf numFmtId="0" fontId="0" fillId="0" borderId="0" xfId="0" applyAlignment="1">
      <alignment horizontal="left"/>
    </xf>
    <xf numFmtId="0" fontId="8" fillId="4" borderId="7" xfId="1" applyFont="1" applyFill="1" applyBorder="1" applyAlignment="1">
      <alignment horizontal="center" vertical="center" wrapText="1"/>
    </xf>
    <xf numFmtId="0" fontId="8" fillId="4" borderId="7" xfId="1" applyFont="1" applyFill="1" applyBorder="1" applyAlignment="1">
      <alignment horizontal="left" vertical="center" wrapText="1"/>
    </xf>
    <xf numFmtId="0" fontId="9" fillId="5" borderId="10" xfId="1" applyFont="1" applyFill="1" applyBorder="1" applyAlignment="1">
      <alignment horizontal="left" vertical="center" wrapText="1"/>
    </xf>
    <xf numFmtId="0" fontId="5" fillId="2" borderId="0" xfId="1" applyFont="1" applyFill="1" applyAlignment="1">
      <alignment vertical="center"/>
    </xf>
    <xf numFmtId="0" fontId="4" fillId="2" borderId="0" xfId="1"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xf>
    <xf numFmtId="168" fontId="5" fillId="2" borderId="0" xfId="1" applyNumberFormat="1" applyFont="1" applyFill="1" applyAlignment="1">
      <alignment vertical="center"/>
    </xf>
    <xf numFmtId="167" fontId="4" fillId="2" borderId="0" xfId="1" applyNumberFormat="1" applyFont="1" applyFill="1" applyAlignment="1">
      <alignment vertical="center"/>
    </xf>
    <xf numFmtId="0" fontId="12" fillId="2" borderId="0" xfId="1" applyFont="1" applyFill="1" applyAlignment="1">
      <alignment vertical="center"/>
    </xf>
    <xf numFmtId="169" fontId="4" fillId="2" borderId="0" xfId="1" quotePrefix="1" applyNumberFormat="1" applyFont="1" applyFill="1" applyAlignment="1">
      <alignment vertical="center"/>
    </xf>
    <xf numFmtId="0" fontId="0" fillId="2" borderId="0" xfId="1" applyFont="1" applyFill="1" applyAlignment="1">
      <alignment vertical="center"/>
    </xf>
    <xf numFmtId="0" fontId="13" fillId="2" borderId="0" xfId="1" applyFont="1" applyFill="1" applyAlignment="1">
      <alignment vertical="center"/>
    </xf>
    <xf numFmtId="166" fontId="6" fillId="2" borderId="0" xfId="1" applyNumberFormat="1" applyFont="1" applyFill="1" applyBorder="1" applyAlignment="1">
      <alignment horizontal="center" vertical="center"/>
    </xf>
    <xf numFmtId="0" fontId="9" fillId="5" borderId="12" xfId="1" applyFont="1" applyFill="1" applyBorder="1" applyAlignment="1">
      <alignment horizontal="left" vertical="center" wrapText="1"/>
    </xf>
    <xf numFmtId="0" fontId="12" fillId="2" borderId="0" xfId="1" applyFont="1" applyFill="1" applyAlignment="1">
      <alignment horizontal="left" vertical="center"/>
    </xf>
    <xf numFmtId="0" fontId="8" fillId="4" borderId="7" xfId="1" applyFont="1" applyFill="1" applyBorder="1" applyAlignment="1">
      <alignment horizontal="left" vertical="center"/>
    </xf>
    <xf numFmtId="0" fontId="0" fillId="0" borderId="0" xfId="0" applyAlignment="1"/>
    <xf numFmtId="0" fontId="17" fillId="2" borderId="0" xfId="1" applyFont="1" applyFill="1" applyAlignment="1">
      <alignment vertical="center"/>
    </xf>
    <xf numFmtId="0" fontId="16" fillId="0" borderId="0" xfId="0" quotePrefix="1" applyFont="1" applyAlignment="1">
      <alignment horizontal="center"/>
    </xf>
    <xf numFmtId="0" fontId="0" fillId="0" borderId="0" xfId="0" applyAlignment="1">
      <alignment wrapText="1"/>
    </xf>
    <xf numFmtId="0" fontId="16" fillId="0" borderId="0" xfId="0" applyFont="1" applyAlignment="1">
      <alignment horizontal="center"/>
    </xf>
    <xf numFmtId="0" fontId="0" fillId="0" borderId="0" xfId="0" applyAlignment="1">
      <alignment horizontal="left" wrapText="1"/>
    </xf>
    <xf numFmtId="0" fontId="19" fillId="0" borderId="0" xfId="0" applyFont="1" applyAlignment="1">
      <alignment horizontal="left" wrapText="1"/>
    </xf>
    <xf numFmtId="0" fontId="16" fillId="0" borderId="15" xfId="0" applyFont="1" applyBorder="1"/>
    <xf numFmtId="0" fontId="16" fillId="0" borderId="17" xfId="0" applyFont="1" applyBorder="1" applyAlignment="1">
      <alignment horizontal="center" wrapText="1"/>
    </xf>
    <xf numFmtId="0" fontId="16" fillId="0" borderId="18" xfId="0" applyFont="1" applyBorder="1" applyAlignment="1">
      <alignment horizontal="center" wrapText="1"/>
    </xf>
    <xf numFmtId="0" fontId="16" fillId="0" borderId="0" xfId="0" applyFont="1"/>
    <xf numFmtId="0" fontId="0" fillId="0" borderId="23" xfId="0" quotePrefix="1" applyBorder="1"/>
    <xf numFmtId="170" fontId="0" fillId="0" borderId="25" xfId="0" applyNumberFormat="1" applyBorder="1" applyAlignment="1">
      <alignment horizontal="center"/>
    </xf>
    <xf numFmtId="170" fontId="0" fillId="0" borderId="26" xfId="0" applyNumberFormat="1" applyBorder="1" applyAlignment="1">
      <alignment horizontal="center"/>
    </xf>
    <xf numFmtId="0" fontId="0" fillId="0" borderId="23" xfId="0" applyBorder="1" applyAlignment="1">
      <alignment horizontal="left"/>
    </xf>
    <xf numFmtId="170" fontId="0" fillId="0" borderId="24" xfId="0" applyNumberFormat="1" applyBorder="1" applyAlignment="1">
      <alignment horizontal="center"/>
    </xf>
    <xf numFmtId="0" fontId="0" fillId="0" borderId="23" xfId="0" applyBorder="1"/>
    <xf numFmtId="0" fontId="0" fillId="0" borderId="27" xfId="0" quotePrefix="1" applyBorder="1"/>
    <xf numFmtId="0" fontId="0" fillId="0" borderId="28" xfId="0" applyBorder="1" applyAlignment="1">
      <alignment horizontal="center"/>
    </xf>
    <xf numFmtId="170" fontId="0" fillId="0" borderId="29" xfId="0" applyNumberFormat="1" applyBorder="1" applyAlignment="1">
      <alignment horizontal="center"/>
    </xf>
    <xf numFmtId="170" fontId="0" fillId="0" borderId="30" xfId="0" applyNumberFormat="1" applyBorder="1" applyAlignment="1">
      <alignment horizontal="center"/>
    </xf>
    <xf numFmtId="0" fontId="16" fillId="0" borderId="0" xfId="0" applyFont="1" applyAlignment="1">
      <alignment horizontal="center" wrapText="1"/>
    </xf>
    <xf numFmtId="8" fontId="0" fillId="0" borderId="0" xfId="0" applyNumberFormat="1" applyAlignment="1">
      <alignment horizontal="center"/>
    </xf>
    <xf numFmtId="171" fontId="0" fillId="0" borderId="0" xfId="0" applyNumberFormat="1" applyAlignment="1">
      <alignment horizontal="center"/>
    </xf>
    <xf numFmtId="0" fontId="19" fillId="0" borderId="0" xfId="0" applyFont="1" applyAlignment="1">
      <alignment horizontal="left"/>
    </xf>
    <xf numFmtId="10" fontId="0" fillId="0" borderId="0" xfId="0" applyNumberFormat="1" applyAlignment="1">
      <alignment horizontal="center"/>
    </xf>
    <xf numFmtId="165" fontId="0" fillId="0" borderId="0" xfId="0" applyNumberFormat="1" applyAlignment="1">
      <alignment horizontal="center"/>
    </xf>
    <xf numFmtId="0" fontId="24" fillId="0" borderId="0" xfId="0" applyFont="1" applyAlignment="1">
      <alignment horizontal="center"/>
    </xf>
    <xf numFmtId="170" fontId="24" fillId="0" borderId="25" xfId="0" applyNumberFormat="1" applyFont="1" applyBorder="1" applyAlignment="1">
      <alignment horizontal="center"/>
    </xf>
    <xf numFmtId="170" fontId="24" fillId="0" borderId="26" xfId="0" applyNumberFormat="1" applyFont="1" applyBorder="1" applyAlignment="1">
      <alignment horizontal="center"/>
    </xf>
    <xf numFmtId="0" fontId="24" fillId="0" borderId="0" xfId="0" applyFont="1"/>
    <xf numFmtId="0" fontId="16" fillId="0" borderId="33" xfId="0" quotePrefix="1" applyFont="1" applyBorder="1" applyAlignment="1">
      <alignment horizontal="center" wrapText="1"/>
    </xf>
    <xf numFmtId="170" fontId="0" fillId="0" borderId="35" xfId="0" applyNumberFormat="1" applyBorder="1" applyAlignment="1">
      <alignment horizontal="center"/>
    </xf>
    <xf numFmtId="170" fontId="0" fillId="0" borderId="36" xfId="0" applyNumberFormat="1" applyBorder="1" applyAlignment="1">
      <alignment horizontal="center"/>
    </xf>
    <xf numFmtId="0" fontId="16" fillId="0" borderId="16" xfId="0" applyFont="1" applyBorder="1" applyAlignment="1">
      <alignment horizontal="left" wrapText="1"/>
    </xf>
    <xf numFmtId="0" fontId="0" fillId="0" borderId="24" xfId="0" applyBorder="1" applyAlignment="1">
      <alignment horizontal="left"/>
    </xf>
    <xf numFmtId="0" fontId="24" fillId="0" borderId="23" xfId="0" quotePrefix="1" applyFont="1" applyBorder="1"/>
    <xf numFmtId="0" fontId="24" fillId="0" borderId="24" xfId="0" applyFont="1" applyBorder="1" applyAlignment="1">
      <alignment horizontal="left"/>
    </xf>
    <xf numFmtId="170" fontId="24" fillId="0" borderId="35" xfId="0" quotePrefix="1" applyNumberFormat="1" applyFont="1" applyBorder="1" applyAlignment="1">
      <alignment horizontal="center"/>
    </xf>
    <xf numFmtId="170" fontId="0" fillId="0" borderId="24" xfId="0" applyNumberFormat="1" applyBorder="1" applyAlignment="1">
      <alignment horizontal="left"/>
    </xf>
    <xf numFmtId="170" fontId="0" fillId="2" borderId="35" xfId="0" quotePrefix="1" applyNumberFormat="1" applyFill="1" applyBorder="1" applyAlignment="1">
      <alignment horizontal="center"/>
    </xf>
    <xf numFmtId="170" fontId="0" fillId="2" borderId="35" xfId="0" applyNumberFormat="1" applyFill="1" applyBorder="1" applyAlignment="1">
      <alignment horizontal="center"/>
    </xf>
    <xf numFmtId="170" fontId="24" fillId="2" borderId="35" xfId="0" quotePrefix="1" applyNumberFormat="1" applyFont="1" applyFill="1" applyBorder="1" applyAlignment="1">
      <alignment horizontal="center"/>
    </xf>
    <xf numFmtId="0" fontId="0" fillId="0" borderId="0" xfId="0" applyAlignment="1">
      <alignment horizontal="left" wrapText="1"/>
    </xf>
    <xf numFmtId="0" fontId="9" fillId="5" borderId="8" xfId="1" applyFont="1" applyFill="1" applyBorder="1" applyAlignment="1">
      <alignment horizontal="center" vertical="center" wrapText="1"/>
    </xf>
    <xf numFmtId="170" fontId="16" fillId="0" borderId="20" xfId="0" applyNumberFormat="1" applyFont="1" applyBorder="1" applyAlignment="1">
      <alignment horizontal="left"/>
    </xf>
    <xf numFmtId="0" fontId="16" fillId="0" borderId="24" xfId="0" applyFont="1" applyBorder="1" applyAlignment="1">
      <alignment horizontal="left"/>
    </xf>
    <xf numFmtId="170" fontId="16" fillId="0" borderId="24" xfId="0" applyNumberFormat="1" applyFont="1" applyBorder="1" applyAlignment="1">
      <alignment horizontal="left"/>
    </xf>
    <xf numFmtId="170" fontId="0" fillId="0" borderId="24" xfId="0" applyNumberFormat="1" applyFont="1" applyBorder="1" applyAlignment="1">
      <alignment horizontal="left"/>
    </xf>
    <xf numFmtId="0" fontId="0" fillId="0" borderId="37" xfId="0" quotePrefix="1" applyBorder="1"/>
    <xf numFmtId="0" fontId="0" fillId="0" borderId="38" xfId="0" applyBorder="1" applyAlignment="1">
      <alignment horizontal="left"/>
    </xf>
    <xf numFmtId="170" fontId="0" fillId="0" borderId="39" xfId="0" applyNumberFormat="1" applyBorder="1" applyAlignment="1">
      <alignment horizontal="center"/>
    </xf>
    <xf numFmtId="170" fontId="0" fillId="0" borderId="40" xfId="0" applyNumberFormat="1" applyBorder="1" applyAlignment="1">
      <alignment horizontal="center"/>
    </xf>
    <xf numFmtId="170" fontId="0" fillId="0" borderId="41" xfId="0" applyNumberFormat="1" applyBorder="1" applyAlignment="1">
      <alignment horizontal="center"/>
    </xf>
    <xf numFmtId="0" fontId="16" fillId="0" borderId="19" xfId="0" applyFont="1" applyBorder="1"/>
    <xf numFmtId="170" fontId="16" fillId="2" borderId="34" xfId="0" quotePrefix="1" applyNumberFormat="1" applyFont="1" applyFill="1" applyBorder="1" applyAlignment="1">
      <alignment horizontal="center"/>
    </xf>
    <xf numFmtId="170" fontId="16" fillId="0" borderId="21" xfId="0" applyNumberFormat="1" applyFont="1" applyBorder="1" applyAlignment="1">
      <alignment horizontal="center"/>
    </xf>
    <xf numFmtId="170" fontId="16" fillId="0" borderId="22" xfId="0" applyNumberFormat="1" applyFont="1" applyBorder="1" applyAlignment="1">
      <alignment horizontal="center"/>
    </xf>
    <xf numFmtId="0" fontId="16" fillId="0" borderId="23" xfId="0" quotePrefix="1" applyFont="1" applyBorder="1"/>
    <xf numFmtId="170" fontId="16" fillId="0" borderId="26" xfId="0" applyNumberFormat="1" applyFont="1" applyBorder="1" applyAlignment="1">
      <alignment horizontal="center"/>
    </xf>
    <xf numFmtId="0" fontId="16" fillId="0" borderId="23" xfId="0" applyFont="1" applyBorder="1"/>
    <xf numFmtId="170" fontId="16" fillId="0" borderId="35" xfId="0" applyNumberFormat="1" applyFont="1" applyBorder="1" applyAlignment="1">
      <alignment horizontal="center"/>
    </xf>
    <xf numFmtId="170" fontId="0" fillId="2" borderId="25" xfId="0" applyNumberFormat="1" applyFill="1" applyBorder="1" applyAlignment="1">
      <alignment horizontal="center"/>
    </xf>
    <xf numFmtId="170" fontId="24" fillId="2" borderId="25" xfId="0" applyNumberFormat="1" applyFont="1" applyFill="1" applyBorder="1" applyAlignment="1">
      <alignment horizontal="center"/>
    </xf>
    <xf numFmtId="0" fontId="4" fillId="2" borderId="0" xfId="7" applyFill="1"/>
    <xf numFmtId="173" fontId="4" fillId="2" borderId="0" xfId="7" applyNumberFormat="1" applyFill="1"/>
    <xf numFmtId="0" fontId="15" fillId="4" borderId="5" xfId="9" applyFont="1" applyFill="1" applyBorder="1" applyAlignment="1">
      <alignment vertical="center" wrapText="1"/>
    </xf>
    <xf numFmtId="0" fontId="4" fillId="2" borderId="0" xfId="7" applyFill="1" applyAlignment="1">
      <alignment horizontal="center"/>
    </xf>
    <xf numFmtId="175" fontId="4" fillId="2" borderId="0" xfId="7" applyNumberFormat="1" applyFill="1" applyAlignment="1">
      <alignment horizontal="center"/>
    </xf>
    <xf numFmtId="0" fontId="4" fillId="2" borderId="0" xfId="7" applyFill="1" applyAlignment="1">
      <alignment vertical="center"/>
    </xf>
    <xf numFmtId="0" fontId="25" fillId="6" borderId="15" xfId="7" applyFont="1" applyFill="1" applyBorder="1" applyAlignment="1">
      <alignment horizontal="center" vertical="center" wrapText="1"/>
    </xf>
    <xf numFmtId="0" fontId="25" fillId="6" borderId="18" xfId="7" applyFont="1" applyFill="1" applyBorder="1" applyAlignment="1">
      <alignment horizontal="center" vertical="center"/>
    </xf>
    <xf numFmtId="0" fontId="25" fillId="6" borderId="17" xfId="7" applyFont="1" applyFill="1" applyBorder="1" applyAlignment="1">
      <alignment vertical="center"/>
    </xf>
    <xf numFmtId="0" fontId="25" fillId="6" borderId="15" xfId="7" applyFont="1" applyFill="1" applyBorder="1" applyAlignment="1">
      <alignment horizontal="left" vertical="center" wrapText="1"/>
    </xf>
    <xf numFmtId="0" fontId="15" fillId="5" borderId="45" xfId="9" applyFont="1" applyFill="1" applyBorder="1" applyAlignment="1">
      <alignment horizontal="center" vertical="center" wrapText="1"/>
    </xf>
    <xf numFmtId="0" fontId="15" fillId="5" borderId="4" xfId="9" applyFont="1" applyFill="1" applyBorder="1" applyAlignment="1">
      <alignment horizontal="center" vertical="center" wrapText="1"/>
    </xf>
    <xf numFmtId="0" fontId="15" fillId="5" borderId="48" xfId="9" applyFont="1" applyFill="1" applyBorder="1" applyAlignment="1">
      <alignment horizontal="center" vertical="center" wrapText="1"/>
    </xf>
    <xf numFmtId="164" fontId="4" fillId="2" borderId="0" xfId="7" applyNumberFormat="1" applyFill="1" applyAlignment="1">
      <alignment vertical="center"/>
    </xf>
    <xf numFmtId="168" fontId="4" fillId="2" borderId="0" xfId="7" applyNumberFormat="1" applyFill="1" applyAlignment="1">
      <alignment vertical="center"/>
    </xf>
    <xf numFmtId="174" fontId="4" fillId="2" borderId="0" xfId="7" applyNumberFormat="1" applyFill="1" applyAlignment="1">
      <alignment horizontal="center"/>
    </xf>
    <xf numFmtId="0" fontId="15" fillId="5" borderId="3" xfId="9" applyFont="1" applyFill="1" applyBorder="1" applyAlignment="1">
      <alignment vertical="center"/>
    </xf>
    <xf numFmtId="0" fontId="16" fillId="0" borderId="50" xfId="0" applyFont="1" applyBorder="1" applyAlignment="1">
      <alignment horizontal="left" wrapText="1"/>
    </xf>
    <xf numFmtId="170" fontId="16" fillId="0" borderId="0" xfId="0" applyNumberFormat="1" applyFont="1" applyBorder="1" applyAlignment="1">
      <alignment horizontal="left"/>
    </xf>
    <xf numFmtId="0" fontId="0" fillId="0" borderId="47" xfId="0" applyBorder="1" applyAlignment="1">
      <alignment horizontal="left"/>
    </xf>
    <xf numFmtId="0" fontId="24" fillId="0" borderId="47" xfId="0" applyFont="1" applyBorder="1" applyAlignment="1">
      <alignment horizontal="left"/>
    </xf>
    <xf numFmtId="0" fontId="16" fillId="0" borderId="47" xfId="0" applyFont="1" applyBorder="1" applyAlignment="1">
      <alignment horizontal="left"/>
    </xf>
    <xf numFmtId="170" fontId="0" fillId="0" borderId="47" xfId="0" applyNumberFormat="1" applyBorder="1" applyAlignment="1">
      <alignment horizontal="center"/>
    </xf>
    <xf numFmtId="170" fontId="0" fillId="0" borderId="47" xfId="0" applyNumberFormat="1" applyBorder="1" applyAlignment="1">
      <alignment horizontal="left"/>
    </xf>
    <xf numFmtId="170" fontId="16" fillId="0" borderId="47" xfId="0" applyNumberFormat="1" applyFont="1" applyBorder="1" applyAlignment="1">
      <alignment horizontal="left"/>
    </xf>
    <xf numFmtId="170" fontId="0" fillId="0" borderId="47" xfId="0" applyNumberFormat="1" applyFont="1" applyBorder="1" applyAlignment="1">
      <alignment horizontal="left"/>
    </xf>
    <xf numFmtId="0" fontId="0" fillId="0" borderId="51" xfId="0" applyBorder="1" applyAlignment="1">
      <alignment horizontal="left"/>
    </xf>
    <xf numFmtId="0" fontId="0" fillId="0" borderId="52" xfId="0" applyBorder="1" applyAlignment="1">
      <alignment horizontal="center"/>
    </xf>
    <xf numFmtId="0" fontId="16" fillId="0" borderId="53" xfId="0" applyFont="1" applyBorder="1" applyAlignment="1">
      <alignment horizontal="center" wrapText="1"/>
    </xf>
    <xf numFmtId="170" fontId="16" fillId="0" borderId="54" xfId="0" applyNumberFormat="1" applyFont="1" applyBorder="1" applyAlignment="1">
      <alignment horizontal="center"/>
    </xf>
    <xf numFmtId="170" fontId="0" fillId="0" borderId="55" xfId="0" applyNumberFormat="1" applyBorder="1" applyAlignment="1">
      <alignment horizontal="center"/>
    </xf>
    <xf numFmtId="0" fontId="0" fillId="0" borderId="55" xfId="0" applyBorder="1" applyAlignment="1">
      <alignment horizontal="center"/>
    </xf>
    <xf numFmtId="0" fontId="24" fillId="0" borderId="55" xfId="0" applyFont="1" applyBorder="1" applyAlignment="1">
      <alignment horizontal="center"/>
    </xf>
    <xf numFmtId="0" fontId="16" fillId="0" borderId="55" xfId="0" applyFont="1" applyBorder="1" applyAlignment="1">
      <alignment horizontal="center"/>
    </xf>
    <xf numFmtId="170" fontId="16" fillId="0" borderId="55" xfId="0" applyNumberFormat="1" applyFont="1" applyBorder="1" applyAlignment="1">
      <alignment horizontal="center"/>
    </xf>
    <xf numFmtId="170" fontId="0" fillId="0" borderId="56" xfId="0" applyNumberFormat="1" applyBorder="1" applyAlignment="1">
      <alignment horizontal="center"/>
    </xf>
    <xf numFmtId="0" fontId="0" fillId="0" borderId="57" xfId="0" applyBorder="1" applyAlignment="1">
      <alignment horizontal="center"/>
    </xf>
    <xf numFmtId="167" fontId="6" fillId="2" borderId="14" xfId="1" applyNumberFormat="1" applyFont="1" applyFill="1" applyBorder="1" applyAlignment="1">
      <alignment horizontal="left" vertical="center"/>
    </xf>
    <xf numFmtId="0" fontId="9" fillId="5" borderId="9" xfId="1" applyFont="1" applyFill="1" applyBorder="1" applyAlignment="1">
      <alignment horizontal="left" vertical="center" wrapText="1"/>
    </xf>
    <xf numFmtId="167" fontId="6" fillId="2" borderId="61" xfId="1" applyNumberFormat="1" applyFont="1" applyFill="1" applyBorder="1" applyAlignment="1">
      <alignment horizontal="left" vertical="center"/>
    </xf>
    <xf numFmtId="0" fontId="30" fillId="2" borderId="0" xfId="1" applyFont="1" applyFill="1" applyAlignment="1">
      <alignment vertical="center"/>
    </xf>
    <xf numFmtId="170" fontId="0" fillId="0" borderId="0" xfId="0" applyNumberFormat="1"/>
    <xf numFmtId="8" fontId="4" fillId="0" borderId="66" xfId="7" quotePrefix="1" applyNumberFormat="1" applyBorder="1" applyAlignment="1">
      <alignment vertical="center" wrapText="1"/>
    </xf>
    <xf numFmtId="8" fontId="4" fillId="0" borderId="68" xfId="7" applyNumberFormat="1" applyBorder="1" applyAlignment="1">
      <alignment vertical="center" wrapText="1"/>
    </xf>
    <xf numFmtId="0" fontId="31" fillId="0" borderId="0" xfId="0" applyFont="1"/>
    <xf numFmtId="166" fontId="6" fillId="2" borderId="19" xfId="1" quotePrefix="1" applyNumberFormat="1" applyFont="1" applyFill="1" applyBorder="1" applyAlignment="1">
      <alignment horizontal="center" vertical="center"/>
    </xf>
    <xf numFmtId="166" fontId="6" fillId="2" borderId="22" xfId="1" applyNumberFormat="1" applyFont="1" applyFill="1" applyBorder="1" applyAlignment="1">
      <alignment horizontal="center" vertical="center"/>
    </xf>
    <xf numFmtId="166" fontId="6" fillId="2" borderId="73" xfId="1" quotePrefix="1" applyNumberFormat="1" applyFont="1" applyFill="1" applyBorder="1" applyAlignment="1">
      <alignment horizontal="center" vertical="center"/>
    </xf>
    <xf numFmtId="166" fontId="6" fillId="2" borderId="74" xfId="1" applyNumberFormat="1" applyFont="1" applyFill="1" applyBorder="1" applyAlignment="1">
      <alignment horizontal="center" vertical="center"/>
    </xf>
    <xf numFmtId="0" fontId="11" fillId="5" borderId="78" xfId="1" applyFont="1" applyFill="1" applyBorder="1" applyAlignment="1">
      <alignment horizontal="left" vertical="center" wrapText="1"/>
    </xf>
    <xf numFmtId="0" fontId="11" fillId="5" borderId="79" xfId="1" applyFont="1" applyFill="1" applyBorder="1" applyAlignment="1">
      <alignment horizontal="left" vertical="center" wrapText="1"/>
    </xf>
    <xf numFmtId="0" fontId="9" fillId="5" borderId="80" xfId="1" applyFont="1" applyFill="1" applyBorder="1" applyAlignment="1">
      <alignment horizontal="left" vertical="center" wrapText="1"/>
    </xf>
    <xf numFmtId="0" fontId="9" fillId="5" borderId="82" xfId="1" applyFont="1" applyFill="1" applyBorder="1" applyAlignment="1">
      <alignment horizontal="left" vertical="center" wrapText="1"/>
    </xf>
    <xf numFmtId="0" fontId="8" fillId="4" borderId="72" xfId="1" applyFont="1" applyFill="1" applyBorder="1" applyAlignment="1">
      <alignment vertical="center"/>
    </xf>
    <xf numFmtId="167" fontId="6" fillId="2" borderId="85" xfId="1" applyNumberFormat="1" applyFont="1" applyFill="1" applyBorder="1" applyAlignment="1">
      <alignment horizontal="center" vertical="center"/>
    </xf>
    <xf numFmtId="167" fontId="6" fillId="2" borderId="88" xfId="1" applyNumberFormat="1" applyFont="1" applyFill="1" applyBorder="1" applyAlignment="1">
      <alignment horizontal="center" vertical="center"/>
    </xf>
    <xf numFmtId="166" fontId="6" fillId="2" borderId="21" xfId="1" applyNumberFormat="1" applyFont="1" applyFill="1" applyBorder="1" applyAlignment="1">
      <alignment horizontal="center" vertical="center"/>
    </xf>
    <xf numFmtId="166" fontId="6" fillId="2" borderId="89" xfId="1" applyNumberFormat="1" applyFont="1" applyFill="1" applyBorder="1" applyAlignment="1">
      <alignment horizontal="center" vertical="center"/>
    </xf>
    <xf numFmtId="166" fontId="6" fillId="2" borderId="93" xfId="1" applyNumberFormat="1" applyFont="1" applyFill="1" applyBorder="1" applyAlignment="1">
      <alignment horizontal="center" vertical="center"/>
    </xf>
    <xf numFmtId="166" fontId="6" fillId="2" borderId="94" xfId="1" applyNumberFormat="1" applyFont="1" applyFill="1" applyBorder="1" applyAlignment="1">
      <alignment horizontal="center" vertical="center"/>
    </xf>
    <xf numFmtId="166" fontId="6" fillId="2" borderId="96" xfId="1" quotePrefix="1" applyNumberFormat="1" applyFont="1" applyFill="1" applyBorder="1" applyAlignment="1">
      <alignment horizontal="center" vertical="center"/>
    </xf>
    <xf numFmtId="166" fontId="6" fillId="2" borderId="97" xfId="1" applyNumberFormat="1" applyFont="1" applyFill="1" applyBorder="1" applyAlignment="1">
      <alignment horizontal="center" vertical="center"/>
    </xf>
    <xf numFmtId="166" fontId="6" fillId="2" borderId="98" xfId="1" applyNumberFormat="1" applyFont="1" applyFill="1" applyBorder="1" applyAlignment="1">
      <alignment horizontal="center" vertical="center"/>
    </xf>
    <xf numFmtId="0" fontId="9" fillId="5" borderId="98" xfId="1" applyFont="1" applyFill="1" applyBorder="1" applyAlignment="1">
      <alignment horizontal="center" vertical="center" wrapText="1"/>
    </xf>
    <xf numFmtId="0" fontId="9" fillId="5" borderId="102" xfId="1" applyFont="1" applyFill="1" applyBorder="1" applyAlignment="1">
      <alignment horizontal="left" vertical="center" wrapText="1"/>
    </xf>
    <xf numFmtId="0" fontId="9" fillId="5" borderId="103" xfId="1" applyFont="1" applyFill="1" applyBorder="1" applyAlignment="1">
      <alignment horizontal="center" vertical="center" wrapText="1"/>
    </xf>
    <xf numFmtId="166" fontId="6" fillId="2" borderId="73" xfId="1" applyNumberFormat="1" applyFont="1" applyFill="1" applyBorder="1" applyAlignment="1">
      <alignment horizontal="center" vertical="center"/>
    </xf>
    <xf numFmtId="0" fontId="9" fillId="5" borderId="81" xfId="1" applyFont="1" applyFill="1" applyBorder="1" applyAlignment="1">
      <alignment horizontal="left" vertical="center" wrapText="1"/>
    </xf>
    <xf numFmtId="167" fontId="6" fillId="2" borderId="85" xfId="1" applyNumberFormat="1" applyFont="1" applyFill="1" applyBorder="1" applyAlignment="1">
      <alignment horizontal="left" vertical="center"/>
    </xf>
    <xf numFmtId="0" fontId="9" fillId="5" borderId="105" xfId="1" applyFont="1" applyFill="1" applyBorder="1" applyAlignment="1">
      <alignment horizontal="center" vertical="center" wrapText="1"/>
    </xf>
    <xf numFmtId="0" fontId="9" fillId="5" borderId="106" xfId="1" applyFont="1" applyFill="1" applyBorder="1" applyAlignment="1">
      <alignment horizontal="center" vertical="center" wrapText="1"/>
    </xf>
    <xf numFmtId="167" fontId="6" fillId="2" borderId="107" xfId="1" applyNumberFormat="1" applyFont="1" applyFill="1" applyBorder="1" applyAlignment="1">
      <alignment horizontal="left" vertical="center"/>
    </xf>
    <xf numFmtId="166" fontId="6" fillId="2" borderId="109" xfId="1" applyNumberFormat="1" applyFont="1" applyFill="1" applyBorder="1" applyAlignment="1">
      <alignment horizontal="center" vertical="center"/>
    </xf>
    <xf numFmtId="167" fontId="6" fillId="2" borderId="110" xfId="1" applyNumberFormat="1" applyFont="1" applyFill="1" applyBorder="1" applyAlignment="1">
      <alignment horizontal="left" vertical="center"/>
    </xf>
    <xf numFmtId="166" fontId="6" fillId="0" borderId="111" xfId="0" applyNumberFormat="1" applyFont="1" applyBorder="1" applyAlignment="1">
      <alignment horizontal="center"/>
    </xf>
    <xf numFmtId="0" fontId="10" fillId="5" borderId="80" xfId="1" applyFont="1" applyFill="1" applyBorder="1" applyAlignment="1">
      <alignment horizontal="left" vertical="center" wrapText="1"/>
    </xf>
    <xf numFmtId="0" fontId="10" fillId="5" borderId="79" xfId="1" applyFont="1" applyFill="1" applyBorder="1" applyAlignment="1">
      <alignment horizontal="left" vertical="center" wrapText="1"/>
    </xf>
    <xf numFmtId="0" fontId="10" fillId="5" borderId="101" xfId="1" applyFont="1" applyFill="1" applyBorder="1" applyAlignment="1">
      <alignment horizontal="left" vertical="center" wrapText="1"/>
    </xf>
    <xf numFmtId="0" fontId="10" fillId="5" borderId="75" xfId="1" applyFont="1" applyFill="1" applyBorder="1" applyAlignment="1">
      <alignment horizontal="center" vertical="center" wrapText="1"/>
    </xf>
    <xf numFmtId="0" fontId="9" fillId="5" borderId="76" xfId="1" applyFont="1" applyFill="1" applyBorder="1" applyAlignment="1">
      <alignment horizontal="center" vertical="center" wrapText="1"/>
    </xf>
    <xf numFmtId="167" fontId="6" fillId="2" borderId="76" xfId="1" applyNumberFormat="1" applyFont="1" applyFill="1" applyBorder="1" applyAlignment="1">
      <alignment horizontal="center" vertical="center"/>
    </xf>
    <xf numFmtId="166" fontId="6" fillId="2" borderId="21" xfId="1" quotePrefix="1" applyNumberFormat="1" applyFont="1" applyFill="1" applyBorder="1" applyAlignment="1">
      <alignment horizontal="center" vertical="center"/>
    </xf>
    <xf numFmtId="167" fontId="23" fillId="4" borderId="6" xfId="1" applyNumberFormat="1" applyFont="1" applyFill="1" applyBorder="1" applyAlignment="1">
      <alignment horizontal="center" vertical="center" wrapText="1"/>
    </xf>
    <xf numFmtId="167" fontId="4" fillId="2" borderId="0" xfId="1" applyNumberFormat="1" applyFont="1" applyFill="1" applyAlignment="1">
      <alignment horizontal="center" vertical="center"/>
    </xf>
    <xf numFmtId="0" fontId="0" fillId="2" borderId="0" xfId="0" applyFill="1"/>
    <xf numFmtId="0" fontId="20" fillId="2" borderId="0" xfId="1" applyFont="1" applyFill="1" applyAlignment="1">
      <alignment horizontal="center" vertical="center" wrapText="1"/>
    </xf>
    <xf numFmtId="0" fontId="23" fillId="2" borderId="0" xfId="1" applyFont="1" applyFill="1" applyBorder="1" applyAlignment="1">
      <alignment horizontal="center" vertical="center" wrapText="1"/>
    </xf>
    <xf numFmtId="166" fontId="0" fillId="2" borderId="0" xfId="0" applyNumberFormat="1" applyFill="1" applyAlignment="1">
      <alignment horizontal="center"/>
    </xf>
    <xf numFmtId="177" fontId="6" fillId="2" borderId="76" xfId="1" quotePrefix="1" applyNumberFormat="1" applyFont="1" applyFill="1" applyBorder="1" applyAlignment="1">
      <alignment horizontal="center" vertical="center"/>
    </xf>
    <xf numFmtId="177" fontId="6" fillId="2" borderId="77" xfId="1" quotePrefix="1" applyNumberFormat="1" applyFont="1" applyFill="1" applyBorder="1" applyAlignment="1">
      <alignment horizontal="center" vertical="center"/>
    </xf>
    <xf numFmtId="0" fontId="27" fillId="2" borderId="0" xfId="1" applyFont="1" applyFill="1" applyBorder="1" applyAlignment="1">
      <alignment horizontal="center" vertical="center" wrapText="1"/>
    </xf>
    <xf numFmtId="0" fontId="0" fillId="2" borderId="0" xfId="0" applyFont="1" applyFill="1" applyBorder="1"/>
    <xf numFmtId="0" fontId="0" fillId="2" borderId="0" xfId="0" applyFont="1" applyFill="1" applyBorder="1" applyAlignment="1">
      <alignment horizontal="center"/>
    </xf>
    <xf numFmtId="0" fontId="7" fillId="2" borderId="0" xfId="1" applyFont="1" applyFill="1" applyBorder="1" applyAlignment="1">
      <alignment horizontal="center" vertical="center" wrapText="1"/>
    </xf>
    <xf numFmtId="177" fontId="6" fillId="2" borderId="97" xfId="1" applyNumberFormat="1" applyFont="1" applyFill="1" applyBorder="1" applyAlignment="1">
      <alignment horizontal="center" vertical="center"/>
    </xf>
    <xf numFmtId="177" fontId="6" fillId="2" borderId="19" xfId="1" applyNumberFormat="1" applyFont="1" applyFill="1" applyBorder="1" applyAlignment="1">
      <alignment horizontal="center" vertical="center"/>
    </xf>
    <xf numFmtId="177" fontId="6" fillId="2" borderId="21" xfId="1" applyNumberFormat="1" applyFont="1" applyFill="1" applyBorder="1" applyAlignment="1">
      <alignment horizontal="center" vertical="center"/>
    </xf>
    <xf numFmtId="177" fontId="6" fillId="2" borderId="22" xfId="1" applyNumberFormat="1" applyFont="1" applyFill="1" applyBorder="1" applyAlignment="1">
      <alignment horizontal="center" vertical="center"/>
    </xf>
    <xf numFmtId="177" fontId="6" fillId="2" borderId="73" xfId="1" applyNumberFormat="1" applyFont="1" applyFill="1" applyBorder="1" applyAlignment="1">
      <alignment horizontal="center" vertical="center"/>
    </xf>
    <xf numFmtId="177" fontId="6" fillId="2" borderId="89" xfId="1" applyNumberFormat="1" applyFont="1" applyFill="1" applyBorder="1" applyAlignment="1">
      <alignment horizontal="center" vertical="center"/>
    </xf>
    <xf numFmtId="177" fontId="6" fillId="2" borderId="96" xfId="1" quotePrefix="1" applyNumberFormat="1" applyFont="1" applyFill="1" applyBorder="1" applyAlignment="1">
      <alignment horizontal="center" vertical="center"/>
    </xf>
    <xf numFmtId="177" fontId="6" fillId="2" borderId="99" xfId="1" applyNumberFormat="1" applyFont="1" applyFill="1" applyBorder="1" applyAlignment="1">
      <alignment horizontal="center" vertical="center"/>
    </xf>
    <xf numFmtId="177" fontId="6" fillId="2" borderId="113" xfId="1" applyNumberFormat="1" applyFont="1" applyFill="1" applyBorder="1" applyAlignment="1">
      <alignment horizontal="center" vertical="center"/>
    </xf>
    <xf numFmtId="177" fontId="6" fillId="2" borderId="63" xfId="1" applyNumberFormat="1" applyFont="1" applyFill="1" applyBorder="1" applyAlignment="1">
      <alignment horizontal="center" vertical="center"/>
    </xf>
    <xf numFmtId="177" fontId="6" fillId="2" borderId="49" xfId="1" applyNumberFormat="1" applyFont="1" applyFill="1" applyBorder="1" applyAlignment="1">
      <alignment horizontal="center" vertical="center"/>
    </xf>
    <xf numFmtId="177" fontId="6" fillId="2" borderId="100" xfId="1" applyNumberFormat="1" applyFont="1" applyFill="1" applyBorder="1" applyAlignment="1">
      <alignment horizontal="center" vertical="center"/>
    </xf>
    <xf numFmtId="177" fontId="6" fillId="2" borderId="112" xfId="1" applyNumberFormat="1" applyFont="1" applyFill="1" applyBorder="1" applyAlignment="1">
      <alignment horizontal="center" vertical="center"/>
    </xf>
    <xf numFmtId="0" fontId="4" fillId="2" borderId="0" xfId="7" applyFill="1" applyAlignment="1">
      <alignment horizontal="left"/>
    </xf>
    <xf numFmtId="0" fontId="25" fillId="6" borderId="50" xfId="7" applyFont="1" applyFill="1" applyBorder="1" applyAlignment="1">
      <alignment horizontal="left" vertical="center"/>
    </xf>
    <xf numFmtId="0" fontId="15" fillId="5" borderId="50" xfId="9" applyFont="1" applyFill="1" applyBorder="1" applyAlignment="1">
      <alignment vertical="center" wrapText="1"/>
    </xf>
    <xf numFmtId="164" fontId="4" fillId="3" borderId="49" xfId="7" applyNumberFormat="1" applyFill="1" applyBorder="1" applyAlignment="1">
      <alignment horizontal="center" vertical="center"/>
    </xf>
    <xf numFmtId="164" fontId="29" fillId="3" borderId="20" xfId="10" applyNumberFormat="1" applyFont="1" applyFill="1" applyBorder="1" applyAlignment="1">
      <alignment horizontal="center" vertical="center"/>
    </xf>
    <xf numFmtId="164" fontId="29" fillId="3" borderId="117" xfId="10" applyNumberFormat="1" applyFont="1" applyFill="1" applyBorder="1" applyAlignment="1">
      <alignment horizontal="center" vertical="center"/>
    </xf>
    <xf numFmtId="164" fontId="29" fillId="3" borderId="118" xfId="10" applyNumberFormat="1" applyFont="1" applyFill="1" applyBorder="1" applyAlignment="1">
      <alignment horizontal="center" vertical="center"/>
    </xf>
    <xf numFmtId="164" fontId="29" fillId="0" borderId="120" xfId="10" applyNumberFormat="1" applyFont="1" applyFill="1" applyBorder="1" applyAlignment="1">
      <alignment horizontal="center" vertical="center"/>
    </xf>
    <xf numFmtId="0" fontId="25" fillId="6" borderId="50" xfId="7" applyFont="1" applyFill="1" applyBorder="1" applyAlignment="1">
      <alignment vertical="center" wrapText="1"/>
    </xf>
    <xf numFmtId="0" fontId="25" fillId="6" borderId="18" xfId="7" applyFont="1" applyFill="1" applyBorder="1" applyAlignment="1">
      <alignment horizontal="center" vertical="center" wrapText="1"/>
    </xf>
    <xf numFmtId="0" fontId="6" fillId="0" borderId="0" xfId="7" applyFont="1" applyBorder="1" applyAlignment="1">
      <alignment vertical="center"/>
    </xf>
    <xf numFmtId="0" fontId="22" fillId="0" borderId="0" xfId="7" applyFont="1" applyBorder="1" applyAlignment="1">
      <alignment vertical="center"/>
    </xf>
    <xf numFmtId="0" fontId="22" fillId="0" borderId="62" xfId="7" applyFont="1" applyBorder="1" applyAlignment="1">
      <alignment vertical="center"/>
    </xf>
    <xf numFmtId="176" fontId="3" fillId="0" borderId="125" xfId="10" applyNumberFormat="1" applyFont="1" applyBorder="1" applyAlignment="1">
      <alignment horizontal="center" vertical="center"/>
    </xf>
    <xf numFmtId="176" fontId="3" fillId="0" borderId="126" xfId="10" applyNumberFormat="1" applyFont="1" applyBorder="1" applyAlignment="1">
      <alignment horizontal="center" vertical="center"/>
    </xf>
    <xf numFmtId="0" fontId="15" fillId="5" borderId="114" xfId="9" applyFont="1" applyFill="1" applyBorder="1" applyAlignment="1">
      <alignment horizontal="left" vertical="center"/>
    </xf>
    <xf numFmtId="0" fontId="15" fillId="5" borderId="121" xfId="9" applyFont="1" applyFill="1" applyBorder="1" applyAlignment="1">
      <alignment horizontal="center" vertical="center"/>
    </xf>
    <xf numFmtId="0" fontId="8" fillId="4" borderId="122" xfId="9" applyFont="1" applyFill="1" applyBorder="1" applyAlignment="1">
      <alignment horizontal="left" vertical="center"/>
    </xf>
    <xf numFmtId="0" fontId="15" fillId="4" borderId="119" xfId="9" applyFont="1" applyFill="1" applyBorder="1" applyAlignment="1">
      <alignment horizontal="center" vertical="center" wrapText="1"/>
    </xf>
    <xf numFmtId="0" fontId="6" fillId="0" borderId="62" xfId="7" applyFont="1" applyBorder="1" applyAlignment="1">
      <alignment vertical="center"/>
    </xf>
    <xf numFmtId="164" fontId="4" fillId="0" borderId="126" xfId="10" applyNumberFormat="1" applyFont="1" applyBorder="1" applyAlignment="1">
      <alignment horizontal="center" vertical="center"/>
    </xf>
    <xf numFmtId="8" fontId="4" fillId="0" borderId="30" xfId="7" applyNumberFormat="1" applyBorder="1" applyAlignment="1">
      <alignment vertical="center" wrapText="1"/>
    </xf>
    <xf numFmtId="0" fontId="32" fillId="2" borderId="0" xfId="1" applyFont="1" applyFill="1" applyBorder="1" applyAlignment="1">
      <alignment horizontal="center" vertical="center" wrapText="1"/>
    </xf>
    <xf numFmtId="0" fontId="4" fillId="0" borderId="65" xfId="7" applyBorder="1" applyAlignment="1">
      <alignment horizontal="left" vertical="center" wrapText="1"/>
    </xf>
    <xf numFmtId="0" fontId="4" fillId="2" borderId="22" xfId="7" applyFill="1" applyBorder="1" applyAlignment="1">
      <alignment horizontal="center" vertical="center" wrapText="1"/>
    </xf>
    <xf numFmtId="8" fontId="4" fillId="2" borderId="68" xfId="7" applyNumberFormat="1" applyFill="1" applyBorder="1" applyAlignment="1">
      <alignment vertical="center" wrapText="1"/>
    </xf>
    <xf numFmtId="167" fontId="7" fillId="2" borderId="13" xfId="1" applyNumberFormat="1" applyFont="1" applyFill="1" applyBorder="1" applyAlignment="1">
      <alignment horizontal="left" vertical="center"/>
    </xf>
    <xf numFmtId="167" fontId="7" fillId="2" borderId="87" xfId="1" applyNumberFormat="1" applyFont="1" applyFill="1" applyBorder="1" applyAlignment="1">
      <alignment vertical="center" wrapText="1"/>
    </xf>
    <xf numFmtId="167" fontId="7" fillId="2" borderId="87" xfId="1" applyNumberFormat="1" applyFont="1" applyFill="1" applyBorder="1" applyAlignment="1">
      <alignment horizontal="left" vertical="center"/>
    </xf>
    <xf numFmtId="0" fontId="11" fillId="5" borderId="96" xfId="1" applyFont="1" applyFill="1" applyBorder="1" applyAlignment="1">
      <alignment horizontal="left" vertical="center" wrapText="1"/>
    </xf>
    <xf numFmtId="167" fontId="7" fillId="2" borderId="131" xfId="1" applyNumberFormat="1" applyFont="1" applyFill="1" applyBorder="1" applyAlignment="1">
      <alignment vertical="center" wrapText="1"/>
    </xf>
    <xf numFmtId="0" fontId="9" fillId="5" borderId="133" xfId="1" applyFont="1" applyFill="1" applyBorder="1" applyAlignment="1">
      <alignment horizontal="left" vertical="center" wrapText="1"/>
    </xf>
    <xf numFmtId="167" fontId="7" fillId="2" borderId="134" xfId="1" applyNumberFormat="1" applyFont="1" applyFill="1" applyBorder="1" applyAlignment="1">
      <alignment horizontal="left" vertical="center"/>
    </xf>
    <xf numFmtId="167" fontId="7" fillId="2" borderId="104" xfId="1" applyNumberFormat="1" applyFont="1" applyFill="1" applyBorder="1" applyAlignment="1">
      <alignment horizontal="left" vertical="center"/>
    </xf>
    <xf numFmtId="0" fontId="11" fillId="5" borderId="102" xfId="1" applyFont="1" applyFill="1" applyBorder="1" applyAlignment="1">
      <alignment horizontal="left" vertical="center" wrapText="1"/>
    </xf>
    <xf numFmtId="167" fontId="7" fillId="2" borderId="124" xfId="1" applyNumberFormat="1" applyFont="1" applyFill="1" applyBorder="1" applyAlignment="1">
      <alignment vertical="center" wrapText="1"/>
    </xf>
    <xf numFmtId="167" fontId="7" fillId="2" borderId="137" xfId="1" applyNumberFormat="1" applyFont="1" applyFill="1" applyBorder="1" applyAlignment="1">
      <alignment horizontal="left" vertical="center"/>
    </xf>
    <xf numFmtId="167" fontId="6" fillId="2" borderId="90" xfId="1" applyNumberFormat="1" applyFont="1" applyFill="1" applyBorder="1" applyAlignment="1">
      <alignment horizontal="center" vertical="center"/>
    </xf>
    <xf numFmtId="177" fontId="6" fillId="2" borderId="91" xfId="1" quotePrefix="1" applyNumberFormat="1" applyFont="1" applyFill="1" applyBorder="1" applyAlignment="1">
      <alignment horizontal="center" vertical="center"/>
    </xf>
    <xf numFmtId="166" fontId="6" fillId="2" borderId="92" xfId="1" quotePrefix="1" applyNumberFormat="1" applyFont="1" applyFill="1" applyBorder="1" applyAlignment="1">
      <alignment horizontal="center" vertical="center"/>
    </xf>
    <xf numFmtId="167" fontId="6" fillId="2" borderId="138" xfId="1" applyNumberFormat="1" applyFont="1" applyFill="1" applyBorder="1" applyAlignment="1">
      <alignment horizontal="center" vertical="center"/>
    </xf>
    <xf numFmtId="177" fontId="6" fillId="2" borderId="139" xfId="1" quotePrefix="1" applyNumberFormat="1" applyFont="1" applyFill="1" applyBorder="1" applyAlignment="1">
      <alignment horizontal="center" vertical="center"/>
    </xf>
    <xf numFmtId="166" fontId="6" fillId="2" borderId="140" xfId="1" quotePrefix="1" applyNumberFormat="1" applyFont="1" applyFill="1" applyBorder="1" applyAlignment="1">
      <alignment horizontal="center" vertical="center"/>
    </xf>
    <xf numFmtId="166" fontId="6" fillId="2" borderId="141" xfId="1" applyNumberFormat="1" applyFont="1" applyFill="1" applyBorder="1" applyAlignment="1">
      <alignment horizontal="center" vertical="center"/>
    </xf>
    <xf numFmtId="166" fontId="6" fillId="2" borderId="142" xfId="1" applyNumberFormat="1" applyFont="1" applyFill="1" applyBorder="1" applyAlignment="1">
      <alignment horizontal="center" vertical="center"/>
    </xf>
    <xf numFmtId="167" fontId="7" fillId="2" borderId="143" xfId="1" applyNumberFormat="1" applyFont="1" applyFill="1" applyBorder="1" applyAlignment="1">
      <alignment horizontal="left" vertical="center"/>
    </xf>
    <xf numFmtId="167" fontId="6" fillId="2" borderId="144" xfId="1" applyNumberFormat="1" applyFont="1" applyFill="1" applyBorder="1" applyAlignment="1">
      <alignment horizontal="center" vertical="center"/>
    </xf>
    <xf numFmtId="177" fontId="6" fillId="2" borderId="145" xfId="1" quotePrefix="1" applyNumberFormat="1" applyFont="1" applyFill="1" applyBorder="1" applyAlignment="1">
      <alignment horizontal="center" vertical="center"/>
    </xf>
    <xf numFmtId="166" fontId="6" fillId="2" borderId="23" xfId="1" quotePrefix="1" applyNumberFormat="1" applyFont="1" applyFill="1" applyBorder="1" applyAlignment="1">
      <alignment horizontal="center" vertical="center"/>
    </xf>
    <xf numFmtId="166" fontId="6" fillId="2" borderId="25" xfId="1" applyNumberFormat="1" applyFont="1" applyFill="1" applyBorder="1" applyAlignment="1">
      <alignment horizontal="center" vertical="center"/>
    </xf>
    <xf numFmtId="166" fontId="6" fillId="2" borderId="26" xfId="1" applyNumberFormat="1" applyFont="1" applyFill="1" applyBorder="1" applyAlignment="1">
      <alignment horizontal="center" vertical="center"/>
    </xf>
    <xf numFmtId="0" fontId="9" fillId="5" borderId="19" xfId="1" applyFont="1" applyFill="1" applyBorder="1" applyAlignment="1">
      <alignment horizontal="left" vertical="center" wrapText="1"/>
    </xf>
    <xf numFmtId="0" fontId="9" fillId="5" borderId="54" xfId="1" applyFont="1" applyFill="1" applyBorder="1" applyAlignment="1">
      <alignment horizontal="left" vertical="center" wrapText="1"/>
    </xf>
    <xf numFmtId="0" fontId="9" fillId="5" borderId="147" xfId="1" applyFont="1" applyFill="1" applyBorder="1" applyAlignment="1">
      <alignment horizontal="left" vertical="center" wrapText="1"/>
    </xf>
    <xf numFmtId="0" fontId="9" fillId="5" borderId="22" xfId="1" applyFont="1" applyFill="1" applyBorder="1" applyAlignment="1">
      <alignment horizontal="center" vertical="center" wrapText="1"/>
    </xf>
    <xf numFmtId="0" fontId="9" fillId="5" borderId="19" xfId="1" applyFont="1" applyFill="1" applyBorder="1" applyAlignment="1">
      <alignment horizontal="center" vertical="center" wrapText="1"/>
    </xf>
    <xf numFmtId="0" fontId="9" fillId="5" borderId="21" xfId="1" applyFont="1" applyFill="1" applyBorder="1" applyAlignment="1">
      <alignment horizontal="center" vertical="center" wrapText="1"/>
    </xf>
    <xf numFmtId="0" fontId="8" fillId="4" borderId="148" xfId="1" applyFont="1" applyFill="1" applyBorder="1" applyAlignment="1">
      <alignment vertical="center"/>
    </xf>
    <xf numFmtId="0" fontId="8" fillId="4" borderId="132" xfId="1" applyFont="1" applyFill="1" applyBorder="1" applyAlignment="1">
      <alignment horizontal="left" vertical="center"/>
    </xf>
    <xf numFmtId="0" fontId="8" fillId="4" borderId="149" xfId="1" applyFont="1" applyFill="1" applyBorder="1" applyAlignment="1">
      <alignment horizontal="left" vertical="center" wrapText="1"/>
    </xf>
    <xf numFmtId="0" fontId="8" fillId="4" borderId="150" xfId="1" applyFont="1" applyFill="1" applyBorder="1" applyAlignment="1">
      <alignment horizontal="center" vertical="center" wrapText="1"/>
    </xf>
    <xf numFmtId="0" fontId="23" fillId="4" borderId="146" xfId="1" applyFont="1" applyFill="1" applyBorder="1" applyAlignment="1">
      <alignment horizontal="center" vertical="center" wrapText="1"/>
    </xf>
    <xf numFmtId="167" fontId="23" fillId="4" borderId="148" xfId="1" applyNumberFormat="1" applyFont="1" applyFill="1" applyBorder="1" applyAlignment="1">
      <alignment horizontal="center" vertical="center" wrapText="1"/>
    </xf>
    <xf numFmtId="0" fontId="23" fillId="4" borderId="151" xfId="1" applyFont="1" applyFill="1" applyBorder="1" applyAlignment="1">
      <alignment horizontal="center" vertical="center" wrapText="1"/>
    </xf>
    <xf numFmtId="0" fontId="23" fillId="4" borderId="150" xfId="1" applyFont="1" applyFill="1" applyBorder="1" applyAlignment="1">
      <alignment horizontal="center" vertical="center" wrapText="1"/>
    </xf>
    <xf numFmtId="167" fontId="23" fillId="4" borderId="146" xfId="1" applyNumberFormat="1" applyFont="1" applyFill="1" applyBorder="1" applyAlignment="1">
      <alignment horizontal="center" vertical="center" wrapText="1"/>
    </xf>
    <xf numFmtId="0" fontId="9" fillId="5" borderId="84" xfId="1" applyFont="1" applyFill="1" applyBorder="1" applyAlignment="1">
      <alignment horizontal="left" vertical="center" wrapText="1"/>
    </xf>
    <xf numFmtId="0" fontId="9" fillId="5" borderId="137" xfId="1" applyFont="1" applyFill="1" applyBorder="1" applyAlignment="1">
      <alignment horizontal="left" vertical="center" wrapText="1"/>
    </xf>
    <xf numFmtId="0" fontId="9" fillId="5" borderId="13" xfId="1" applyFont="1" applyFill="1" applyBorder="1" applyAlignment="1">
      <alignment horizontal="left" vertical="center" wrapText="1"/>
    </xf>
    <xf numFmtId="0" fontId="9" fillId="5" borderId="85" xfId="1" applyFont="1" applyFill="1" applyBorder="1" applyAlignment="1">
      <alignment horizontal="left" vertical="center" wrapText="1"/>
    </xf>
    <xf numFmtId="0" fontId="9" fillId="5" borderId="152" xfId="1" applyFont="1" applyFill="1" applyBorder="1" applyAlignment="1">
      <alignment horizontal="center" vertical="center" wrapText="1"/>
    </xf>
    <xf numFmtId="0" fontId="15" fillId="5" borderId="19" xfId="1" applyFont="1" applyFill="1" applyBorder="1" applyAlignment="1">
      <alignment horizontal="center" vertical="center" wrapText="1"/>
    </xf>
    <xf numFmtId="0" fontId="15" fillId="5" borderId="152" xfId="1" applyFont="1" applyFill="1" applyBorder="1" applyAlignment="1">
      <alignment horizontal="center" vertical="center" wrapText="1"/>
    </xf>
    <xf numFmtId="0" fontId="15" fillId="5" borderId="153" xfId="1" applyFont="1" applyFill="1" applyBorder="1" applyAlignment="1">
      <alignment horizontal="center" vertical="center" wrapText="1"/>
    </xf>
    <xf numFmtId="0" fontId="15" fillId="5" borderId="154" xfId="1" applyFont="1" applyFill="1" applyBorder="1" applyAlignment="1">
      <alignment horizontal="center" vertical="center" wrapText="1"/>
    </xf>
    <xf numFmtId="0" fontId="15" fillId="5" borderId="155" xfId="1" applyFont="1" applyFill="1" applyBorder="1" applyAlignment="1">
      <alignment horizontal="center" vertical="center" wrapText="1"/>
    </xf>
    <xf numFmtId="0" fontId="8" fillId="4" borderId="149" xfId="1" applyFont="1" applyFill="1" applyBorder="1" applyAlignment="1">
      <alignment horizontal="left" vertical="center"/>
    </xf>
    <xf numFmtId="0" fontId="8" fillId="4" borderId="150" xfId="1" applyFont="1" applyFill="1" applyBorder="1" applyAlignment="1">
      <alignment horizontal="left" vertical="center" wrapText="1"/>
    </xf>
    <xf numFmtId="0" fontId="23" fillId="4" borderId="156" xfId="1" applyFont="1" applyFill="1" applyBorder="1" applyAlignment="1">
      <alignment horizontal="center" vertical="center" wrapText="1"/>
    </xf>
    <xf numFmtId="0" fontId="23" fillId="4" borderId="157" xfId="1" applyFont="1" applyFill="1" applyBorder="1" applyAlignment="1">
      <alignment horizontal="center" vertical="center" wrapText="1"/>
    </xf>
    <xf numFmtId="167" fontId="7" fillId="2" borderId="60" xfId="1" applyNumberFormat="1" applyFont="1" applyFill="1" applyBorder="1" applyAlignment="1">
      <alignment horizontal="left" vertical="center"/>
    </xf>
    <xf numFmtId="177" fontId="6" fillId="2" borderId="19" xfId="1" quotePrefix="1" applyNumberFormat="1" applyFont="1" applyFill="1" applyBorder="1" applyAlignment="1">
      <alignment horizontal="center" vertical="center"/>
    </xf>
    <xf numFmtId="177" fontId="6" fillId="2" borderId="114" xfId="1" applyNumberFormat="1" applyFont="1" applyFill="1" applyBorder="1" applyAlignment="1">
      <alignment horizontal="center" vertical="center"/>
    </xf>
    <xf numFmtId="177" fontId="6" fillId="2" borderId="65" xfId="1" applyNumberFormat="1" applyFont="1" applyFill="1" applyBorder="1" applyAlignment="1">
      <alignment horizontal="center" vertical="center"/>
    </xf>
    <xf numFmtId="166" fontId="6" fillId="2" borderId="114" xfId="1" applyNumberFormat="1" applyFont="1" applyFill="1" applyBorder="1" applyAlignment="1">
      <alignment horizontal="center" vertical="center"/>
    </xf>
    <xf numFmtId="166" fontId="6" fillId="2" borderId="65" xfId="1" applyNumberFormat="1" applyFont="1" applyFill="1" applyBorder="1" applyAlignment="1">
      <alignment horizontal="center" vertical="center"/>
    </xf>
    <xf numFmtId="166" fontId="6" fillId="2" borderId="66" xfId="1" applyNumberFormat="1" applyFont="1" applyFill="1" applyBorder="1" applyAlignment="1">
      <alignment horizontal="center" vertical="center"/>
    </xf>
    <xf numFmtId="177" fontId="6" fillId="2" borderId="67" xfId="1" applyNumberFormat="1" applyFont="1" applyFill="1" applyBorder="1" applyAlignment="1">
      <alignment horizontal="center" vertical="center"/>
    </xf>
    <xf numFmtId="177" fontId="6" fillId="2" borderId="115" xfId="1" applyNumberFormat="1" applyFont="1" applyFill="1" applyBorder="1" applyAlignment="1">
      <alignment horizontal="center" vertical="center"/>
    </xf>
    <xf numFmtId="167" fontId="7" fillId="2" borderId="158" xfId="1" applyNumberFormat="1" applyFont="1" applyFill="1" applyBorder="1" applyAlignment="1">
      <alignment horizontal="left" vertical="center"/>
    </xf>
    <xf numFmtId="167" fontId="6" fillId="2" borderId="144" xfId="1" applyNumberFormat="1" applyFont="1" applyFill="1" applyBorder="1" applyAlignment="1">
      <alignment horizontal="left" vertical="center"/>
    </xf>
    <xf numFmtId="177" fontId="6" fillId="2" borderId="23" xfId="1" applyNumberFormat="1" applyFont="1" applyFill="1" applyBorder="1" applyAlignment="1">
      <alignment horizontal="center" vertical="center"/>
    </xf>
    <xf numFmtId="177" fontId="6" fillId="2" borderId="25" xfId="1" applyNumberFormat="1" applyFont="1" applyFill="1" applyBorder="1" applyAlignment="1">
      <alignment horizontal="center" vertical="center"/>
    </xf>
    <xf numFmtId="166" fontId="6" fillId="2" borderId="23" xfId="1" applyNumberFormat="1" applyFont="1" applyFill="1" applyBorder="1" applyAlignment="1">
      <alignment horizontal="center" vertical="center"/>
    </xf>
    <xf numFmtId="177" fontId="6" fillId="2" borderId="159" xfId="1" applyNumberFormat="1" applyFont="1" applyFill="1" applyBorder="1" applyAlignment="1">
      <alignment horizontal="center" vertical="center"/>
    </xf>
    <xf numFmtId="177" fontId="6" fillId="2" borderId="160" xfId="1" applyNumberFormat="1" applyFont="1" applyFill="1" applyBorder="1" applyAlignment="1">
      <alignment horizontal="center" vertical="center"/>
    </xf>
    <xf numFmtId="177" fontId="6" fillId="2" borderId="129" xfId="1" applyNumberFormat="1" applyFont="1" applyFill="1" applyBorder="1" applyAlignment="1">
      <alignment horizontal="center" vertical="center"/>
    </xf>
    <xf numFmtId="177" fontId="6" fillId="2" borderId="128" xfId="1" applyNumberFormat="1" applyFont="1" applyFill="1" applyBorder="1" applyAlignment="1">
      <alignment horizontal="center" vertical="center"/>
    </xf>
    <xf numFmtId="166" fontId="6" fillId="2" borderId="129" xfId="1" applyNumberFormat="1" applyFont="1" applyFill="1" applyBorder="1" applyAlignment="1">
      <alignment horizontal="center" vertical="center"/>
    </xf>
    <xf numFmtId="166" fontId="6" fillId="2" borderId="128" xfId="1" applyNumberFormat="1" applyFont="1" applyFill="1" applyBorder="1" applyAlignment="1">
      <alignment horizontal="center" vertical="center"/>
    </xf>
    <xf numFmtId="166" fontId="6" fillId="2" borderId="161" xfId="1" applyNumberFormat="1" applyFont="1" applyFill="1" applyBorder="1" applyAlignment="1">
      <alignment horizontal="center" vertical="center"/>
    </xf>
    <xf numFmtId="177" fontId="6" fillId="2" borderId="127" xfId="1" applyNumberFormat="1" applyFont="1" applyFill="1" applyBorder="1" applyAlignment="1">
      <alignment horizontal="center" vertical="center"/>
    </xf>
    <xf numFmtId="177" fontId="6" fillId="2" borderId="162" xfId="1" applyNumberFormat="1" applyFont="1" applyFill="1" applyBorder="1" applyAlignment="1">
      <alignment horizontal="center" vertical="center"/>
    </xf>
    <xf numFmtId="167" fontId="23" fillId="4" borderId="150" xfId="1" applyNumberFormat="1" applyFont="1" applyFill="1" applyBorder="1" applyAlignment="1">
      <alignment horizontal="center" vertical="center" wrapText="1"/>
    </xf>
    <xf numFmtId="0" fontId="11" fillId="5" borderId="163" xfId="1" applyFont="1" applyFill="1" applyBorder="1" applyAlignment="1">
      <alignment horizontal="left" vertical="center" wrapText="1"/>
    </xf>
    <xf numFmtId="0" fontId="9" fillId="5" borderId="131" xfId="1" applyFont="1" applyFill="1" applyBorder="1" applyAlignment="1">
      <alignment horizontal="left" vertical="center" wrapText="1"/>
    </xf>
    <xf numFmtId="0" fontId="9" fillId="5" borderId="22" xfId="1" applyFont="1" applyFill="1" applyBorder="1" applyAlignment="1">
      <alignment horizontal="left" vertical="center" wrapText="1"/>
    </xf>
    <xf numFmtId="0" fontId="9" fillId="5" borderId="124" xfId="1" applyFont="1" applyFill="1" applyBorder="1" applyAlignment="1">
      <alignment horizontal="left" vertical="center" wrapText="1"/>
    </xf>
    <xf numFmtId="167" fontId="6" fillId="2" borderId="19" xfId="1" applyNumberFormat="1" applyFont="1" applyFill="1" applyBorder="1" applyAlignment="1">
      <alignment vertical="center" wrapText="1"/>
    </xf>
    <xf numFmtId="167" fontId="6" fillId="2" borderId="129" xfId="1" applyNumberFormat="1" applyFont="1" applyFill="1" applyBorder="1" applyAlignment="1">
      <alignment vertical="center" wrapText="1"/>
    </xf>
    <xf numFmtId="167" fontId="6" fillId="2" borderId="96" xfId="1" applyNumberFormat="1" applyFont="1" applyFill="1" applyBorder="1" applyAlignment="1">
      <alignment vertical="center" wrapText="1"/>
    </xf>
    <xf numFmtId="167" fontId="7" fillId="2" borderId="62" xfId="1" applyNumberFormat="1" applyFont="1" applyFill="1" applyBorder="1" applyAlignment="1">
      <alignment horizontal="left" vertical="center" wrapText="1"/>
    </xf>
    <xf numFmtId="167" fontId="6" fillId="2" borderId="22" xfId="1" applyNumberFormat="1" applyFont="1" applyFill="1" applyBorder="1" applyAlignment="1">
      <alignment horizontal="left" vertical="center"/>
    </xf>
    <xf numFmtId="167" fontId="6" fillId="2" borderId="26" xfId="1" applyNumberFormat="1" applyFont="1" applyFill="1" applyBorder="1" applyAlignment="1">
      <alignment horizontal="left" vertical="center"/>
    </xf>
    <xf numFmtId="167" fontId="6" fillId="2" borderId="66" xfId="1" applyNumberFormat="1" applyFont="1" applyFill="1" applyBorder="1" applyAlignment="1">
      <alignment horizontal="left" vertical="center"/>
    </xf>
    <xf numFmtId="167" fontId="6" fillId="2" borderId="74" xfId="1" applyNumberFormat="1" applyFont="1" applyFill="1" applyBorder="1" applyAlignment="1">
      <alignment horizontal="left" vertical="center"/>
    </xf>
    <xf numFmtId="167" fontId="6" fillId="2" borderId="98" xfId="1" applyNumberFormat="1" applyFont="1" applyFill="1" applyBorder="1" applyAlignment="1">
      <alignment horizontal="left" vertical="center"/>
    </xf>
    <xf numFmtId="167" fontId="6" fillId="2" borderId="161" xfId="1" applyNumberFormat="1" applyFont="1" applyFill="1" applyBorder="1" applyAlignment="1">
      <alignment horizontal="left" vertical="center"/>
    </xf>
    <xf numFmtId="167" fontId="7" fillId="2" borderId="102" xfId="1" applyNumberFormat="1" applyFont="1" applyFill="1" applyBorder="1" applyAlignment="1">
      <alignment horizontal="left" vertical="center"/>
    </xf>
    <xf numFmtId="167" fontId="7" fillId="2" borderId="55" xfId="1" applyNumberFormat="1" applyFont="1" applyFill="1" applyBorder="1" applyAlignment="1">
      <alignment horizontal="left" vertical="center"/>
    </xf>
    <xf numFmtId="167" fontId="7" fillId="2" borderId="5" xfId="1" applyNumberFormat="1" applyFont="1" applyFill="1" applyBorder="1" applyAlignment="1">
      <alignment horizontal="left" vertical="center"/>
    </xf>
    <xf numFmtId="167" fontId="7" fillId="2" borderId="54" xfId="1" applyNumberFormat="1" applyFont="1" applyFill="1" applyBorder="1" applyAlignment="1">
      <alignment horizontal="left" vertical="center"/>
    </xf>
    <xf numFmtId="167" fontId="7" fillId="2" borderId="124" xfId="1" applyNumberFormat="1" applyFont="1" applyFill="1" applyBorder="1" applyAlignment="1">
      <alignment horizontal="left" vertical="center"/>
    </xf>
    <xf numFmtId="177" fontId="6" fillId="2" borderId="22" xfId="1" quotePrefix="1" applyNumberFormat="1" applyFont="1" applyFill="1" applyBorder="1" applyAlignment="1">
      <alignment horizontal="center" vertical="center"/>
    </xf>
    <xf numFmtId="177" fontId="6" fillId="2" borderId="109" xfId="1" applyNumberFormat="1" applyFont="1" applyFill="1" applyBorder="1" applyAlignment="1">
      <alignment horizontal="center" vertical="center"/>
    </xf>
    <xf numFmtId="177" fontId="6" fillId="2" borderId="161" xfId="1" applyNumberFormat="1" applyFont="1" applyFill="1" applyBorder="1" applyAlignment="1">
      <alignment horizontal="center" vertical="center"/>
    </xf>
    <xf numFmtId="177" fontId="6" fillId="2" borderId="145" xfId="1" applyNumberFormat="1" applyFont="1" applyFill="1" applyBorder="1" applyAlignment="1">
      <alignment horizontal="center" vertical="center"/>
    </xf>
    <xf numFmtId="177" fontId="6" fillId="2" borderId="26" xfId="1" applyNumberFormat="1" applyFont="1" applyFill="1" applyBorder="1" applyAlignment="1">
      <alignment horizontal="center" vertical="center"/>
    </xf>
    <xf numFmtId="167" fontId="7" fillId="2" borderId="170" xfId="1" applyNumberFormat="1" applyFont="1" applyFill="1" applyBorder="1" applyAlignment="1">
      <alignment horizontal="left" vertical="center"/>
    </xf>
    <xf numFmtId="167" fontId="6" fillId="2" borderId="171" xfId="1" applyNumberFormat="1" applyFont="1" applyFill="1" applyBorder="1" applyAlignment="1">
      <alignment horizontal="left" vertical="center"/>
    </xf>
    <xf numFmtId="177" fontId="6" fillId="2" borderId="172" xfId="1" applyNumberFormat="1" applyFont="1" applyFill="1" applyBorder="1" applyAlignment="1">
      <alignment horizontal="center" vertical="center"/>
    </xf>
    <xf numFmtId="166" fontId="6" fillId="2" borderId="173" xfId="1" applyNumberFormat="1" applyFont="1" applyFill="1" applyBorder="1" applyAlignment="1">
      <alignment horizontal="center" vertical="center"/>
    </xf>
    <xf numFmtId="166" fontId="6" fillId="2" borderId="174" xfId="1" applyNumberFormat="1" applyFont="1" applyFill="1" applyBorder="1" applyAlignment="1">
      <alignment horizontal="center" vertical="center"/>
    </xf>
    <xf numFmtId="166" fontId="6" fillId="2" borderId="64" xfId="1" applyNumberFormat="1" applyFont="1" applyFill="1" applyBorder="1" applyAlignment="1">
      <alignment horizontal="center" vertical="center"/>
    </xf>
    <xf numFmtId="177" fontId="6" fillId="2" borderId="173" xfId="1" applyNumberFormat="1" applyFont="1" applyFill="1" applyBorder="1" applyAlignment="1">
      <alignment horizontal="center" vertical="center"/>
    </xf>
    <xf numFmtId="177" fontId="6" fillId="2" borderId="174" xfId="1" applyNumberFormat="1" applyFont="1" applyFill="1" applyBorder="1" applyAlignment="1">
      <alignment horizontal="center" vertical="center"/>
    </xf>
    <xf numFmtId="177" fontId="6" fillId="2" borderId="64" xfId="1" applyNumberFormat="1" applyFont="1" applyFill="1" applyBorder="1" applyAlignment="1">
      <alignment horizontal="center" vertical="center"/>
    </xf>
    <xf numFmtId="167" fontId="7" fillId="2" borderId="175" xfId="1" applyNumberFormat="1" applyFont="1" applyFill="1" applyBorder="1" applyAlignment="1">
      <alignment horizontal="left" vertical="center"/>
    </xf>
    <xf numFmtId="167" fontId="6" fillId="2" borderId="176" xfId="1" applyNumberFormat="1" applyFont="1" applyFill="1" applyBorder="1" applyAlignment="1">
      <alignment horizontal="left" vertical="center"/>
    </xf>
    <xf numFmtId="177" fontId="6" fillId="2" borderId="177" xfId="1" applyNumberFormat="1" applyFont="1" applyFill="1" applyBorder="1" applyAlignment="1">
      <alignment horizontal="center" vertical="center"/>
    </xf>
    <xf numFmtId="166" fontId="6" fillId="2" borderId="178" xfId="1" applyNumberFormat="1" applyFont="1" applyFill="1" applyBorder="1" applyAlignment="1">
      <alignment horizontal="center" vertical="center"/>
    </xf>
    <xf numFmtId="166" fontId="6" fillId="2" borderId="179" xfId="1" applyNumberFormat="1" applyFont="1" applyFill="1" applyBorder="1" applyAlignment="1">
      <alignment horizontal="center" vertical="center"/>
    </xf>
    <xf numFmtId="166" fontId="6" fillId="2" borderId="68" xfId="1" applyNumberFormat="1" applyFont="1" applyFill="1" applyBorder="1" applyAlignment="1">
      <alignment horizontal="center" vertical="center"/>
    </xf>
    <xf numFmtId="177" fontId="6" fillId="2" borderId="178" xfId="1" applyNumberFormat="1" applyFont="1" applyFill="1" applyBorder="1" applyAlignment="1">
      <alignment horizontal="center" vertical="center"/>
    </xf>
    <xf numFmtId="177" fontId="6" fillId="2" borderId="179" xfId="1" applyNumberFormat="1" applyFont="1" applyFill="1" applyBorder="1" applyAlignment="1">
      <alignment horizontal="center" vertical="center"/>
    </xf>
    <xf numFmtId="177" fontId="6" fillId="2" borderId="68" xfId="1" applyNumberFormat="1" applyFont="1" applyFill="1" applyBorder="1" applyAlignment="1">
      <alignment horizontal="center" vertical="center"/>
    </xf>
    <xf numFmtId="166" fontId="6" fillId="2" borderId="145" xfId="1" applyNumberFormat="1" applyFont="1" applyFill="1" applyBorder="1" applyAlignment="1">
      <alignment horizontal="center" vertical="center"/>
    </xf>
    <xf numFmtId="167" fontId="7" fillId="2" borderId="182" xfId="1" applyNumberFormat="1" applyFont="1" applyFill="1" applyBorder="1" applyAlignment="1">
      <alignment horizontal="left" vertical="center"/>
    </xf>
    <xf numFmtId="166" fontId="6" fillId="2" borderId="177" xfId="1" applyNumberFormat="1" applyFont="1" applyFill="1" applyBorder="1" applyAlignment="1">
      <alignment horizontal="center" vertical="center"/>
    </xf>
    <xf numFmtId="166" fontId="6" fillId="2" borderId="95" xfId="1" applyNumberFormat="1" applyFont="1" applyFill="1" applyBorder="1" applyAlignment="1">
      <alignment horizontal="center" vertical="center"/>
    </xf>
    <xf numFmtId="167" fontId="6" fillId="2" borderId="68" xfId="1" applyNumberFormat="1" applyFont="1" applyFill="1" applyBorder="1" applyAlignment="1">
      <alignment horizontal="left" vertical="center"/>
    </xf>
    <xf numFmtId="0" fontId="9" fillId="5" borderId="164" xfId="1" applyFont="1" applyFill="1" applyBorder="1" applyAlignment="1">
      <alignment horizontal="left" vertical="center" wrapText="1"/>
    </xf>
    <xf numFmtId="0" fontId="9" fillId="5" borderId="166" xfId="1" applyFont="1" applyFill="1" applyBorder="1" applyAlignment="1">
      <alignment horizontal="left" vertical="center" wrapText="1"/>
    </xf>
    <xf numFmtId="167" fontId="7" fillId="2" borderId="164" xfId="1" applyNumberFormat="1" applyFont="1" applyFill="1" applyBorder="1" applyAlignment="1">
      <alignment horizontal="left" vertical="center"/>
    </xf>
    <xf numFmtId="167" fontId="7" fillId="2" borderId="185" xfId="1" applyNumberFormat="1" applyFont="1" applyFill="1" applyBorder="1" applyAlignment="1">
      <alignment horizontal="left" vertical="center"/>
    </xf>
    <xf numFmtId="167" fontId="7" fillId="2" borderId="186" xfId="1" applyNumberFormat="1" applyFont="1" applyFill="1" applyBorder="1" applyAlignment="1">
      <alignment horizontal="left" vertical="center"/>
    </xf>
    <xf numFmtId="167" fontId="7" fillId="2" borderId="166" xfId="1" applyNumberFormat="1" applyFont="1" applyFill="1" applyBorder="1" applyAlignment="1">
      <alignment horizontal="left" vertical="center"/>
    </xf>
    <xf numFmtId="167" fontId="7" fillId="2" borderId="187" xfId="1" applyNumberFormat="1" applyFont="1" applyFill="1" applyBorder="1" applyAlignment="1">
      <alignment horizontal="left" vertical="center"/>
    </xf>
    <xf numFmtId="167" fontId="6" fillId="2" borderId="41" xfId="1" applyNumberFormat="1" applyFont="1" applyFill="1" applyBorder="1" applyAlignment="1">
      <alignment horizontal="left" vertical="center"/>
    </xf>
    <xf numFmtId="166" fontId="6" fillId="2" borderId="188" xfId="1" applyNumberFormat="1" applyFont="1" applyFill="1" applyBorder="1" applyAlignment="1">
      <alignment horizontal="center" vertical="center"/>
    </xf>
    <xf numFmtId="167" fontId="7" fillId="2" borderId="189" xfId="1" applyNumberFormat="1" applyFont="1" applyFill="1" applyBorder="1" applyAlignment="1">
      <alignment horizontal="left" vertical="center"/>
    </xf>
    <xf numFmtId="167" fontId="6" fillId="2" borderId="44" xfId="1" applyNumberFormat="1" applyFont="1" applyFill="1" applyBorder="1" applyAlignment="1">
      <alignment horizontal="left" vertical="center"/>
    </xf>
    <xf numFmtId="166" fontId="6" fillId="2" borderId="190" xfId="1" applyNumberFormat="1" applyFont="1" applyFill="1" applyBorder="1" applyAlignment="1">
      <alignment horizontal="center" vertical="center"/>
    </xf>
    <xf numFmtId="167" fontId="7" fillId="2" borderId="58" xfId="1" applyNumberFormat="1" applyFont="1" applyFill="1" applyBorder="1" applyAlignment="1">
      <alignment horizontal="left" vertical="center"/>
    </xf>
    <xf numFmtId="166" fontId="6" fillId="2" borderId="59" xfId="1" quotePrefix="1" applyNumberFormat="1" applyFont="1" applyFill="1" applyBorder="1" applyAlignment="1">
      <alignment horizontal="center" vertical="center"/>
    </xf>
    <xf numFmtId="167" fontId="6" fillId="2" borderId="167" xfId="1" applyNumberFormat="1" applyFont="1" applyFill="1" applyBorder="1" applyAlignment="1">
      <alignment horizontal="left" vertical="center"/>
    </xf>
    <xf numFmtId="166" fontId="6" fillId="2" borderId="191" xfId="1" applyNumberFormat="1" applyFont="1" applyFill="1" applyBorder="1" applyAlignment="1">
      <alignment horizontal="center" vertical="center"/>
    </xf>
    <xf numFmtId="167" fontId="7" fillId="2" borderId="192" xfId="1" applyNumberFormat="1" applyFont="1" applyFill="1" applyBorder="1" applyAlignment="1">
      <alignment horizontal="left" vertical="center"/>
    </xf>
    <xf numFmtId="167" fontId="6" fillId="2" borderId="193" xfId="1" applyNumberFormat="1" applyFont="1" applyFill="1" applyBorder="1" applyAlignment="1">
      <alignment horizontal="left" vertical="center"/>
    </xf>
    <xf numFmtId="166" fontId="6" fillId="2" borderId="194" xfId="1" quotePrefix="1" applyNumberFormat="1" applyFont="1" applyFill="1" applyBorder="1" applyAlignment="1">
      <alignment horizontal="center" vertical="center"/>
    </xf>
    <xf numFmtId="167" fontId="6" fillId="2" borderId="195" xfId="1" applyNumberFormat="1" applyFont="1" applyFill="1" applyBorder="1" applyAlignment="1">
      <alignment horizontal="left" vertical="center"/>
    </xf>
    <xf numFmtId="166" fontId="6" fillId="2" borderId="196" xfId="1" applyNumberFormat="1" applyFont="1" applyFill="1" applyBorder="1" applyAlignment="1">
      <alignment horizontal="center" vertical="center"/>
    </xf>
    <xf numFmtId="0" fontId="15" fillId="5" borderId="84" xfId="0" applyFont="1" applyFill="1" applyBorder="1" applyAlignment="1">
      <alignment horizontal="left" vertical="center"/>
    </xf>
    <xf numFmtId="0" fontId="9" fillId="5" borderId="14" xfId="1" applyFont="1" applyFill="1" applyBorder="1" applyAlignment="1">
      <alignment horizontal="left" vertical="center" wrapText="1"/>
    </xf>
    <xf numFmtId="0" fontId="9" fillId="5" borderId="197" xfId="1" applyFont="1" applyFill="1" applyBorder="1" applyAlignment="1">
      <alignment horizontal="center" vertical="center" wrapText="1"/>
    </xf>
    <xf numFmtId="0" fontId="9" fillId="5" borderId="198" xfId="1" applyFont="1" applyFill="1" applyBorder="1" applyAlignment="1">
      <alignment horizontal="center" vertical="center" wrapText="1"/>
    </xf>
    <xf numFmtId="0" fontId="9" fillId="5" borderId="199" xfId="1" applyFont="1" applyFill="1" applyBorder="1" applyAlignment="1">
      <alignment horizontal="center" vertical="center" wrapText="1"/>
    </xf>
    <xf numFmtId="0" fontId="8" fillId="4" borderId="200" xfId="1" applyFont="1" applyFill="1" applyBorder="1" applyAlignment="1">
      <alignment vertical="center" wrapText="1"/>
    </xf>
    <xf numFmtId="0" fontId="8" fillId="4" borderId="149" xfId="1" applyFont="1" applyFill="1" applyBorder="1" applyAlignment="1">
      <alignment vertical="center" wrapText="1"/>
    </xf>
    <xf numFmtId="167" fontId="23" fillId="4" borderId="201" xfId="1" applyNumberFormat="1" applyFont="1" applyFill="1" applyBorder="1" applyAlignment="1">
      <alignment horizontal="center" vertical="center" wrapText="1"/>
    </xf>
    <xf numFmtId="167" fontId="23" fillId="4" borderId="202" xfId="1" applyNumberFormat="1" applyFont="1" applyFill="1" applyBorder="1" applyAlignment="1">
      <alignment horizontal="center" vertical="center" wrapText="1"/>
    </xf>
    <xf numFmtId="167" fontId="23" fillId="4" borderId="203" xfId="1" applyNumberFormat="1" applyFont="1" applyFill="1" applyBorder="1" applyAlignment="1">
      <alignment horizontal="center" vertical="center" wrapText="1"/>
    </xf>
    <xf numFmtId="167" fontId="6" fillId="2" borderId="145" xfId="1" applyNumberFormat="1" applyFont="1" applyFill="1" applyBorder="1" applyAlignment="1">
      <alignment horizontal="center" vertical="center"/>
    </xf>
    <xf numFmtId="167" fontId="6" fillId="2" borderId="168" xfId="1" applyNumberFormat="1" applyFont="1" applyFill="1" applyBorder="1" applyAlignment="1">
      <alignment horizontal="left" vertical="center"/>
    </xf>
    <xf numFmtId="167" fontId="6" fillId="2" borderId="108" xfId="1" applyNumberFormat="1" applyFont="1" applyFill="1" applyBorder="1" applyAlignment="1">
      <alignment horizontal="center" vertical="center"/>
    </xf>
    <xf numFmtId="177" fontId="6" fillId="2" borderId="66" xfId="1" applyNumberFormat="1" applyFont="1" applyFill="1" applyBorder="1" applyAlignment="1">
      <alignment horizontal="center" vertical="center"/>
    </xf>
    <xf numFmtId="167" fontId="6" fillId="2" borderId="109" xfId="1" applyNumberFormat="1" applyFont="1" applyFill="1" applyBorder="1" applyAlignment="1">
      <alignment horizontal="center" vertical="center"/>
    </xf>
    <xf numFmtId="167" fontId="7" fillId="4" borderId="149" xfId="1" applyNumberFormat="1" applyFont="1" applyFill="1" applyBorder="1" applyAlignment="1">
      <alignment horizontal="center" vertical="center" wrapText="1"/>
    </xf>
    <xf numFmtId="177" fontId="7" fillId="4" borderId="149" xfId="1" applyNumberFormat="1" applyFont="1" applyFill="1" applyBorder="1" applyAlignment="1">
      <alignment horizontal="center" vertical="center" wrapText="1"/>
    </xf>
    <xf numFmtId="177" fontId="7" fillId="4" borderId="150" xfId="1" applyNumberFormat="1" applyFont="1" applyFill="1" applyBorder="1" applyAlignment="1">
      <alignment horizontal="center" vertical="center" wrapText="1"/>
    </xf>
    <xf numFmtId="0" fontId="8" fillId="4" borderId="149" xfId="1" applyFont="1" applyFill="1" applyBorder="1" applyAlignment="1">
      <alignment horizontal="center" vertical="center" wrapText="1"/>
    </xf>
    <xf numFmtId="0" fontId="7" fillId="4" borderId="149" xfId="1" applyFont="1" applyFill="1" applyBorder="1" applyAlignment="1">
      <alignment horizontal="center" vertical="center" wrapText="1"/>
    </xf>
    <xf numFmtId="0" fontId="4" fillId="0" borderId="65" xfId="7" applyBorder="1" applyAlignment="1">
      <alignment vertical="center" wrapText="1"/>
    </xf>
    <xf numFmtId="0" fontId="4" fillId="0" borderId="67" xfId="7" applyBorder="1" applyAlignment="1">
      <alignment vertical="center" wrapText="1"/>
    </xf>
    <xf numFmtId="0" fontId="4" fillId="2" borderId="65" xfId="7" applyFill="1" applyBorder="1" applyAlignment="1">
      <alignment vertical="center" wrapText="1"/>
    </xf>
    <xf numFmtId="0" fontId="4" fillId="2" borderId="67" xfId="7" applyFill="1" applyBorder="1" applyAlignment="1">
      <alignment vertical="center" wrapText="1"/>
    </xf>
    <xf numFmtId="0" fontId="4" fillId="0" borderId="128" xfId="7" applyBorder="1" applyAlignment="1">
      <alignment vertical="center" wrapText="1"/>
    </xf>
    <xf numFmtId="0" fontId="4" fillId="0" borderId="127" xfId="7" applyBorder="1" applyAlignment="1">
      <alignment vertical="center" wrapText="1"/>
    </xf>
    <xf numFmtId="8" fontId="1" fillId="0" borderId="0" xfId="7" quotePrefix="1" applyNumberFormat="1" applyFont="1" applyBorder="1" applyAlignment="1">
      <alignment vertical="center" wrapText="1"/>
    </xf>
    <xf numFmtId="0" fontId="1" fillId="2" borderId="62" xfId="7" applyFont="1" applyFill="1" applyBorder="1" applyAlignment="1">
      <alignment wrapText="1"/>
    </xf>
    <xf numFmtId="0" fontId="4" fillId="2" borderId="62" xfId="7" applyFill="1" applyBorder="1" applyAlignment="1">
      <alignment wrapText="1"/>
    </xf>
    <xf numFmtId="0" fontId="25" fillId="6" borderId="204" xfId="7" applyFont="1" applyFill="1" applyBorder="1" applyAlignment="1">
      <alignment horizontal="center" vertical="center"/>
    </xf>
    <xf numFmtId="0" fontId="4" fillId="0" borderId="205" xfId="7" applyBorder="1" applyAlignment="1">
      <alignment vertical="center" wrapText="1"/>
    </xf>
    <xf numFmtId="0" fontId="4" fillId="2" borderId="205" xfId="7" applyFill="1" applyBorder="1" applyAlignment="1">
      <alignment vertical="center" wrapText="1"/>
    </xf>
    <xf numFmtId="0" fontId="4" fillId="0" borderId="206" xfId="7" applyBorder="1" applyAlignment="1">
      <alignment vertical="center" wrapText="1"/>
    </xf>
    <xf numFmtId="0" fontId="25" fillId="6" borderId="17" xfId="7" applyFont="1" applyFill="1" applyBorder="1" applyAlignment="1">
      <alignment horizontal="left" vertical="center" wrapText="1"/>
    </xf>
    <xf numFmtId="0" fontId="4" fillId="0" borderId="179" xfId="7" applyBorder="1" applyAlignment="1">
      <alignment horizontal="left" vertical="center" wrapText="1"/>
    </xf>
    <xf numFmtId="0" fontId="4" fillId="2" borderId="179" xfId="7" applyFill="1" applyBorder="1" applyAlignment="1">
      <alignment horizontal="left" vertical="center" wrapText="1"/>
    </xf>
    <xf numFmtId="0" fontId="4" fillId="0" borderId="29" xfId="7" applyBorder="1" applyAlignment="1">
      <alignment horizontal="left" vertical="center" wrapText="1"/>
    </xf>
    <xf numFmtId="0" fontId="29" fillId="0" borderId="0" xfId="7" applyFont="1" applyBorder="1" applyAlignment="1">
      <alignment horizontal="left" vertical="center"/>
    </xf>
    <xf numFmtId="164" fontId="29" fillId="0" borderId="20" xfId="10" applyNumberFormat="1" applyFont="1" applyFill="1" applyBorder="1" applyAlignment="1">
      <alignment horizontal="center" vertical="center"/>
    </xf>
    <xf numFmtId="0" fontId="29" fillId="0" borderId="47" xfId="7" applyFont="1" applyBorder="1" applyAlignment="1">
      <alignment horizontal="left" vertical="center"/>
    </xf>
    <xf numFmtId="164" fontId="29" fillId="0" borderId="24" xfId="10" applyNumberFormat="1" applyFont="1" applyFill="1" applyBorder="1" applyAlignment="1">
      <alignment horizontal="center" vertical="center"/>
    </xf>
    <xf numFmtId="164" fontId="4" fillId="3" borderId="160" xfId="7" applyNumberFormat="1" applyFill="1" applyBorder="1" applyAlignment="1">
      <alignment horizontal="center" vertical="center"/>
    </xf>
    <xf numFmtId="164" fontId="29" fillId="3" borderId="207" xfId="10" applyNumberFormat="1" applyFont="1" applyFill="1" applyBorder="1" applyAlignment="1">
      <alignment horizontal="center" vertical="center"/>
    </xf>
    <xf numFmtId="164" fontId="29" fillId="0" borderId="160" xfId="10" applyNumberFormat="1" applyFont="1" applyFill="1" applyBorder="1" applyAlignment="1">
      <alignment horizontal="center" vertical="center"/>
    </xf>
    <xf numFmtId="0" fontId="4" fillId="0" borderId="19" xfId="7" applyBorder="1" applyAlignment="1">
      <alignment vertical="center"/>
    </xf>
    <xf numFmtId="0" fontId="4" fillId="0" borderId="23" xfId="7" applyBorder="1" applyAlignment="1">
      <alignment vertical="center"/>
    </xf>
    <xf numFmtId="0" fontId="25" fillId="6" borderId="53" xfId="7" applyFont="1" applyFill="1" applyBorder="1" applyAlignment="1">
      <alignment horizontal="left" vertical="center"/>
    </xf>
    <xf numFmtId="0" fontId="15" fillId="5" borderId="1" xfId="9" applyFont="1" applyFill="1" applyBorder="1" applyAlignment="1">
      <alignment vertical="center" wrapText="1"/>
    </xf>
    <xf numFmtId="0" fontId="29" fillId="0" borderId="54" xfId="7" applyFont="1" applyBorder="1" applyAlignment="1">
      <alignment vertical="center"/>
    </xf>
    <xf numFmtId="0" fontId="29" fillId="0" borderId="55" xfId="7" applyFont="1" applyBorder="1" applyAlignment="1">
      <alignment vertical="center"/>
    </xf>
    <xf numFmtId="164" fontId="29" fillId="3" borderId="136" xfId="10" applyNumberFormat="1" applyFont="1" applyFill="1" applyBorder="1" applyAlignment="1">
      <alignment horizontal="center" vertical="center"/>
    </xf>
    <xf numFmtId="164" fontId="29" fillId="0" borderId="49" xfId="10" applyNumberFormat="1" applyFont="1" applyFill="1" applyBorder="1" applyAlignment="1">
      <alignment horizontal="center" vertical="center"/>
    </xf>
    <xf numFmtId="0" fontId="4" fillId="0" borderId="27" xfId="7" applyBorder="1" applyAlignment="1">
      <alignment vertical="center"/>
    </xf>
    <xf numFmtId="0" fontId="29" fillId="0" borderId="57" xfId="7" applyFont="1" applyBorder="1" applyAlignment="1">
      <alignment vertical="center"/>
    </xf>
    <xf numFmtId="0" fontId="29" fillId="0" borderId="52" xfId="7" applyFont="1" applyBorder="1" applyAlignment="1">
      <alignment horizontal="left" vertical="center"/>
    </xf>
    <xf numFmtId="164" fontId="29" fillId="3" borderId="28" xfId="10" applyNumberFormat="1" applyFont="1" applyFill="1" applyBorder="1" applyAlignment="1">
      <alignment horizontal="center" vertical="center"/>
    </xf>
    <xf numFmtId="0" fontId="8" fillId="4" borderId="208" xfId="9" applyFont="1" applyFill="1" applyBorder="1" applyAlignment="1">
      <alignment vertical="center" wrapText="1"/>
    </xf>
    <xf numFmtId="0" fontId="8" fillId="4" borderId="2" xfId="9" applyFont="1" applyFill="1" applyBorder="1" applyAlignment="1">
      <alignment vertical="center" wrapText="1"/>
    </xf>
    <xf numFmtId="0" fontId="8" fillId="4" borderId="32" xfId="9" applyFont="1" applyFill="1" applyBorder="1" applyAlignment="1">
      <alignment vertical="center" wrapText="1"/>
    </xf>
    <xf numFmtId="0" fontId="8" fillId="4" borderId="42" xfId="9" applyFont="1" applyFill="1" applyBorder="1" applyAlignment="1">
      <alignment horizontal="center" vertical="center" wrapText="1"/>
    </xf>
    <xf numFmtId="0" fontId="8" fillId="4" borderId="116" xfId="9" applyFont="1" applyFill="1" applyBorder="1" applyAlignment="1">
      <alignment horizontal="center" vertical="center" wrapText="1"/>
    </xf>
    <xf numFmtId="0" fontId="28" fillId="2" borderId="148" xfId="7" applyFont="1" applyFill="1" applyBorder="1" applyAlignment="1">
      <alignment vertical="center"/>
    </xf>
    <xf numFmtId="0" fontId="28" fillId="2" borderId="149" xfId="7" applyFont="1" applyFill="1" applyBorder="1" applyAlignment="1">
      <alignment vertical="center"/>
    </xf>
    <xf numFmtId="173" fontId="29" fillId="2" borderId="149" xfId="10" applyNumberFormat="1" applyFont="1" applyFill="1" applyBorder="1" applyAlignment="1">
      <alignment vertical="center"/>
    </xf>
    <xf numFmtId="173" fontId="29" fillId="2" borderId="150" xfId="10" applyNumberFormat="1" applyFont="1" applyFill="1" applyBorder="1" applyAlignment="1">
      <alignment vertical="center"/>
    </xf>
    <xf numFmtId="164" fontId="29" fillId="2" borderId="149" xfId="10" applyNumberFormat="1" applyFont="1" applyFill="1" applyBorder="1" applyAlignment="1">
      <alignment horizontal="center" vertical="center"/>
    </xf>
    <xf numFmtId="164" fontId="29" fillId="2" borderId="150" xfId="10" applyNumberFormat="1" applyFont="1" applyFill="1" applyBorder="1" applyAlignment="1">
      <alignment horizontal="center" vertical="center"/>
    </xf>
    <xf numFmtId="0" fontId="6" fillId="0" borderId="123" xfId="7" applyFont="1" applyBorder="1" applyAlignment="1">
      <alignment vertical="center"/>
    </xf>
    <xf numFmtId="0" fontId="22" fillId="0" borderId="124" xfId="7" applyFont="1" applyBorder="1" applyAlignment="1">
      <alignment vertical="center" wrapText="1"/>
    </xf>
    <xf numFmtId="0" fontId="6" fillId="0" borderId="122" xfId="7" applyFont="1" applyBorder="1" applyAlignment="1">
      <alignment vertical="center"/>
    </xf>
    <xf numFmtId="0" fontId="22" fillId="0" borderId="5" xfId="7" applyFont="1" applyBorder="1" applyAlignment="1">
      <alignment vertical="center" wrapText="1"/>
    </xf>
    <xf numFmtId="0" fontId="15" fillId="5" borderId="19" xfId="9" applyFont="1" applyFill="1" applyBorder="1" applyAlignment="1">
      <alignment vertical="center"/>
    </xf>
    <xf numFmtId="0" fontId="15" fillId="5" borderId="20" xfId="9" applyFont="1" applyFill="1" applyBorder="1" applyAlignment="1">
      <alignment vertical="center"/>
    </xf>
    <xf numFmtId="0" fontId="15" fillId="5" borderId="0" xfId="9" applyFont="1" applyFill="1" applyBorder="1" applyAlignment="1">
      <alignment vertical="center"/>
    </xf>
    <xf numFmtId="0" fontId="15" fillId="5" borderId="22" xfId="9" applyFont="1" applyFill="1" applyBorder="1" applyAlignment="1">
      <alignment horizontal="center" vertical="center"/>
    </xf>
    <xf numFmtId="0" fontId="8" fillId="4" borderId="148" xfId="9" applyFont="1" applyFill="1" applyBorder="1" applyAlignment="1">
      <alignment vertical="center" wrapText="1"/>
    </xf>
    <xf numFmtId="0" fontId="8" fillId="4" borderId="150" xfId="9" applyFont="1" applyFill="1" applyBorder="1" applyAlignment="1">
      <alignment horizontal="center" vertical="center" wrapText="1"/>
    </xf>
    <xf numFmtId="0" fontId="8" fillId="4" borderId="149" xfId="9" applyFont="1" applyFill="1" applyBorder="1" applyAlignment="1" applyProtection="1">
      <alignment vertical="center" wrapText="1"/>
      <protection locked="0"/>
    </xf>
    <xf numFmtId="0" fontId="6" fillId="0" borderId="181" xfId="7" applyFont="1" applyBorder="1" applyAlignment="1">
      <alignment vertical="center"/>
    </xf>
    <xf numFmtId="0" fontId="22" fillId="0" borderId="54" xfId="7" applyFont="1" applyBorder="1" applyAlignment="1">
      <alignment vertical="center" wrapText="1"/>
    </xf>
    <xf numFmtId="176" fontId="3" fillId="0" borderId="118" xfId="10" applyNumberFormat="1" applyFont="1" applyBorder="1" applyAlignment="1">
      <alignment horizontal="center" vertical="center"/>
    </xf>
    <xf numFmtId="0" fontId="8" fillId="4" borderId="148" xfId="9" applyFont="1" applyFill="1" applyBorder="1" applyAlignment="1">
      <alignment vertical="center"/>
    </xf>
    <xf numFmtId="0" fontId="8" fillId="4" borderId="149" xfId="9" applyFont="1" applyFill="1" applyBorder="1" applyAlignment="1">
      <alignment vertical="center" wrapText="1"/>
    </xf>
    <xf numFmtId="176" fontId="8" fillId="4" borderId="150" xfId="9" applyNumberFormat="1" applyFont="1" applyFill="1" applyBorder="1" applyAlignment="1">
      <alignment horizontal="center" vertical="center" wrapText="1"/>
    </xf>
    <xf numFmtId="0" fontId="6" fillId="0" borderId="54" xfId="7" applyFont="1" applyBorder="1" applyAlignment="1">
      <alignment vertical="center" wrapText="1"/>
    </xf>
    <xf numFmtId="176" fontId="4" fillId="0" borderId="118" xfId="10" applyNumberFormat="1" applyFont="1" applyBorder="1" applyAlignment="1">
      <alignment horizontal="center" vertical="center"/>
    </xf>
    <xf numFmtId="0" fontId="6" fillId="0" borderId="209" xfId="7" applyFont="1" applyBorder="1" applyAlignment="1">
      <alignment vertical="center"/>
    </xf>
    <xf numFmtId="0" fontId="6" fillId="0" borderId="55" xfId="7" applyFont="1" applyBorder="1" applyAlignment="1">
      <alignment vertical="center" wrapText="1"/>
    </xf>
    <xf numFmtId="0" fontId="6" fillId="0" borderId="47" xfId="7" applyFont="1" applyBorder="1" applyAlignment="1">
      <alignment vertical="center"/>
    </xf>
    <xf numFmtId="176" fontId="4" fillId="0" borderId="136" xfId="10" applyNumberFormat="1" applyFont="1" applyBorder="1" applyAlignment="1">
      <alignment horizontal="center" vertical="center"/>
    </xf>
    <xf numFmtId="0" fontId="4" fillId="0" borderId="123" xfId="7" applyBorder="1" applyAlignment="1">
      <alignment vertical="center"/>
    </xf>
    <xf numFmtId="0" fontId="4" fillId="0" borderId="124" xfId="7" applyBorder="1" applyAlignment="1">
      <alignment vertical="center"/>
    </xf>
    <xf numFmtId="0" fontId="4" fillId="0" borderId="181" xfId="7" applyBorder="1" applyAlignment="1">
      <alignment vertical="center"/>
    </xf>
    <xf numFmtId="0" fontId="4" fillId="0" borderId="54" xfId="7" applyBorder="1" applyAlignment="1">
      <alignment vertical="center"/>
    </xf>
    <xf numFmtId="164" fontId="4" fillId="0" borderId="118" xfId="10" applyNumberFormat="1" applyFont="1" applyBorder="1" applyAlignment="1">
      <alignment horizontal="center" vertical="center"/>
    </xf>
    <xf numFmtId="0" fontId="4" fillId="0" borderId="209" xfId="7" applyBorder="1" applyAlignment="1">
      <alignment vertical="center"/>
    </xf>
    <xf numFmtId="0" fontId="4" fillId="0" borderId="55" xfId="7" applyBorder="1" applyAlignment="1">
      <alignment vertical="center"/>
    </xf>
    <xf numFmtId="164" fontId="4" fillId="0" borderId="136" xfId="10" applyNumberFormat="1" applyFont="1" applyBorder="1" applyAlignment="1">
      <alignment horizontal="center" vertical="center"/>
    </xf>
    <xf numFmtId="178" fontId="0" fillId="0" borderId="0" xfId="0" applyNumberFormat="1"/>
    <xf numFmtId="178" fontId="0" fillId="2" borderId="0" xfId="0" applyNumberFormat="1" applyFont="1" applyFill="1" applyBorder="1"/>
    <xf numFmtId="167" fontId="0" fillId="0" borderId="0" xfId="0" applyNumberFormat="1"/>
    <xf numFmtId="8" fontId="4" fillId="2" borderId="0" xfId="7" applyNumberFormat="1" applyFill="1"/>
    <xf numFmtId="0" fontId="0" fillId="0" borderId="0" xfId="0" applyAlignment="1">
      <alignment horizontal="left" wrapText="1"/>
    </xf>
    <xf numFmtId="167" fontId="7" fillId="2" borderId="78" xfId="1" applyNumberFormat="1" applyFont="1" applyFill="1" applyBorder="1" applyAlignment="1">
      <alignment horizontal="left" vertical="center" wrapText="1"/>
    </xf>
    <xf numFmtId="167" fontId="7" fillId="2" borderId="84" xfId="1" applyNumberFormat="1" applyFont="1" applyFill="1" applyBorder="1" applyAlignment="1">
      <alignment horizontal="left" vertical="center" wrapText="1"/>
    </xf>
    <xf numFmtId="167" fontId="7" fillId="2" borderId="86" xfId="1" applyNumberFormat="1" applyFont="1" applyFill="1" applyBorder="1" applyAlignment="1">
      <alignment horizontal="left" vertical="center" wrapText="1"/>
    </xf>
    <xf numFmtId="167" fontId="7" fillId="2" borderId="80" xfId="1" applyNumberFormat="1" applyFont="1" applyFill="1" applyBorder="1" applyAlignment="1">
      <alignment horizontal="left" vertical="center" wrapText="1"/>
    </xf>
    <xf numFmtId="167" fontId="7" fillId="2" borderId="13" xfId="1" applyNumberFormat="1" applyFont="1" applyFill="1" applyBorder="1" applyAlignment="1">
      <alignment horizontal="left" vertical="center" wrapText="1"/>
    </xf>
    <xf numFmtId="167" fontId="7" fillId="2" borderId="60" xfId="1" applyNumberFormat="1" applyFont="1" applyFill="1" applyBorder="1" applyAlignment="1">
      <alignment horizontal="left" vertical="center" wrapText="1"/>
    </xf>
    <xf numFmtId="167" fontId="7" fillId="2" borderId="183" xfId="1" applyNumberFormat="1" applyFont="1" applyFill="1" applyBorder="1" applyAlignment="1">
      <alignment horizontal="left" vertical="center" wrapText="1"/>
    </xf>
    <xf numFmtId="167" fontId="7" fillId="2" borderId="87" xfId="1" applyNumberFormat="1" applyFont="1" applyFill="1" applyBorder="1" applyAlignment="1">
      <alignment horizontal="left" vertical="center" wrapText="1"/>
    </xf>
    <xf numFmtId="167" fontId="6" fillId="2" borderId="83" xfId="1" applyNumberFormat="1" applyFont="1" applyFill="1" applyBorder="1" applyAlignment="1">
      <alignment horizontal="left" vertical="center" wrapText="1"/>
    </xf>
    <xf numFmtId="167" fontId="6" fillId="2" borderId="84" xfId="1" applyNumberFormat="1" applyFont="1" applyFill="1" applyBorder="1" applyAlignment="1">
      <alignment horizontal="left" vertical="center" wrapText="1"/>
    </xf>
    <xf numFmtId="167" fontId="6" fillId="2" borderId="86" xfId="1" applyNumberFormat="1" applyFont="1" applyFill="1" applyBorder="1" applyAlignment="1">
      <alignment horizontal="left" vertical="center" wrapText="1"/>
    </xf>
    <xf numFmtId="167" fontId="7" fillId="2" borderId="11" xfId="1" applyNumberFormat="1" applyFont="1" applyFill="1" applyBorder="1" applyAlignment="1">
      <alignment horizontal="left" vertical="center" wrapText="1"/>
    </xf>
    <xf numFmtId="167" fontId="6" fillId="2" borderId="96" xfId="1" applyNumberFormat="1" applyFont="1" applyFill="1" applyBorder="1" applyAlignment="1">
      <alignment horizontal="left" vertical="center" wrapText="1"/>
    </xf>
    <xf numFmtId="167" fontId="6" fillId="2" borderId="19" xfId="1" applyNumberFormat="1" applyFont="1" applyFill="1" applyBorder="1" applyAlignment="1">
      <alignment horizontal="left" vertical="center" wrapText="1"/>
    </xf>
    <xf numFmtId="167" fontId="6" fillId="2" borderId="129" xfId="1" applyNumberFormat="1" applyFont="1" applyFill="1" applyBorder="1" applyAlignment="1">
      <alignment horizontal="left" vertical="center" wrapText="1"/>
    </xf>
    <xf numFmtId="167" fontId="7" fillId="2" borderId="163" xfId="1" applyNumberFormat="1" applyFont="1" applyFill="1" applyBorder="1" applyAlignment="1">
      <alignment horizontal="left" vertical="center" wrapText="1"/>
    </xf>
    <xf numFmtId="167" fontId="7" fillId="2" borderId="130" xfId="1" applyNumberFormat="1" applyFont="1" applyFill="1" applyBorder="1" applyAlignment="1">
      <alignment horizontal="left" vertical="center" wrapText="1"/>
    </xf>
    <xf numFmtId="167" fontId="7" fillId="2" borderId="184" xfId="1" applyNumberFormat="1" applyFont="1" applyFill="1" applyBorder="1" applyAlignment="1">
      <alignment horizontal="left" vertical="center" wrapText="1"/>
    </xf>
    <xf numFmtId="167" fontId="7" fillId="2" borderId="169" xfId="1" applyNumberFormat="1" applyFont="1" applyFill="1" applyBorder="1" applyAlignment="1">
      <alignment horizontal="left" vertical="center" wrapText="1"/>
    </xf>
    <xf numFmtId="167" fontId="6" fillId="2" borderId="180" xfId="1" applyNumberFormat="1" applyFont="1" applyFill="1" applyBorder="1" applyAlignment="1">
      <alignment horizontal="left" vertical="center" wrapText="1"/>
    </xf>
    <xf numFmtId="167" fontId="6" fillId="2" borderId="181" xfId="1" applyNumberFormat="1" applyFont="1" applyFill="1" applyBorder="1" applyAlignment="1">
      <alignment horizontal="left" vertical="center" wrapText="1"/>
    </xf>
    <xf numFmtId="167" fontId="6" fillId="2" borderId="123" xfId="1" applyNumberFormat="1" applyFont="1" applyFill="1" applyBorder="1" applyAlignment="1">
      <alignment horizontal="left" vertical="center" wrapText="1"/>
    </xf>
    <xf numFmtId="167" fontId="7" fillId="2" borderId="102" xfId="1" applyNumberFormat="1" applyFont="1" applyFill="1" applyBorder="1" applyAlignment="1">
      <alignment horizontal="left" vertical="center" wrapText="1"/>
    </xf>
    <xf numFmtId="167" fontId="7" fillId="2" borderId="54" xfId="1" applyNumberFormat="1" applyFont="1" applyFill="1" applyBorder="1" applyAlignment="1">
      <alignment horizontal="left" vertical="center" wrapText="1"/>
    </xf>
    <xf numFmtId="167" fontId="7" fillId="2" borderId="5" xfId="1" applyNumberFormat="1" applyFont="1" applyFill="1" applyBorder="1" applyAlignment="1">
      <alignment horizontal="left" vertical="center" wrapText="1"/>
    </xf>
    <xf numFmtId="167" fontId="7" fillId="2" borderId="2" xfId="1" applyNumberFormat="1" applyFont="1" applyFill="1" applyBorder="1" applyAlignment="1">
      <alignment horizontal="left" vertical="center" wrapText="1"/>
    </xf>
    <xf numFmtId="167" fontId="7" fillId="2" borderId="164" xfId="1" applyNumberFormat="1" applyFont="1" applyFill="1" applyBorder="1" applyAlignment="1">
      <alignment horizontal="left" vertical="center" wrapText="1"/>
    </xf>
    <xf numFmtId="167" fontId="7" fillId="2" borderId="165" xfId="1" applyNumberFormat="1" applyFont="1" applyFill="1" applyBorder="1" applyAlignment="1">
      <alignment horizontal="left" vertical="center" wrapText="1"/>
    </xf>
    <xf numFmtId="167" fontId="7" fillId="2" borderId="166" xfId="1" applyNumberFormat="1" applyFont="1" applyFill="1" applyBorder="1" applyAlignment="1">
      <alignment horizontal="left" vertical="center" wrapText="1"/>
    </xf>
    <xf numFmtId="167" fontId="7" fillId="2" borderId="135" xfId="1" applyNumberFormat="1" applyFont="1" applyFill="1" applyBorder="1" applyAlignment="1">
      <alignment horizontal="left" vertical="center" wrapText="1"/>
    </xf>
    <xf numFmtId="167" fontId="6" fillId="2" borderId="78" xfId="1" applyNumberFormat="1" applyFont="1" applyFill="1" applyBorder="1" applyAlignment="1">
      <alignment horizontal="left" vertical="center" wrapText="1"/>
    </xf>
    <xf numFmtId="0" fontId="9" fillId="5" borderId="69" xfId="1" applyFont="1" applyFill="1" applyBorder="1" applyAlignment="1">
      <alignment horizontal="center" vertical="center" wrapText="1"/>
    </xf>
    <xf numFmtId="0" fontId="9" fillId="5" borderId="70" xfId="1" applyFont="1" applyFill="1" applyBorder="1" applyAlignment="1">
      <alignment horizontal="center" vertical="center" wrapText="1"/>
    </xf>
    <xf numFmtId="0" fontId="9" fillId="5" borderId="71" xfId="1" applyFont="1" applyFill="1" applyBorder="1" applyAlignment="1">
      <alignment horizontal="center" vertical="center" wrapText="1"/>
    </xf>
    <xf numFmtId="167" fontId="6" fillId="2" borderId="96" xfId="1" applyNumberFormat="1" applyFont="1" applyFill="1" applyBorder="1" applyAlignment="1">
      <alignment horizontal="left" vertical="center"/>
    </xf>
    <xf numFmtId="167" fontId="6" fillId="2" borderId="19" xfId="1" applyNumberFormat="1" applyFont="1" applyFill="1" applyBorder="1" applyAlignment="1">
      <alignment horizontal="left" vertical="center"/>
    </xf>
    <xf numFmtId="167" fontId="6" fillId="2" borderId="129" xfId="1" applyNumberFormat="1" applyFont="1" applyFill="1" applyBorder="1" applyAlignment="1">
      <alignment horizontal="left" vertical="center"/>
    </xf>
    <xf numFmtId="0" fontId="9" fillId="5" borderId="15" xfId="1" applyFont="1" applyFill="1" applyBorder="1" applyAlignment="1">
      <alignment horizontal="center" vertical="center"/>
    </xf>
    <xf numFmtId="0" fontId="9" fillId="5" borderId="50" xfId="1" applyFont="1" applyFill="1" applyBorder="1" applyAlignment="1">
      <alignment horizontal="center" vertical="center"/>
    </xf>
    <xf numFmtId="0" fontId="9" fillId="5" borderId="18" xfId="1" applyFont="1" applyFill="1" applyBorder="1" applyAlignment="1">
      <alignment horizontal="center" vertical="center"/>
    </xf>
    <xf numFmtId="0" fontId="32" fillId="2" borderId="0" xfId="1" applyFont="1" applyFill="1" applyBorder="1" applyAlignment="1">
      <alignment horizontal="center" vertical="center"/>
    </xf>
    <xf numFmtId="0" fontId="9" fillId="5" borderId="15" xfId="1" applyFont="1" applyFill="1" applyBorder="1" applyAlignment="1">
      <alignment horizontal="center" vertical="center" wrapText="1"/>
    </xf>
    <xf numFmtId="0" fontId="9" fillId="5" borderId="50" xfId="1" applyFont="1" applyFill="1" applyBorder="1" applyAlignment="1">
      <alignment horizontal="center" vertical="center" wrapText="1"/>
    </xf>
    <xf numFmtId="0" fontId="9" fillId="5" borderId="18" xfId="1" applyFont="1" applyFill="1" applyBorder="1" applyAlignment="1">
      <alignment horizontal="center" vertical="center" wrapText="1"/>
    </xf>
    <xf numFmtId="0" fontId="32" fillId="2" borderId="0" xfId="1" applyFont="1" applyFill="1" applyBorder="1" applyAlignment="1">
      <alignment horizontal="center" vertical="center" wrapText="1"/>
    </xf>
    <xf numFmtId="0" fontId="10" fillId="5" borderId="69" xfId="1" applyFont="1" applyFill="1" applyBorder="1" applyAlignment="1">
      <alignment horizontal="center" vertical="center" wrapText="1"/>
    </xf>
    <xf numFmtId="0" fontId="10" fillId="5" borderId="70" xfId="1" applyFont="1" applyFill="1" applyBorder="1" applyAlignment="1">
      <alignment horizontal="center" vertical="center" wrapText="1"/>
    </xf>
    <xf numFmtId="0" fontId="10" fillId="5" borderId="71" xfId="1" applyFont="1" applyFill="1" applyBorder="1" applyAlignment="1">
      <alignment horizontal="center" vertical="center" wrapText="1"/>
    </xf>
    <xf numFmtId="0" fontId="25" fillId="6" borderId="46" xfId="7" applyFont="1" applyFill="1" applyBorder="1" applyAlignment="1">
      <alignment horizontal="center" vertical="center"/>
    </xf>
    <xf numFmtId="0" fontId="25" fillId="6" borderId="43" xfId="7" applyFont="1" applyFill="1" applyBorder="1" applyAlignment="1">
      <alignment horizontal="center" vertical="center"/>
    </xf>
  </cellXfs>
  <cellStyles count="11">
    <cellStyle name="Assumptions Right Number" xfId="4" xr:uid="{76CFCB96-AE34-4168-8C6D-48249C75BE48}"/>
    <cellStyle name="Currency 2" xfId="10" xr:uid="{186C9189-9E21-49DF-BFB1-9186EAEF593C}"/>
    <cellStyle name="Hyperlink 2" xfId="3" xr:uid="{48951F91-7EC9-45C2-B75D-1CAA7DBE455C}"/>
    <cellStyle name="Hyperlink 3" xfId="8" xr:uid="{C9A59FAC-4A93-4CCC-A68E-0838DA1E0756}"/>
    <cellStyle name="Normal" xfId="0" builtinId="0"/>
    <cellStyle name="Normal 13" xfId="6" xr:uid="{4680B48D-33F6-4476-8CC4-C88267EEBE0C}"/>
    <cellStyle name="Normal 2" xfId="2" xr:uid="{A5FB72E7-9D2C-4231-8EAE-6978AD39729A}"/>
    <cellStyle name="Normal 2 10" xfId="5" xr:uid="{3A05E87B-4D93-4F24-B028-EF292E47D024}"/>
    <cellStyle name="Normal 3" xfId="7" xr:uid="{4B04ED41-CB09-440A-BB27-240CCDABCE37}"/>
    <cellStyle name="Normal 5 3" xfId="1" xr:uid="{9CE58E9D-D4EF-432C-AA5C-45A43CE569A3}"/>
    <cellStyle name="Normal 5 3 4" xfId="9" xr:uid="{EC1BFCB9-2DC8-4418-B7AB-285BB446F7BC}"/>
  </cellStyles>
  <dxfs count="5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PRICING/Pricing%20Proposals/2021-2022/Models/SCS%20Models/PP2122%20-%20Allocation%20Model%202020-12-3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0PRICING/Pricing%20Proposals/2022-2023/Models/ACS/ERG%202022-23%20annual%20ACS%20pricing%20model%20&#8211;%20%20AER%20approved+updated%20for%20Sch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0.%20PRICING\Pricing%20Proposals\2023-2024\Final%20Submission%20(Mar23)\Ergon%20Energy%20-%20FINAL%20-%202023-24%20annual%20ACS%20pricing%20model%20-%2022%20Mar%202023%20-%20PUBL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RG%20Attachment%201%20-%202023-24%20Network%20Pric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of edits 2020"/>
      <sheetName val="Register of edits 10-2019"/>
      <sheetName val="List of inputs to be updated"/>
      <sheetName val="Outputs &gt;&gt;"/>
      <sheetName val="Master rates table"/>
      <sheetName val="ICC &amp; CAC Output"/>
      <sheetName val="MRT Summary"/>
      <sheetName val="EX03 BF"/>
      <sheetName val="EX02BF_TEMP"/>
      <sheetName val="EX01 BF"/>
      <sheetName val="CAC SAC R&amp;A"/>
      <sheetName val="CY + FY DUOS ICC R&amp;A"/>
      <sheetName val="CY + FY TUOS ICC R&amp;A"/>
      <sheetName val="Control panel"/>
      <sheetName val="Inputs &gt;&gt;"/>
      <sheetName val="NMI-level"/>
      <sheetName val="Tariff-level"/>
      <sheetName val="TAR+RAB+ORC"/>
      <sheetName val="TUOS"/>
      <sheetName val="PY revenues &amp; tariffs"/>
      <sheetName val="DUOS Alloc CY &gt;&gt;"/>
      <sheetName val="BB to cost categories"/>
      <sheetName val="DUOS CY Allocation"/>
      <sheetName val="Reg Const &amp; Rev transfer &gt;&gt;"/>
      <sheetName val="SC &amp; Rev transfer"/>
      <sheetName val="SA&amp;AC"/>
      <sheetName val="DUOS Alloc FY &gt;&gt;"/>
      <sheetName val="DUOS FY Allocation"/>
      <sheetName val="Y1-10 DUOS rev transfer"/>
      <sheetName val="TUOS Alloc CY&gt;&gt; "/>
      <sheetName val="TUOS SAC Split"/>
      <sheetName val="TUOS Residual"/>
      <sheetName val="TUOS transfers"/>
      <sheetName val="TUOS Alloc FY &gt;&gt;"/>
      <sheetName val="TUOS Residual Y1-10"/>
      <sheetName val="TUOS transfers Y1-10"/>
      <sheetName val="Juri Scheme"/>
      <sheetName val="Checks &gt;&gt;"/>
      <sheetName val="CY DUOS check"/>
      <sheetName val="CY TUOS check"/>
      <sheetName val="Y1-10 check"/>
      <sheetName val="Old model comparison"/>
      <sheetName val="Control&gt;&gt;"/>
      <sheetName val="Tariff maps"/>
      <sheetName val="Names"/>
      <sheetName val="Glossary"/>
      <sheetName val="Colours"/>
    </sheetNames>
    <sheetDataSet>
      <sheetData sheetId="0"/>
      <sheetData sheetId="1"/>
      <sheetData sheetId="2"/>
      <sheetData sheetId="3"/>
      <sheetData sheetId="4">
        <row r="7">
          <cell r="AQ7">
            <v>496552</v>
          </cell>
        </row>
      </sheetData>
      <sheetData sheetId="5">
        <row r="1">
          <cell r="AH1"/>
        </row>
        <row r="15">
          <cell r="AI15" t="str">
            <v>Fixed Charge</v>
          </cell>
          <cell r="AJ15" t="str">
            <v>Connection Unit Charge</v>
          </cell>
          <cell r="AK15" t="str">
            <v>NCCAV Charge</v>
          </cell>
          <cell r="AL15" t="str">
            <v>CAV Charge</v>
          </cell>
          <cell r="AM15" t="str">
            <v>Capacity Charge</v>
          </cell>
          <cell r="AN15" t="str">
            <v>Non Summer Capacity Charge</v>
          </cell>
          <cell r="AO15" t="str">
            <v>Demand Charge kVA</v>
          </cell>
          <cell r="AP15" t="str">
            <v>Peak Demand Charge kVA</v>
          </cell>
          <cell r="AQ15" t="str">
            <v>Excess Demand Charge</v>
          </cell>
          <cell r="AR15" t="str">
            <v>Summer Demand Charge kVA</v>
          </cell>
          <cell r="AS15" t="str">
            <v>Volume Charge</v>
          </cell>
          <cell r="AT15" t="str">
            <v>Volume Off Peak Charge</v>
          </cell>
          <cell r="AU15" t="str">
            <v>Volume Peak Charge</v>
          </cell>
          <cell r="AV15" t="str">
            <v>Volume Non Summer Charge</v>
          </cell>
          <cell r="AW15" t="str">
            <v>Volume Summer No Charge</v>
          </cell>
          <cell r="AZ15" t="str">
            <v>Fixed Charge</v>
          </cell>
          <cell r="BA15" t="str">
            <v>Locational charge</v>
          </cell>
          <cell r="BB15" t="str">
            <v>General Services charge</v>
          </cell>
          <cell r="BC15" t="str">
            <v>Common Services charge</v>
          </cell>
          <cell r="BD15" t="str">
            <v>Capacity Charge</v>
          </cell>
          <cell r="BE15" t="str">
            <v>Demand Charge kVA</v>
          </cell>
          <cell r="BF15" t="str">
            <v>Volume Charge</v>
          </cell>
          <cell r="BG15" t="str">
            <v>Volume Off Peak Charge</v>
          </cell>
          <cell r="BH15" t="str">
            <v>Volume Peak Charge</v>
          </cell>
          <cell r="BI15" t="str">
            <v>Excess Demand Charge</v>
          </cell>
          <cell r="BJ15" t="str">
            <v>Peak Demand Charge kVA</v>
          </cell>
        </row>
        <row r="17">
          <cell r="P17" t="str">
            <v>Connection Unit Charge</v>
          </cell>
          <cell r="Q17" t="str">
            <v>NCCAV Charge</v>
          </cell>
          <cell r="R17" t="str">
            <v>CAV Charge</v>
          </cell>
          <cell r="S17" t="str">
            <v>Volume Charge</v>
          </cell>
          <cell r="T17" t="str">
            <v>Capacity Charge</v>
          </cell>
          <cell r="U17"/>
          <cell r="V17" t="str">
            <v>Demand Charge kVA</v>
          </cell>
          <cell r="W17" t="str">
            <v>Locational charge</v>
          </cell>
          <cell r="X17" t="str">
            <v>Non Summer Capacity Charge</v>
          </cell>
          <cell r="Y17" t="str">
            <v>Demand Charge kVA</v>
          </cell>
          <cell r="Z17" t="str">
            <v>Peak Demand Charge kVA</v>
          </cell>
          <cell r="AA17" t="str">
            <v>Excess Demand Charge</v>
          </cell>
          <cell r="AB17" t="str">
            <v>Summer Demand Charge kVA</v>
          </cell>
          <cell r="AC17" t="str">
            <v>Volume Charge</v>
          </cell>
          <cell r="AD17" t="str">
            <v>Volume Off Peak Charge</v>
          </cell>
          <cell r="AE17" t="str">
            <v>Volume Peak Charge</v>
          </cell>
        </row>
        <row r="18">
          <cell r="C18" t="str">
            <v>East/West</v>
          </cell>
          <cell r="G18" t="str">
            <v>East</v>
          </cell>
          <cell r="H18" t="str">
            <v>T2</v>
          </cell>
          <cell r="P18">
            <v>0</v>
          </cell>
          <cell r="Q18">
            <v>722672.95543427777</v>
          </cell>
          <cell r="R18">
            <v>722672.95543427777</v>
          </cell>
          <cell r="S18">
            <v>3723000</v>
          </cell>
          <cell r="T18">
            <v>2220</v>
          </cell>
          <cell r="U18">
            <v>0</v>
          </cell>
          <cell r="V18">
            <v>7301.4470000000001</v>
          </cell>
          <cell r="W18">
            <v>6104.82</v>
          </cell>
          <cell r="X18">
            <v>0</v>
          </cell>
          <cell r="Y18">
            <v>0</v>
          </cell>
          <cell r="Z18">
            <v>0</v>
          </cell>
          <cell r="AA18">
            <v>0</v>
          </cell>
          <cell r="AB18">
            <v>0</v>
          </cell>
          <cell r="AC18">
            <v>0</v>
          </cell>
          <cell r="AD18">
            <v>0</v>
          </cell>
          <cell r="AE18">
            <v>0</v>
          </cell>
          <cell r="AI18">
            <v>170.138068728506</v>
          </cell>
          <cell r="AJ18" t="str">
            <v/>
          </cell>
          <cell r="AK18" t="str">
            <v/>
          </cell>
          <cell r="AL18" t="str">
            <v/>
          </cell>
          <cell r="AM18">
            <v>5.0509051835260399</v>
          </cell>
          <cell r="AN18" t="str">
            <v/>
          </cell>
          <cell r="AO18">
            <v>7.8980106324404096</v>
          </cell>
          <cell r="AP18" t="str">
            <v/>
          </cell>
          <cell r="AQ18" t="str">
            <v/>
          </cell>
          <cell r="AR18" t="str">
            <v/>
          </cell>
          <cell r="AS18">
            <v>4.1695739780745001E-3</v>
          </cell>
          <cell r="AT18" t="str">
            <v/>
          </cell>
          <cell r="AU18" t="str">
            <v/>
          </cell>
          <cell r="AV18" t="str">
            <v/>
          </cell>
          <cell r="AW18" t="str">
            <v/>
          </cell>
          <cell r="AZ18">
            <v>309.20114829280197</v>
          </cell>
          <cell r="BA18">
            <v>7.5604651452745602</v>
          </cell>
          <cell r="BB18">
            <v>5.79E-3</v>
          </cell>
          <cell r="BC18">
            <v>5.0800000000000003E-3</v>
          </cell>
          <cell r="BD18" t="str">
            <v/>
          </cell>
          <cell r="BE18" t="str">
            <v/>
          </cell>
          <cell r="BF18" t="str">
            <v/>
          </cell>
          <cell r="BG18" t="str">
            <v/>
          </cell>
          <cell r="BH18" t="str">
            <v/>
          </cell>
          <cell r="BI18" t="str">
            <v/>
          </cell>
          <cell r="BJ18" t="str">
            <v/>
          </cell>
        </row>
        <row r="19">
          <cell r="C19" t="str">
            <v>East/West</v>
          </cell>
          <cell r="G19" t="str">
            <v>East</v>
          </cell>
          <cell r="H19" t="str">
            <v>T2</v>
          </cell>
          <cell r="P19">
            <v>0</v>
          </cell>
          <cell r="Q19">
            <v>358693.8775106594</v>
          </cell>
          <cell r="R19">
            <v>358693.8775106594</v>
          </cell>
          <cell r="S19">
            <v>11719000</v>
          </cell>
          <cell r="T19">
            <v>5000</v>
          </cell>
          <cell r="U19">
            <v>0</v>
          </cell>
          <cell r="V19">
            <v>24099.193000000003</v>
          </cell>
          <cell r="W19">
            <v>23710.799999999999</v>
          </cell>
          <cell r="X19">
            <v>0</v>
          </cell>
          <cell r="Y19">
            <v>0</v>
          </cell>
          <cell r="Z19">
            <v>0</v>
          </cell>
          <cell r="AA19">
            <v>0</v>
          </cell>
          <cell r="AB19">
            <v>0</v>
          </cell>
          <cell r="AC19">
            <v>0</v>
          </cell>
          <cell r="AD19">
            <v>0</v>
          </cell>
          <cell r="AE19">
            <v>0</v>
          </cell>
          <cell r="AI19">
            <v>197.16060296145</v>
          </cell>
          <cell r="AJ19" t="str">
            <v/>
          </cell>
          <cell r="AK19" t="str">
            <v/>
          </cell>
          <cell r="AL19" t="str">
            <v/>
          </cell>
          <cell r="AM19">
            <v>4.9660579557983402</v>
          </cell>
          <cell r="AN19" t="str">
            <v/>
          </cell>
          <cell r="AO19">
            <v>5.2988759063052502</v>
          </cell>
          <cell r="AP19" t="str">
            <v/>
          </cell>
          <cell r="AQ19" t="str">
            <v/>
          </cell>
          <cell r="AR19" t="str">
            <v/>
          </cell>
          <cell r="AS19">
            <v>4.16805213788399E-3</v>
          </cell>
          <cell r="AT19" t="str">
            <v/>
          </cell>
          <cell r="AU19" t="str">
            <v/>
          </cell>
          <cell r="AV19" t="str">
            <v/>
          </cell>
          <cell r="AW19" t="str">
            <v/>
          </cell>
          <cell r="AZ19">
            <v>1200.9210078169299</v>
          </cell>
          <cell r="BA19">
            <v>7.5604651452745602</v>
          </cell>
          <cell r="BB19">
            <v>5.79E-3</v>
          </cell>
          <cell r="BC19">
            <v>5.0800000000000003E-3</v>
          </cell>
          <cell r="BD19" t="str">
            <v/>
          </cell>
          <cell r="BE19" t="str">
            <v/>
          </cell>
          <cell r="BF19" t="str">
            <v/>
          </cell>
          <cell r="BG19" t="str">
            <v/>
          </cell>
          <cell r="BH19" t="str">
            <v/>
          </cell>
          <cell r="BI19" t="str">
            <v/>
          </cell>
          <cell r="BJ19" t="str">
            <v/>
          </cell>
        </row>
        <row r="20">
          <cell r="C20" t="str">
            <v>East/West</v>
          </cell>
          <cell r="G20" t="str">
            <v>East</v>
          </cell>
          <cell r="H20" t="str">
            <v>T2</v>
          </cell>
          <cell r="P20">
            <v>0</v>
          </cell>
          <cell r="Q20">
            <v>8293179.7254791409</v>
          </cell>
          <cell r="R20">
            <v>8293179.7254791409</v>
          </cell>
          <cell r="S20">
            <v>9717000</v>
          </cell>
          <cell r="T20">
            <v>5000</v>
          </cell>
          <cell r="U20">
            <v>0</v>
          </cell>
          <cell r="V20">
            <v>19057.308000000005</v>
          </cell>
          <cell r="W20">
            <v>18794</v>
          </cell>
          <cell r="X20">
            <v>0</v>
          </cell>
          <cell r="Y20">
            <v>0</v>
          </cell>
          <cell r="Z20">
            <v>0</v>
          </cell>
          <cell r="AA20">
            <v>0</v>
          </cell>
          <cell r="AB20">
            <v>0</v>
          </cell>
          <cell r="AC20">
            <v>0</v>
          </cell>
          <cell r="AD20">
            <v>0</v>
          </cell>
          <cell r="AE20">
            <v>0</v>
          </cell>
          <cell r="AI20">
            <v>1730.1170185482599</v>
          </cell>
          <cell r="AJ20" t="str">
            <v/>
          </cell>
          <cell r="AK20" t="str">
            <v/>
          </cell>
          <cell r="AL20" t="str">
            <v/>
          </cell>
          <cell r="AM20">
            <v>0</v>
          </cell>
          <cell r="AN20" t="str">
            <v/>
          </cell>
          <cell r="AO20">
            <v>0</v>
          </cell>
          <cell r="AP20" t="str">
            <v/>
          </cell>
          <cell r="AQ20" t="str">
            <v/>
          </cell>
          <cell r="AR20" t="str">
            <v/>
          </cell>
          <cell r="AS20">
            <v>4.1681981272324899E-3</v>
          </cell>
          <cell r="AT20" t="str">
            <v/>
          </cell>
          <cell r="AU20" t="str">
            <v/>
          </cell>
          <cell r="AV20" t="str">
            <v/>
          </cell>
          <cell r="AW20" t="str">
            <v/>
          </cell>
          <cell r="AZ20">
            <v>2920.9529600000001</v>
          </cell>
          <cell r="BA20">
            <v>4.1969381676146504</v>
          </cell>
          <cell r="BB20">
            <v>5.79E-3</v>
          </cell>
          <cell r="BC20">
            <v>5.0800000000000003E-3</v>
          </cell>
          <cell r="BD20" t="str">
            <v/>
          </cell>
          <cell r="BE20" t="str">
            <v/>
          </cell>
          <cell r="BF20" t="str">
            <v/>
          </cell>
          <cell r="BG20" t="str">
            <v/>
          </cell>
          <cell r="BH20" t="str">
            <v/>
          </cell>
          <cell r="BI20" t="str">
            <v/>
          </cell>
          <cell r="BJ20" t="str">
            <v/>
          </cell>
        </row>
        <row r="21">
          <cell r="C21" t="str">
            <v>East/West</v>
          </cell>
          <cell r="G21" t="str">
            <v>East</v>
          </cell>
          <cell r="H21" t="str">
            <v>T2</v>
          </cell>
          <cell r="P21">
            <v>0</v>
          </cell>
          <cell r="Q21">
            <v>8361153.6543402858</v>
          </cell>
          <cell r="R21">
            <v>8361153.6543402858</v>
          </cell>
          <cell r="S21">
            <v>5452000</v>
          </cell>
          <cell r="T21">
            <v>5000</v>
          </cell>
          <cell r="U21">
            <v>0</v>
          </cell>
          <cell r="V21">
            <v>12156.913999999999</v>
          </cell>
          <cell r="W21">
            <v>11990.139999999998</v>
          </cell>
          <cell r="X21">
            <v>0</v>
          </cell>
          <cell r="Y21">
            <v>0</v>
          </cell>
          <cell r="Z21">
            <v>0</v>
          </cell>
          <cell r="AA21">
            <v>0</v>
          </cell>
          <cell r="AB21">
            <v>0</v>
          </cell>
          <cell r="AC21">
            <v>0</v>
          </cell>
          <cell r="AD21">
            <v>0</v>
          </cell>
          <cell r="AE21">
            <v>0</v>
          </cell>
          <cell r="AI21">
            <v>1714.8702892569399</v>
          </cell>
          <cell r="AJ21" t="str">
            <v/>
          </cell>
          <cell r="AK21" t="str">
            <v/>
          </cell>
          <cell r="AL21" t="str">
            <v/>
          </cell>
          <cell r="AM21">
            <v>0</v>
          </cell>
          <cell r="AN21" t="str">
            <v/>
          </cell>
          <cell r="AO21">
            <v>0</v>
          </cell>
          <cell r="AP21" t="str">
            <v/>
          </cell>
          <cell r="AQ21" t="str">
            <v/>
          </cell>
          <cell r="AR21" t="str">
            <v/>
          </cell>
          <cell r="AS21">
            <v>4.1688666417454296E-3</v>
          </cell>
          <cell r="AT21" t="str">
            <v/>
          </cell>
          <cell r="AU21" t="str">
            <v/>
          </cell>
          <cell r="AV21" t="str">
            <v/>
          </cell>
          <cell r="AW21" t="str">
            <v/>
          </cell>
          <cell r="AZ21">
            <v>2366.5308853493002</v>
          </cell>
          <cell r="BA21">
            <v>4.1969381676146504</v>
          </cell>
          <cell r="BB21">
            <v>5.79E-3</v>
          </cell>
          <cell r="BC21">
            <v>5.0800000000000003E-3</v>
          </cell>
          <cell r="BD21" t="str">
            <v/>
          </cell>
          <cell r="BE21" t="str">
            <v/>
          </cell>
          <cell r="BF21" t="str">
            <v/>
          </cell>
          <cell r="BG21" t="str">
            <v/>
          </cell>
          <cell r="BH21" t="str">
            <v/>
          </cell>
          <cell r="BI21" t="str">
            <v/>
          </cell>
          <cell r="BJ21" t="str">
            <v/>
          </cell>
        </row>
        <row r="22">
          <cell r="C22" t="str">
            <v>East/West</v>
          </cell>
          <cell r="G22" t="str">
            <v>East</v>
          </cell>
          <cell r="H22" t="str">
            <v>T1</v>
          </cell>
          <cell r="P22">
            <v>0</v>
          </cell>
          <cell r="Q22">
            <v>105735.94995390723</v>
          </cell>
          <cell r="R22">
            <v>105735.94995390723</v>
          </cell>
          <cell r="S22">
            <v>172280000</v>
          </cell>
          <cell r="T22">
            <v>31580</v>
          </cell>
          <cell r="U22">
            <v>0</v>
          </cell>
          <cell r="V22">
            <v>327618.71500000003</v>
          </cell>
          <cell r="W22">
            <v>312778</v>
          </cell>
          <cell r="X22">
            <v>0</v>
          </cell>
          <cell r="Y22">
            <v>0</v>
          </cell>
          <cell r="Z22">
            <v>0</v>
          </cell>
          <cell r="AA22">
            <v>0</v>
          </cell>
          <cell r="AB22">
            <v>0</v>
          </cell>
          <cell r="AC22">
            <v>0</v>
          </cell>
          <cell r="AD22">
            <v>0</v>
          </cell>
          <cell r="AE22">
            <v>0</v>
          </cell>
          <cell r="AI22">
            <v>1000.41698322271</v>
          </cell>
          <cell r="AJ22" t="str">
            <v/>
          </cell>
          <cell r="AK22" t="str">
            <v/>
          </cell>
          <cell r="AL22" t="str">
            <v/>
          </cell>
          <cell r="AM22">
            <v>0.91710929579392197</v>
          </cell>
          <cell r="AN22" t="str">
            <v/>
          </cell>
          <cell r="AO22">
            <v>0.45464139887743499</v>
          </cell>
          <cell r="AP22" t="str">
            <v/>
          </cell>
          <cell r="AQ22" t="str">
            <v/>
          </cell>
          <cell r="AR22" t="str">
            <v/>
          </cell>
          <cell r="AS22">
            <v>2.07997097730873E-3</v>
          </cell>
          <cell r="AT22" t="str">
            <v/>
          </cell>
          <cell r="AU22" t="str">
            <v/>
          </cell>
          <cell r="AV22" t="str">
            <v/>
          </cell>
          <cell r="AW22" t="str">
            <v/>
          </cell>
          <cell r="AZ22">
            <v>2384.8126999999999</v>
          </cell>
          <cell r="BA22">
            <v>0.45953104872074002</v>
          </cell>
          <cell r="BB22">
            <v>1.737E-3</v>
          </cell>
          <cell r="BC22">
            <v>2.032E-3</v>
          </cell>
          <cell r="BD22" t="str">
            <v/>
          </cell>
          <cell r="BE22" t="str">
            <v/>
          </cell>
          <cell r="BF22" t="str">
            <v/>
          </cell>
          <cell r="BG22" t="str">
            <v/>
          </cell>
          <cell r="BH22" t="str">
            <v/>
          </cell>
          <cell r="BI22" t="str">
            <v/>
          </cell>
          <cell r="BJ22" t="str">
            <v/>
          </cell>
        </row>
        <row r="23">
          <cell r="C23" t="str">
            <v>East/West</v>
          </cell>
          <cell r="G23" t="str">
            <v>East</v>
          </cell>
          <cell r="H23" t="str">
            <v>T1</v>
          </cell>
          <cell r="P23">
            <v>0</v>
          </cell>
          <cell r="Q23">
            <v>377568.36421073804</v>
          </cell>
          <cell r="R23">
            <v>377568.36421073804</v>
          </cell>
          <cell r="S23">
            <v>0</v>
          </cell>
          <cell r="T23">
            <v>0</v>
          </cell>
          <cell r="U23">
            <v>30000</v>
          </cell>
          <cell r="V23">
            <v>0</v>
          </cell>
          <cell r="W23">
            <v>0</v>
          </cell>
          <cell r="X23">
            <v>0</v>
          </cell>
          <cell r="Y23">
            <v>0</v>
          </cell>
          <cell r="Z23">
            <v>0</v>
          </cell>
          <cell r="AA23">
            <v>0</v>
          </cell>
          <cell r="AB23">
            <v>0</v>
          </cell>
          <cell r="AC23">
            <v>0</v>
          </cell>
          <cell r="AD23">
            <v>0</v>
          </cell>
          <cell r="AE23">
            <v>0</v>
          </cell>
          <cell r="AI23">
            <v>205.64155290373401</v>
          </cell>
          <cell r="AJ23" t="str">
            <v/>
          </cell>
          <cell r="AK23" t="str">
            <v/>
          </cell>
          <cell r="AL23" t="str">
            <v/>
          </cell>
          <cell r="AM23">
            <v>0</v>
          </cell>
          <cell r="AN23" t="str">
            <v/>
          </cell>
          <cell r="AO23">
            <v>0</v>
          </cell>
          <cell r="AP23" t="str">
            <v/>
          </cell>
          <cell r="AQ23" t="str">
            <v/>
          </cell>
          <cell r="AR23" t="str">
            <v/>
          </cell>
          <cell r="AS23">
            <v>0</v>
          </cell>
          <cell r="AT23" t="str">
            <v/>
          </cell>
          <cell r="AU23" t="str">
            <v/>
          </cell>
          <cell r="AV23" t="str">
            <v/>
          </cell>
          <cell r="AW23" t="str">
            <v/>
          </cell>
          <cell r="AZ23">
            <v>0</v>
          </cell>
          <cell r="BA23">
            <v>0</v>
          </cell>
          <cell r="BB23">
            <v>0</v>
          </cell>
          <cell r="BC23">
            <v>0</v>
          </cell>
          <cell r="BD23" t="str">
            <v/>
          </cell>
          <cell r="BE23" t="str">
            <v/>
          </cell>
          <cell r="BF23" t="str">
            <v/>
          </cell>
          <cell r="BG23" t="str">
            <v/>
          </cell>
          <cell r="BH23" t="str">
            <v/>
          </cell>
          <cell r="BI23" t="str">
            <v/>
          </cell>
          <cell r="BJ23" t="str">
            <v/>
          </cell>
        </row>
        <row r="24">
          <cell r="C24" t="str">
            <v>East/West</v>
          </cell>
          <cell r="G24" t="str">
            <v>East</v>
          </cell>
          <cell r="H24" t="str">
            <v>T1</v>
          </cell>
          <cell r="P24">
            <v>0</v>
          </cell>
          <cell r="Q24">
            <v>612767.31545737456</v>
          </cell>
          <cell r="R24">
            <v>612767.31545737456</v>
          </cell>
          <cell r="S24">
            <v>42874000</v>
          </cell>
          <cell r="T24">
            <v>8500</v>
          </cell>
          <cell r="U24">
            <v>0</v>
          </cell>
          <cell r="V24">
            <v>89410.719000000012</v>
          </cell>
          <cell r="W24">
            <v>87498.800000000017</v>
          </cell>
          <cell r="X24">
            <v>0</v>
          </cell>
          <cell r="Y24">
            <v>0</v>
          </cell>
          <cell r="Z24">
            <v>0</v>
          </cell>
          <cell r="AA24">
            <v>0</v>
          </cell>
          <cell r="AB24">
            <v>0</v>
          </cell>
          <cell r="AC24">
            <v>0</v>
          </cell>
          <cell r="AD24">
            <v>0</v>
          </cell>
          <cell r="AE24">
            <v>0</v>
          </cell>
          <cell r="AI24">
            <v>374.21960485898899</v>
          </cell>
          <cell r="AJ24" t="str">
            <v/>
          </cell>
          <cell r="AK24" t="str">
            <v/>
          </cell>
          <cell r="AL24" t="str">
            <v/>
          </cell>
          <cell r="AM24">
            <v>1.28529853709671</v>
          </cell>
          <cell r="AN24" t="str">
            <v/>
          </cell>
          <cell r="AO24">
            <v>0.628402367268728</v>
          </cell>
          <cell r="AP24" t="str">
            <v/>
          </cell>
          <cell r="AQ24" t="str">
            <v/>
          </cell>
          <cell r="AR24" t="str">
            <v/>
          </cell>
          <cell r="AS24">
            <v>2.26469712755257E-3</v>
          </cell>
          <cell r="AT24" t="str">
            <v/>
          </cell>
          <cell r="AU24" t="str">
            <v/>
          </cell>
          <cell r="AV24" t="str">
            <v/>
          </cell>
          <cell r="AW24" t="str">
            <v/>
          </cell>
          <cell r="AZ24">
            <v>76.769041227925399</v>
          </cell>
          <cell r="BA24">
            <v>1.66208813439084</v>
          </cell>
          <cell r="BB24">
            <v>5.79E-3</v>
          </cell>
          <cell r="BC24">
            <v>5.0800000000000003E-3</v>
          </cell>
          <cell r="BD24" t="str">
            <v/>
          </cell>
          <cell r="BE24" t="str">
            <v/>
          </cell>
          <cell r="BF24" t="str">
            <v/>
          </cell>
          <cell r="BG24" t="str">
            <v/>
          </cell>
          <cell r="BH24" t="str">
            <v/>
          </cell>
          <cell r="BI24" t="str">
            <v/>
          </cell>
          <cell r="BJ24" t="str">
            <v/>
          </cell>
        </row>
        <row r="25">
          <cell r="C25" t="str">
            <v>East/West</v>
          </cell>
          <cell r="G25" t="str">
            <v>East</v>
          </cell>
          <cell r="H25" t="str">
            <v>T1</v>
          </cell>
          <cell r="P25">
            <v>0</v>
          </cell>
          <cell r="Q25">
            <v>1710426.9942697617</v>
          </cell>
          <cell r="R25">
            <v>11892081.07036823</v>
          </cell>
          <cell r="S25">
            <v>27486000</v>
          </cell>
          <cell r="T25">
            <v>17780</v>
          </cell>
          <cell r="U25">
            <v>0</v>
          </cell>
          <cell r="V25">
            <v>126581.122</v>
          </cell>
          <cell r="W25">
            <v>125446.78000000001</v>
          </cell>
          <cell r="X25">
            <v>0</v>
          </cell>
          <cell r="Y25">
            <v>0</v>
          </cell>
          <cell r="Z25">
            <v>0</v>
          </cell>
          <cell r="AA25">
            <v>0</v>
          </cell>
          <cell r="AB25">
            <v>0</v>
          </cell>
          <cell r="AC25">
            <v>0</v>
          </cell>
          <cell r="AD25">
            <v>0</v>
          </cell>
          <cell r="AE25">
            <v>0</v>
          </cell>
          <cell r="AI25">
            <v>1101.3453962636099</v>
          </cell>
          <cell r="AJ25" t="str">
            <v/>
          </cell>
          <cell r="AK25" t="str">
            <v/>
          </cell>
          <cell r="AL25" t="str">
            <v/>
          </cell>
          <cell r="AM25">
            <v>0.13546796186599899</v>
          </cell>
          <cell r="AN25" t="str">
            <v/>
          </cell>
          <cell r="AO25">
            <v>9.7859698486690502E-2</v>
          </cell>
          <cell r="AP25" t="str">
            <v/>
          </cell>
          <cell r="AQ25" t="str">
            <v/>
          </cell>
          <cell r="AR25" t="str">
            <v/>
          </cell>
          <cell r="AS25">
            <v>2.4709998139390899E-3</v>
          </cell>
          <cell r="AT25" t="str">
            <v/>
          </cell>
          <cell r="AU25" t="str">
            <v/>
          </cell>
          <cell r="AV25" t="str">
            <v/>
          </cell>
          <cell r="AW25" t="str">
            <v/>
          </cell>
          <cell r="AZ25">
            <v>365.77951233912501</v>
          </cell>
          <cell r="BA25">
            <v>0.427791888406645</v>
          </cell>
          <cell r="BB25">
            <v>2.7791999999999999E-3</v>
          </cell>
          <cell r="BC25">
            <v>2.4383999999999999E-3</v>
          </cell>
          <cell r="BD25" t="str">
            <v/>
          </cell>
          <cell r="BE25" t="str">
            <v/>
          </cell>
          <cell r="BF25" t="str">
            <v/>
          </cell>
          <cell r="BG25" t="str">
            <v/>
          </cell>
          <cell r="BH25" t="str">
            <v/>
          </cell>
          <cell r="BI25" t="str">
            <v/>
          </cell>
          <cell r="BJ25" t="str">
            <v/>
          </cell>
        </row>
        <row r="26">
          <cell r="C26" t="str">
            <v>East/West</v>
          </cell>
          <cell r="G26" t="str">
            <v>East</v>
          </cell>
          <cell r="H26" t="str">
            <v>T1</v>
          </cell>
          <cell r="P26">
            <v>0</v>
          </cell>
          <cell r="Q26">
            <v>694719.91925396002</v>
          </cell>
          <cell r="R26">
            <v>694719.91925396002</v>
          </cell>
          <cell r="S26">
            <v>4303000</v>
          </cell>
          <cell r="T26">
            <v>27370</v>
          </cell>
          <cell r="U26">
            <v>0</v>
          </cell>
          <cell r="V26">
            <v>87612.68</v>
          </cell>
          <cell r="W26">
            <v>86026</v>
          </cell>
          <cell r="X26">
            <v>0</v>
          </cell>
          <cell r="Y26">
            <v>0</v>
          </cell>
          <cell r="Z26">
            <v>0</v>
          </cell>
          <cell r="AA26">
            <v>0</v>
          </cell>
          <cell r="AB26">
            <v>0</v>
          </cell>
          <cell r="AC26">
            <v>0</v>
          </cell>
          <cell r="AD26">
            <v>0</v>
          </cell>
          <cell r="AE26">
            <v>0</v>
          </cell>
          <cell r="AI26">
            <v>235.717470772778</v>
          </cell>
          <cell r="AJ26" t="str">
            <v/>
          </cell>
          <cell r="AK26" t="str">
            <v/>
          </cell>
          <cell r="AL26" t="str">
            <v/>
          </cell>
          <cell r="AM26">
            <v>6.2364991247183102E-2</v>
          </cell>
          <cell r="AN26" t="str">
            <v/>
          </cell>
          <cell r="AO26">
            <v>0.10019664012051099</v>
          </cell>
          <cell r="AP26" t="str">
            <v/>
          </cell>
          <cell r="AQ26" t="str">
            <v/>
          </cell>
          <cell r="AR26" t="str">
            <v/>
          </cell>
          <cell r="AS26">
            <v>9.5889866978822302E-3</v>
          </cell>
          <cell r="AT26" t="str">
            <v/>
          </cell>
          <cell r="AU26" t="str">
            <v/>
          </cell>
          <cell r="AV26" t="str">
            <v/>
          </cell>
          <cell r="AW26" t="str">
            <v/>
          </cell>
          <cell r="AZ26">
            <v>418.90949999999998</v>
          </cell>
          <cell r="BA26">
            <v>1.67959779686692</v>
          </cell>
          <cell r="BB26">
            <v>5.79E-3</v>
          </cell>
          <cell r="BC26">
            <v>5.0800000000000003E-3</v>
          </cell>
          <cell r="BD26" t="str">
            <v/>
          </cell>
          <cell r="BE26" t="str">
            <v/>
          </cell>
          <cell r="BF26" t="str">
            <v/>
          </cell>
          <cell r="BG26" t="str">
            <v/>
          </cell>
          <cell r="BH26" t="str">
            <v/>
          </cell>
          <cell r="BI26" t="str">
            <v/>
          </cell>
          <cell r="BJ26" t="str">
            <v/>
          </cell>
        </row>
        <row r="27">
          <cell r="C27" t="str">
            <v>East/West</v>
          </cell>
          <cell r="G27" t="str">
            <v>East</v>
          </cell>
          <cell r="H27" t="str">
            <v>T1</v>
          </cell>
          <cell r="P27">
            <v>0</v>
          </cell>
          <cell r="Q27">
            <v>694719.91925396002</v>
          </cell>
          <cell r="R27">
            <v>694719.91925396002</v>
          </cell>
          <cell r="S27">
            <v>185672000</v>
          </cell>
          <cell r="T27">
            <v>45260</v>
          </cell>
          <cell r="U27">
            <v>0</v>
          </cell>
          <cell r="V27">
            <v>345649.57199999999</v>
          </cell>
          <cell r="W27">
            <v>340636</v>
          </cell>
          <cell r="X27">
            <v>0</v>
          </cell>
          <cell r="Y27">
            <v>0</v>
          </cell>
          <cell r="Z27">
            <v>0</v>
          </cell>
          <cell r="AA27">
            <v>0</v>
          </cell>
          <cell r="AB27">
            <v>0</v>
          </cell>
          <cell r="AC27">
            <v>0</v>
          </cell>
          <cell r="AD27">
            <v>0</v>
          </cell>
          <cell r="AE27">
            <v>0</v>
          </cell>
          <cell r="AI27">
            <v>1040.2767843061099</v>
          </cell>
          <cell r="AJ27" t="str">
            <v/>
          </cell>
          <cell r="AK27" t="str">
            <v/>
          </cell>
          <cell r="AL27" t="str">
            <v/>
          </cell>
          <cell r="AM27">
            <v>6.2364991247183102E-2</v>
          </cell>
          <cell r="AN27" t="str">
            <v/>
          </cell>
          <cell r="AO27">
            <v>4.1997540023202801E-2</v>
          </cell>
          <cell r="AP27" t="str">
            <v/>
          </cell>
          <cell r="AQ27" t="str">
            <v/>
          </cell>
          <cell r="AR27" t="str">
            <v/>
          </cell>
          <cell r="AS27">
            <v>1.8038560429179101E-3</v>
          </cell>
          <cell r="AT27" t="str">
            <v/>
          </cell>
          <cell r="AU27" t="str">
            <v/>
          </cell>
          <cell r="AV27" t="str">
            <v/>
          </cell>
          <cell r="AW27" t="str">
            <v/>
          </cell>
          <cell r="AZ27">
            <v>712.78607107405196</v>
          </cell>
          <cell r="BA27">
            <v>1.67959779686692</v>
          </cell>
          <cell r="BB27">
            <v>4.3425E-3</v>
          </cell>
          <cell r="BC27">
            <v>4.2164000000000004E-3</v>
          </cell>
          <cell r="BD27" t="str">
            <v/>
          </cell>
          <cell r="BE27" t="str">
            <v/>
          </cell>
          <cell r="BF27" t="str">
            <v/>
          </cell>
          <cell r="BG27" t="str">
            <v/>
          </cell>
          <cell r="BH27" t="str">
            <v/>
          </cell>
          <cell r="BI27" t="str">
            <v/>
          </cell>
          <cell r="BJ27" t="str">
            <v/>
          </cell>
        </row>
        <row r="28">
          <cell r="C28" t="str">
            <v>East/West</v>
          </cell>
          <cell r="G28" t="str">
            <v>East</v>
          </cell>
          <cell r="H28" t="str">
            <v>T1</v>
          </cell>
          <cell r="P28">
            <v>0</v>
          </cell>
          <cell r="Q28">
            <v>1190948.4330067886</v>
          </cell>
          <cell r="R28">
            <v>1190948.4330067886</v>
          </cell>
          <cell r="S28">
            <v>29519000</v>
          </cell>
          <cell r="T28">
            <v>15800</v>
          </cell>
          <cell r="U28">
            <v>0</v>
          </cell>
          <cell r="V28">
            <v>129354.489</v>
          </cell>
          <cell r="W28">
            <v>119557.45999999996</v>
          </cell>
          <cell r="X28">
            <v>0</v>
          </cell>
          <cell r="Y28">
            <v>0</v>
          </cell>
          <cell r="Z28">
            <v>0</v>
          </cell>
          <cell r="AA28">
            <v>0</v>
          </cell>
          <cell r="AB28">
            <v>0</v>
          </cell>
          <cell r="AC28">
            <v>0</v>
          </cell>
          <cell r="AD28">
            <v>0</v>
          </cell>
          <cell r="AE28">
            <v>0</v>
          </cell>
          <cell r="AI28">
            <v>509.49268924015303</v>
          </cell>
          <cell r="AJ28" t="str">
            <v/>
          </cell>
          <cell r="AK28" t="str">
            <v/>
          </cell>
          <cell r="AL28" t="str">
            <v/>
          </cell>
          <cell r="AM28">
            <v>0.116041972086964</v>
          </cell>
          <cell r="AN28" t="str">
            <v/>
          </cell>
          <cell r="AO28">
            <v>7.2894564202522494E-2</v>
          </cell>
          <cell r="AP28" t="str">
            <v/>
          </cell>
          <cell r="AQ28" t="str">
            <v/>
          </cell>
          <cell r="AR28" t="str">
            <v/>
          </cell>
          <cell r="AS28">
            <v>3.6995456493187002E-3</v>
          </cell>
          <cell r="AT28" t="str">
            <v/>
          </cell>
          <cell r="AU28" t="str">
            <v/>
          </cell>
          <cell r="AV28" t="str">
            <v/>
          </cell>
          <cell r="AW28" t="str">
            <v/>
          </cell>
          <cell r="AZ28">
            <v>1136.7575999999999</v>
          </cell>
          <cell r="BA28">
            <v>1.3566045059695899</v>
          </cell>
          <cell r="BB28">
            <v>5.79E-3</v>
          </cell>
          <cell r="BC28">
            <v>5.0800000000000003E-3</v>
          </cell>
          <cell r="BD28" t="str">
            <v/>
          </cell>
          <cell r="BE28" t="str">
            <v/>
          </cell>
          <cell r="BF28" t="str">
            <v/>
          </cell>
          <cell r="BG28" t="str">
            <v/>
          </cell>
          <cell r="BH28" t="str">
            <v/>
          </cell>
          <cell r="BI28" t="str">
            <v/>
          </cell>
          <cell r="BJ28" t="str">
            <v/>
          </cell>
        </row>
        <row r="29">
          <cell r="C29" t="str">
            <v>East/West</v>
          </cell>
          <cell r="G29" t="str">
            <v>East</v>
          </cell>
          <cell r="H29" t="str">
            <v>T1</v>
          </cell>
          <cell r="P29">
            <v>0</v>
          </cell>
          <cell r="Q29">
            <v>694719.91925396002</v>
          </cell>
          <cell r="R29">
            <v>694719.91925396002</v>
          </cell>
          <cell r="S29">
            <v>100000</v>
          </cell>
          <cell r="T29">
            <v>31580</v>
          </cell>
          <cell r="U29">
            <v>0</v>
          </cell>
          <cell r="V29">
            <v>0</v>
          </cell>
          <cell r="W29">
            <v>0</v>
          </cell>
          <cell r="X29">
            <v>0</v>
          </cell>
          <cell r="Y29">
            <v>0</v>
          </cell>
          <cell r="Z29">
            <v>0</v>
          </cell>
          <cell r="AA29">
            <v>0</v>
          </cell>
          <cell r="AB29">
            <v>0</v>
          </cell>
          <cell r="AC29">
            <v>0</v>
          </cell>
          <cell r="AD29">
            <v>0</v>
          </cell>
          <cell r="AE29">
            <v>0</v>
          </cell>
          <cell r="AI29">
            <v>260.05651840268803</v>
          </cell>
          <cell r="AJ29" t="str">
            <v/>
          </cell>
          <cell r="AK29" t="str">
            <v/>
          </cell>
          <cell r="AL29" t="str">
            <v/>
          </cell>
          <cell r="AM29">
            <v>6.3174747067166706E-2</v>
          </cell>
          <cell r="AN29" t="str">
            <v/>
          </cell>
          <cell r="AO29">
            <v>0</v>
          </cell>
          <cell r="AP29" t="str">
            <v/>
          </cell>
          <cell r="AQ29" t="str">
            <v/>
          </cell>
          <cell r="AR29" t="str">
            <v/>
          </cell>
          <cell r="AS29">
            <v>0</v>
          </cell>
          <cell r="AT29" t="str">
            <v/>
          </cell>
          <cell r="AU29" t="str">
            <v/>
          </cell>
          <cell r="AV29" t="str">
            <v/>
          </cell>
          <cell r="AW29" t="str">
            <v/>
          </cell>
          <cell r="AZ29">
            <v>547.87300000000005</v>
          </cell>
          <cell r="BA29">
            <v>0</v>
          </cell>
          <cell r="BB29">
            <v>5.79E-3</v>
          </cell>
          <cell r="BC29">
            <v>5.0800000000000003E-3</v>
          </cell>
          <cell r="BD29" t="str">
            <v/>
          </cell>
          <cell r="BE29" t="str">
            <v/>
          </cell>
          <cell r="BF29" t="str">
            <v/>
          </cell>
          <cell r="BG29" t="str">
            <v/>
          </cell>
          <cell r="BH29" t="str">
            <v/>
          </cell>
          <cell r="BI29" t="str">
            <v/>
          </cell>
          <cell r="BJ29" t="str">
            <v/>
          </cell>
        </row>
        <row r="30">
          <cell r="C30" t="str">
            <v>East/West</v>
          </cell>
          <cell r="G30" t="str">
            <v>East</v>
          </cell>
          <cell r="H30" t="str">
            <v>T1</v>
          </cell>
          <cell r="P30">
            <v>0</v>
          </cell>
          <cell r="Q30">
            <v>694719.91925396002</v>
          </cell>
          <cell r="R30">
            <v>694719.91925396002</v>
          </cell>
          <cell r="S30">
            <v>202469000</v>
          </cell>
          <cell r="T30">
            <v>55790</v>
          </cell>
          <cell r="U30">
            <v>0</v>
          </cell>
          <cell r="V30">
            <v>386655.83899999998</v>
          </cell>
          <cell r="W30">
            <v>382600</v>
          </cell>
          <cell r="X30">
            <v>0</v>
          </cell>
          <cell r="Y30">
            <v>0</v>
          </cell>
          <cell r="Z30">
            <v>0</v>
          </cell>
          <cell r="AA30">
            <v>0</v>
          </cell>
          <cell r="AB30">
            <v>0</v>
          </cell>
          <cell r="AC30">
            <v>0</v>
          </cell>
          <cell r="AD30">
            <v>0</v>
          </cell>
          <cell r="AE30">
            <v>0</v>
          </cell>
          <cell r="AI30">
            <v>1080.2804245622399</v>
          </cell>
          <cell r="AJ30" t="str">
            <v/>
          </cell>
          <cell r="AK30" t="str">
            <v/>
          </cell>
          <cell r="AL30" t="str">
            <v/>
          </cell>
          <cell r="AM30">
            <v>4.4222322947016598E-2</v>
          </cell>
          <cell r="AN30" t="str">
            <v/>
          </cell>
          <cell r="AO30">
            <v>3.2815407450650202E-2</v>
          </cell>
          <cell r="AP30" t="str">
            <v/>
          </cell>
          <cell r="AQ30" t="str">
            <v/>
          </cell>
          <cell r="AR30" t="str">
            <v/>
          </cell>
          <cell r="AS30">
            <v>1.7263229822547699E-3</v>
          </cell>
          <cell r="AT30" t="str">
            <v/>
          </cell>
          <cell r="AU30" t="str">
            <v/>
          </cell>
          <cell r="AV30" t="str">
            <v/>
          </cell>
          <cell r="AW30" t="str">
            <v/>
          </cell>
          <cell r="AZ30">
            <v>465.26955251141499</v>
          </cell>
          <cell r="BA30">
            <v>1.66208813439084</v>
          </cell>
          <cell r="BB30">
            <v>3.5319000000000001E-3</v>
          </cell>
          <cell r="BC30">
            <v>3.3528E-3</v>
          </cell>
          <cell r="BD30" t="str">
            <v/>
          </cell>
          <cell r="BE30" t="str">
            <v/>
          </cell>
          <cell r="BF30" t="str">
            <v/>
          </cell>
          <cell r="BG30" t="str">
            <v/>
          </cell>
          <cell r="BH30" t="str">
            <v/>
          </cell>
          <cell r="BI30" t="str">
            <v/>
          </cell>
          <cell r="BJ30" t="str">
            <v/>
          </cell>
        </row>
        <row r="31">
          <cell r="C31" t="str">
            <v>East/West</v>
          </cell>
          <cell r="G31" t="str">
            <v>East</v>
          </cell>
          <cell r="H31" t="str">
            <v>T3</v>
          </cell>
          <cell r="P31">
            <v>0</v>
          </cell>
          <cell r="Q31">
            <v>595474.2165033943</v>
          </cell>
          <cell r="R31">
            <v>595474.2165033943</v>
          </cell>
          <cell r="S31">
            <v>2766000</v>
          </cell>
          <cell r="T31">
            <v>6320</v>
          </cell>
          <cell r="U31">
            <v>15000</v>
          </cell>
          <cell r="V31">
            <v>49972.613000000012</v>
          </cell>
          <cell r="W31">
            <v>38476.400000000001</v>
          </cell>
          <cell r="X31">
            <v>0</v>
          </cell>
          <cell r="Y31">
            <v>0</v>
          </cell>
          <cell r="Z31">
            <v>0</v>
          </cell>
          <cell r="AA31">
            <v>0</v>
          </cell>
          <cell r="AB31">
            <v>0</v>
          </cell>
          <cell r="AC31">
            <v>0</v>
          </cell>
          <cell r="AD31">
            <v>0</v>
          </cell>
          <cell r="AE31">
            <v>0</v>
          </cell>
          <cell r="AI31">
            <v>221.46053177600501</v>
          </cell>
          <cell r="AJ31" t="str">
            <v/>
          </cell>
          <cell r="AK31" t="str">
            <v/>
          </cell>
          <cell r="AL31" t="str">
            <v/>
          </cell>
          <cell r="AM31">
            <v>3.3549123639134701</v>
          </cell>
          <cell r="AN31" t="str">
            <v/>
          </cell>
          <cell r="AO31">
            <v>2.1820799582980501</v>
          </cell>
          <cell r="AP31" t="str">
            <v/>
          </cell>
          <cell r="AQ31" t="str">
            <v/>
          </cell>
          <cell r="AR31" t="str">
            <v/>
          </cell>
          <cell r="AS31">
            <v>1.5348561938913E-2</v>
          </cell>
          <cell r="AT31" t="str">
            <v/>
          </cell>
          <cell r="AU31" t="str">
            <v/>
          </cell>
          <cell r="AV31" t="str">
            <v/>
          </cell>
          <cell r="AW31" t="str">
            <v/>
          </cell>
          <cell r="AZ31">
            <v>152.87876158705399</v>
          </cell>
          <cell r="BA31">
            <v>3.5243669995408</v>
          </cell>
          <cell r="BB31">
            <v>5.79E-3</v>
          </cell>
          <cell r="BC31">
            <v>5.0800000000000003E-3</v>
          </cell>
          <cell r="BD31" t="str">
            <v/>
          </cell>
          <cell r="BE31" t="str">
            <v/>
          </cell>
          <cell r="BF31" t="str">
            <v/>
          </cell>
          <cell r="BG31" t="str">
            <v/>
          </cell>
          <cell r="BH31" t="str">
            <v/>
          </cell>
          <cell r="BI31" t="str">
            <v/>
          </cell>
          <cell r="BJ31" t="str">
            <v/>
          </cell>
        </row>
        <row r="32">
          <cell r="C32" t="str">
            <v>East/West</v>
          </cell>
          <cell r="G32" t="str">
            <v>East</v>
          </cell>
          <cell r="H32" t="str">
            <v>T2</v>
          </cell>
          <cell r="P32">
            <v>0</v>
          </cell>
          <cell r="Q32">
            <v>0</v>
          </cell>
          <cell r="R32">
            <v>22537.722756283289</v>
          </cell>
          <cell r="S32">
            <v>30479000</v>
          </cell>
          <cell r="T32">
            <v>12110</v>
          </cell>
          <cell r="U32">
            <v>0</v>
          </cell>
          <cell r="V32">
            <v>99508.244000000006</v>
          </cell>
          <cell r="W32">
            <v>78660</v>
          </cell>
          <cell r="X32">
            <v>0</v>
          </cell>
          <cell r="Y32">
            <v>0</v>
          </cell>
          <cell r="Z32">
            <v>0</v>
          </cell>
          <cell r="AA32">
            <v>0</v>
          </cell>
          <cell r="AB32">
            <v>0</v>
          </cell>
          <cell r="AC32">
            <v>0</v>
          </cell>
          <cell r="AD32">
            <v>0</v>
          </cell>
          <cell r="AE32">
            <v>0</v>
          </cell>
          <cell r="AI32">
            <v>144.63697582185199</v>
          </cell>
          <cell r="AJ32" t="str">
            <v/>
          </cell>
          <cell r="AK32" t="str">
            <v/>
          </cell>
          <cell r="AL32" t="str">
            <v/>
          </cell>
          <cell r="AM32">
            <v>0.39669225634680799</v>
          </cell>
          <cell r="AN32" t="str">
            <v/>
          </cell>
          <cell r="AO32">
            <v>0.24828087334431501</v>
          </cell>
          <cell r="AP32" t="str">
            <v/>
          </cell>
          <cell r="AQ32" t="str">
            <v/>
          </cell>
          <cell r="AR32" t="str">
            <v/>
          </cell>
          <cell r="AS32">
            <v>1.7158379593844499E-3</v>
          </cell>
          <cell r="AT32" t="str">
            <v/>
          </cell>
          <cell r="AU32" t="str">
            <v/>
          </cell>
          <cell r="AV32" t="str">
            <v/>
          </cell>
          <cell r="AW32" t="str">
            <v/>
          </cell>
          <cell r="AZ32">
            <v>151.36199999999999</v>
          </cell>
          <cell r="BA32">
            <v>2.0523494942387801</v>
          </cell>
          <cell r="BB32">
            <v>5.79E-3</v>
          </cell>
          <cell r="BC32">
            <v>5.0800000000000003E-3</v>
          </cell>
          <cell r="BD32" t="str">
            <v/>
          </cell>
          <cell r="BE32" t="str">
            <v/>
          </cell>
          <cell r="BF32" t="str">
            <v/>
          </cell>
          <cell r="BG32" t="str">
            <v/>
          </cell>
          <cell r="BH32" t="str">
            <v/>
          </cell>
          <cell r="BI32" t="str">
            <v/>
          </cell>
          <cell r="BJ32" t="str">
            <v/>
          </cell>
        </row>
        <row r="33">
          <cell r="C33" t="str">
            <v>East/West</v>
          </cell>
          <cell r="G33" t="str">
            <v>East</v>
          </cell>
          <cell r="H33" t="str">
            <v>T2</v>
          </cell>
          <cell r="P33">
            <v>0</v>
          </cell>
          <cell r="Q33">
            <v>717622.77373485966</v>
          </cell>
          <cell r="R33">
            <v>942371.89705340983</v>
          </cell>
          <cell r="S33">
            <v>73331000</v>
          </cell>
          <cell r="T33">
            <v>20000</v>
          </cell>
          <cell r="U33">
            <v>0</v>
          </cell>
          <cell r="V33">
            <v>198814.51699999999</v>
          </cell>
          <cell r="W33">
            <v>180992</v>
          </cell>
          <cell r="X33">
            <v>0</v>
          </cell>
          <cell r="Y33">
            <v>0</v>
          </cell>
          <cell r="Z33">
            <v>0</v>
          </cell>
          <cell r="AA33">
            <v>0</v>
          </cell>
          <cell r="AB33">
            <v>0</v>
          </cell>
          <cell r="AC33">
            <v>0</v>
          </cell>
          <cell r="AD33">
            <v>0</v>
          </cell>
          <cell r="AE33">
            <v>0</v>
          </cell>
          <cell r="AI33">
            <v>580.70060405043398</v>
          </cell>
          <cell r="AJ33" t="str">
            <v/>
          </cell>
          <cell r="AK33" t="str">
            <v/>
          </cell>
          <cell r="AL33" t="str">
            <v/>
          </cell>
          <cell r="AM33">
            <v>0.37966139483980099</v>
          </cell>
          <cell r="AN33" t="str">
            <v/>
          </cell>
          <cell r="AO33">
            <v>0.19641868670173401</v>
          </cell>
          <cell r="AP33" t="str">
            <v/>
          </cell>
          <cell r="AQ33" t="str">
            <v/>
          </cell>
          <cell r="AR33" t="str">
            <v/>
          </cell>
          <cell r="AS33">
            <v>2.1922957179198099E-3</v>
          </cell>
          <cell r="AT33" t="str">
            <v/>
          </cell>
          <cell r="AU33" t="str">
            <v/>
          </cell>
          <cell r="AV33" t="str">
            <v/>
          </cell>
          <cell r="AW33" t="str">
            <v/>
          </cell>
          <cell r="AZ33">
            <v>1207.47872337374</v>
          </cell>
          <cell r="BA33">
            <v>1.9076301810293399</v>
          </cell>
          <cell r="BB33">
            <v>3.6476999999999998E-3</v>
          </cell>
          <cell r="BC33">
            <v>3.5052E-3</v>
          </cell>
          <cell r="BD33" t="str">
            <v/>
          </cell>
          <cell r="BE33" t="str">
            <v/>
          </cell>
          <cell r="BF33" t="str">
            <v/>
          </cell>
          <cell r="BG33" t="str">
            <v/>
          </cell>
          <cell r="BH33" t="str">
            <v/>
          </cell>
          <cell r="BI33" t="str">
            <v/>
          </cell>
          <cell r="BJ33" t="str">
            <v/>
          </cell>
        </row>
        <row r="34">
          <cell r="C34" t="str">
            <v>East/West</v>
          </cell>
          <cell r="G34" t="str">
            <v>East</v>
          </cell>
          <cell r="H34" t="str">
            <v>T2</v>
          </cell>
          <cell r="P34">
            <v>0</v>
          </cell>
          <cell r="Q34">
            <v>1680698.3621732502</v>
          </cell>
          <cell r="R34">
            <v>1680698.3621732502</v>
          </cell>
          <cell r="S34">
            <v>13787000</v>
          </cell>
          <cell r="T34">
            <v>5260</v>
          </cell>
          <cell r="U34">
            <v>38000</v>
          </cell>
          <cell r="V34">
            <v>45665.133000000002</v>
          </cell>
          <cell r="W34">
            <v>39212</v>
          </cell>
          <cell r="X34">
            <v>0</v>
          </cell>
          <cell r="Y34">
            <v>0</v>
          </cell>
          <cell r="Z34">
            <v>0</v>
          </cell>
          <cell r="AA34">
            <v>0</v>
          </cell>
          <cell r="AB34">
            <v>0</v>
          </cell>
          <cell r="AC34">
            <v>0</v>
          </cell>
          <cell r="AD34">
            <v>0</v>
          </cell>
          <cell r="AE34">
            <v>0</v>
          </cell>
          <cell r="AI34">
            <v>454.20914402418703</v>
          </cell>
          <cell r="AJ34" t="str">
            <v/>
          </cell>
          <cell r="AK34" t="str">
            <v/>
          </cell>
          <cell r="AL34" t="str">
            <v/>
          </cell>
          <cell r="AM34">
            <v>3.2164287629003101</v>
          </cell>
          <cell r="AN34" t="str">
            <v/>
          </cell>
          <cell r="AO34">
            <v>1.90537040447657</v>
          </cell>
          <cell r="AP34" t="str">
            <v/>
          </cell>
          <cell r="AQ34" t="str">
            <v/>
          </cell>
          <cell r="AR34" t="str">
            <v/>
          </cell>
          <cell r="AS34">
            <v>4.1679458533533803E-3</v>
          </cell>
          <cell r="AT34" t="str">
            <v/>
          </cell>
          <cell r="AU34" t="str">
            <v/>
          </cell>
          <cell r="AV34" t="str">
            <v/>
          </cell>
          <cell r="AW34" t="str">
            <v/>
          </cell>
          <cell r="AZ34">
            <v>88.359355474524506</v>
          </cell>
          <cell r="BA34">
            <v>1.6511587592222701</v>
          </cell>
          <cell r="BB34">
            <v>5.79E-3</v>
          </cell>
          <cell r="BC34">
            <v>5.0800000000000003E-3</v>
          </cell>
          <cell r="BD34" t="str">
            <v/>
          </cell>
          <cell r="BE34" t="str">
            <v/>
          </cell>
          <cell r="BF34" t="str">
            <v/>
          </cell>
          <cell r="BG34" t="str">
            <v/>
          </cell>
          <cell r="BH34" t="str">
            <v/>
          </cell>
          <cell r="BI34" t="str">
            <v/>
          </cell>
          <cell r="BJ34" t="str">
            <v/>
          </cell>
        </row>
        <row r="35">
          <cell r="C35" t="str">
            <v>East/West</v>
          </cell>
          <cell r="G35" t="str">
            <v>East</v>
          </cell>
          <cell r="H35" t="str">
            <v>T2</v>
          </cell>
          <cell r="P35">
            <v>0</v>
          </cell>
          <cell r="Q35">
            <v>1283246.2653881174</v>
          </cell>
          <cell r="R35">
            <v>1305594.93753017</v>
          </cell>
          <cell r="S35">
            <v>23289000</v>
          </cell>
          <cell r="T35">
            <v>5260</v>
          </cell>
          <cell r="U35">
            <v>0</v>
          </cell>
          <cell r="V35">
            <v>46360.385999999991</v>
          </cell>
          <cell r="W35">
            <v>38654.820000000007</v>
          </cell>
          <cell r="X35">
            <v>0</v>
          </cell>
          <cell r="Y35">
            <v>0</v>
          </cell>
          <cell r="Z35">
            <v>0</v>
          </cell>
          <cell r="AA35">
            <v>0</v>
          </cell>
          <cell r="AB35">
            <v>0</v>
          </cell>
          <cell r="AC35">
            <v>0</v>
          </cell>
          <cell r="AD35">
            <v>0</v>
          </cell>
          <cell r="AE35">
            <v>0</v>
          </cell>
          <cell r="AI35">
            <v>484.25315462425402</v>
          </cell>
          <cell r="AJ35" t="str">
            <v/>
          </cell>
          <cell r="AK35" t="str">
            <v/>
          </cell>
          <cell r="AL35" t="str">
            <v/>
          </cell>
          <cell r="AM35">
            <v>0.15096958518506701</v>
          </cell>
          <cell r="AN35" t="str">
            <v/>
          </cell>
          <cell r="AO35">
            <v>8.8091219734280302E-2</v>
          </cell>
          <cell r="AP35" t="str">
            <v/>
          </cell>
          <cell r="AQ35" t="str">
            <v/>
          </cell>
          <cell r="AR35" t="str">
            <v/>
          </cell>
          <cell r="AS35">
            <v>4.0171087471570204E-3</v>
          </cell>
          <cell r="AT35" t="str">
            <v/>
          </cell>
          <cell r="AU35" t="str">
            <v/>
          </cell>
          <cell r="AV35" t="str">
            <v/>
          </cell>
          <cell r="AW35" t="str">
            <v/>
          </cell>
          <cell r="AZ35">
            <v>102.787024297456</v>
          </cell>
          <cell r="BA35">
            <v>1.53445849814664</v>
          </cell>
          <cell r="BB35">
            <v>5.79E-3</v>
          </cell>
          <cell r="BC35">
            <v>5.0800000000000003E-3</v>
          </cell>
          <cell r="BD35" t="str">
            <v/>
          </cell>
          <cell r="BE35" t="str">
            <v/>
          </cell>
          <cell r="BF35" t="str">
            <v/>
          </cell>
          <cell r="BG35" t="str">
            <v/>
          </cell>
          <cell r="BH35" t="str">
            <v/>
          </cell>
          <cell r="BI35" t="str">
            <v/>
          </cell>
          <cell r="BJ35" t="str">
            <v/>
          </cell>
        </row>
        <row r="36">
          <cell r="C36" t="str">
            <v>East/West</v>
          </cell>
          <cell r="G36" t="str">
            <v>East</v>
          </cell>
          <cell r="H36" t="str">
            <v>T2</v>
          </cell>
          <cell r="P36">
            <v>0</v>
          </cell>
          <cell r="Q36">
            <v>14108.567879298556</v>
          </cell>
          <cell r="R36">
            <v>14108.567879298556</v>
          </cell>
          <cell r="S36">
            <v>35785000</v>
          </cell>
          <cell r="T36">
            <v>6030</v>
          </cell>
          <cell r="U36">
            <v>0</v>
          </cell>
          <cell r="V36">
            <v>71250.433000000005</v>
          </cell>
          <cell r="W36">
            <v>67374</v>
          </cell>
          <cell r="X36">
            <v>0</v>
          </cell>
          <cell r="Y36">
            <v>0</v>
          </cell>
          <cell r="Z36">
            <v>0</v>
          </cell>
          <cell r="AA36">
            <v>0</v>
          </cell>
          <cell r="AB36">
            <v>0</v>
          </cell>
          <cell r="AC36">
            <v>0</v>
          </cell>
          <cell r="AD36">
            <v>0</v>
          </cell>
          <cell r="AE36">
            <v>0</v>
          </cell>
          <cell r="AI36">
            <v>275.65545755285098</v>
          </cell>
          <cell r="AJ36" t="str">
            <v/>
          </cell>
          <cell r="AK36" t="str">
            <v/>
          </cell>
          <cell r="AL36" t="str">
            <v/>
          </cell>
          <cell r="AM36">
            <v>4.8218497172322202E-3</v>
          </cell>
          <cell r="AN36" t="str">
            <v/>
          </cell>
          <cell r="AO36">
            <v>2.0986882716644002E-3</v>
          </cell>
          <cell r="AP36" t="str">
            <v/>
          </cell>
          <cell r="AQ36" t="str">
            <v/>
          </cell>
          <cell r="AR36" t="str">
            <v/>
          </cell>
          <cell r="AS36">
            <v>2.7862212995562702E-3</v>
          </cell>
          <cell r="AT36" t="str">
            <v/>
          </cell>
          <cell r="AU36" t="str">
            <v/>
          </cell>
          <cell r="AV36" t="str">
            <v/>
          </cell>
          <cell r="AW36" t="str">
            <v/>
          </cell>
          <cell r="AZ36">
            <v>2350.5131999999999</v>
          </cell>
          <cell r="BA36">
            <v>7.5604651452745602</v>
          </cell>
          <cell r="BB36">
            <v>5.79E-3</v>
          </cell>
          <cell r="BC36">
            <v>5.0800000000000003E-3</v>
          </cell>
          <cell r="BD36" t="str">
            <v/>
          </cell>
          <cell r="BE36" t="str">
            <v/>
          </cell>
          <cell r="BF36" t="str">
            <v/>
          </cell>
          <cell r="BG36" t="str">
            <v/>
          </cell>
          <cell r="BH36" t="str">
            <v/>
          </cell>
          <cell r="BI36" t="str">
            <v/>
          </cell>
          <cell r="BJ36" t="str">
            <v/>
          </cell>
        </row>
        <row r="37">
          <cell r="C37" t="str">
            <v>East/West</v>
          </cell>
          <cell r="G37" t="str">
            <v>East</v>
          </cell>
          <cell r="H37" t="str">
            <v>T1</v>
          </cell>
          <cell r="P37">
            <v>0</v>
          </cell>
          <cell r="Q37">
            <v>694719.91925396002</v>
          </cell>
          <cell r="R37">
            <v>694719.91925396002</v>
          </cell>
          <cell r="S37">
            <v>209392000</v>
          </cell>
          <cell r="T37">
            <v>42000</v>
          </cell>
          <cell r="U37">
            <v>0</v>
          </cell>
          <cell r="V37">
            <v>395370.82400000002</v>
          </cell>
          <cell r="W37">
            <v>384442</v>
          </cell>
          <cell r="X37">
            <v>0</v>
          </cell>
          <cell r="Y37">
            <v>0</v>
          </cell>
          <cell r="Z37">
            <v>0</v>
          </cell>
          <cell r="AA37">
            <v>0</v>
          </cell>
          <cell r="AB37">
            <v>0</v>
          </cell>
          <cell r="AC37">
            <v>0</v>
          </cell>
          <cell r="AD37">
            <v>0</v>
          </cell>
          <cell r="AE37">
            <v>0</v>
          </cell>
          <cell r="AI37">
            <v>989.65952343076594</v>
          </cell>
          <cell r="AJ37" t="str">
            <v/>
          </cell>
          <cell r="AK37" t="str">
            <v/>
          </cell>
          <cell r="AL37" t="str">
            <v/>
          </cell>
          <cell r="AM37">
            <v>4.4222322947016598E-2</v>
          </cell>
          <cell r="AN37" t="str">
            <v/>
          </cell>
          <cell r="AO37">
            <v>2.4159652601365399E-2</v>
          </cell>
          <cell r="AP37" t="str">
            <v/>
          </cell>
          <cell r="AQ37" t="str">
            <v/>
          </cell>
          <cell r="AR37" t="str">
            <v/>
          </cell>
          <cell r="AS37">
            <v>1.5112815149630999E-3</v>
          </cell>
          <cell r="AT37" t="str">
            <v/>
          </cell>
          <cell r="AU37" t="str">
            <v/>
          </cell>
          <cell r="AV37" t="str">
            <v/>
          </cell>
          <cell r="AW37" t="str">
            <v/>
          </cell>
          <cell r="AZ37">
            <v>467.50955908675797</v>
          </cell>
          <cell r="BA37">
            <v>1.66208813439084</v>
          </cell>
          <cell r="BB37">
            <v>2.6633999999999998E-3</v>
          </cell>
          <cell r="BC37">
            <v>2.794E-3</v>
          </cell>
          <cell r="BD37" t="str">
            <v/>
          </cell>
          <cell r="BE37" t="str">
            <v/>
          </cell>
          <cell r="BF37" t="str">
            <v/>
          </cell>
          <cell r="BG37" t="str">
            <v/>
          </cell>
          <cell r="BH37" t="str">
            <v/>
          </cell>
          <cell r="BI37" t="str">
            <v/>
          </cell>
          <cell r="BJ37" t="str">
            <v/>
          </cell>
        </row>
        <row r="38">
          <cell r="C38" t="str">
            <v>East/West</v>
          </cell>
          <cell r="G38" t="str">
            <v>West</v>
          </cell>
          <cell r="H38" t="str">
            <v>T1</v>
          </cell>
          <cell r="P38">
            <v>0</v>
          </cell>
          <cell r="Q38">
            <v>0</v>
          </cell>
          <cell r="R38">
            <v>151192.73854751614</v>
          </cell>
          <cell r="S38">
            <v>13322000</v>
          </cell>
          <cell r="T38">
            <v>2780</v>
          </cell>
          <cell r="U38">
            <v>0</v>
          </cell>
          <cell r="V38">
            <v>21830.422000000002</v>
          </cell>
          <cell r="W38">
            <v>20088</v>
          </cell>
          <cell r="X38">
            <v>0</v>
          </cell>
          <cell r="Y38">
            <v>0</v>
          </cell>
          <cell r="Z38">
            <v>0</v>
          </cell>
          <cell r="AA38">
            <v>0</v>
          </cell>
          <cell r="AB38">
            <v>0</v>
          </cell>
          <cell r="AC38">
            <v>0</v>
          </cell>
          <cell r="AD38">
            <v>0</v>
          </cell>
          <cell r="AE38">
            <v>0</v>
          </cell>
          <cell r="AI38">
            <v>236.19697548911401</v>
          </cell>
          <cell r="AJ38" t="str">
            <v/>
          </cell>
          <cell r="AK38" t="str">
            <v/>
          </cell>
          <cell r="AL38" t="str">
            <v/>
          </cell>
          <cell r="AM38">
            <v>0.73708754039660396</v>
          </cell>
          <cell r="AN38" t="str">
            <v/>
          </cell>
          <cell r="AO38">
            <v>0.48273211865855398</v>
          </cell>
          <cell r="AP38" t="str">
            <v/>
          </cell>
          <cell r="AQ38" t="str">
            <v/>
          </cell>
          <cell r="AR38" t="str">
            <v/>
          </cell>
          <cell r="AS38">
            <v>6.2218933637766703E-3</v>
          </cell>
          <cell r="AT38" t="str">
            <v/>
          </cell>
          <cell r="AU38" t="str">
            <v/>
          </cell>
          <cell r="AV38" t="str">
            <v/>
          </cell>
          <cell r="AW38" t="str">
            <v/>
          </cell>
          <cell r="AZ38">
            <v>43.996772334294</v>
          </cell>
          <cell r="BA38">
            <v>0.84471568267379904</v>
          </cell>
          <cell r="BB38">
            <v>5.79E-3</v>
          </cell>
          <cell r="BC38">
            <v>5.0800000000000003E-3</v>
          </cell>
          <cell r="BD38" t="str">
            <v/>
          </cell>
          <cell r="BE38" t="str">
            <v/>
          </cell>
          <cell r="BF38" t="str">
            <v/>
          </cell>
          <cell r="BG38" t="str">
            <v/>
          </cell>
          <cell r="BH38" t="str">
            <v/>
          </cell>
          <cell r="BI38" t="str">
            <v/>
          </cell>
          <cell r="BJ38" t="str">
            <v/>
          </cell>
        </row>
        <row r="39">
          <cell r="C39" t="str">
            <v>East/West</v>
          </cell>
          <cell r="G39" t="str">
            <v>West</v>
          </cell>
          <cell r="H39" t="str">
            <v>T1</v>
          </cell>
          <cell r="P39">
            <v>0</v>
          </cell>
          <cell r="Q39">
            <v>0</v>
          </cell>
          <cell r="R39">
            <v>8248927.5321523892</v>
          </cell>
          <cell r="S39">
            <v>23596000</v>
          </cell>
          <cell r="T39">
            <v>18950</v>
          </cell>
          <cell r="U39">
            <v>0</v>
          </cell>
          <cell r="V39">
            <v>124978.69099999999</v>
          </cell>
          <cell r="W39">
            <v>124698.2</v>
          </cell>
          <cell r="X39">
            <v>0</v>
          </cell>
          <cell r="Y39">
            <v>0</v>
          </cell>
          <cell r="Z39">
            <v>0</v>
          </cell>
          <cell r="AA39">
            <v>0</v>
          </cell>
          <cell r="AB39">
            <v>0</v>
          </cell>
          <cell r="AC39">
            <v>0</v>
          </cell>
          <cell r="AD39">
            <v>0</v>
          </cell>
          <cell r="AE39">
            <v>0</v>
          </cell>
          <cell r="AI39">
            <v>800.21355245502605</v>
          </cell>
          <cell r="AJ39" t="str">
            <v/>
          </cell>
          <cell r="AK39" t="str">
            <v/>
          </cell>
          <cell r="AL39" t="str">
            <v/>
          </cell>
          <cell r="AM39">
            <v>1.02070183577524</v>
          </cell>
          <cell r="AN39" t="str">
            <v/>
          </cell>
          <cell r="AO39">
            <v>0.79593316130744196</v>
          </cell>
          <cell r="AP39" t="str">
            <v/>
          </cell>
          <cell r="AQ39" t="str">
            <v/>
          </cell>
          <cell r="AR39" t="str">
            <v/>
          </cell>
          <cell r="AS39">
            <v>4.6928672872794397E-3</v>
          </cell>
          <cell r="AT39" t="str">
            <v/>
          </cell>
          <cell r="AU39" t="str">
            <v/>
          </cell>
          <cell r="AV39" t="str">
            <v/>
          </cell>
          <cell r="AW39" t="str">
            <v/>
          </cell>
          <cell r="AZ39">
            <v>180.203524957376</v>
          </cell>
          <cell r="BA39">
            <v>1.7391996003254799</v>
          </cell>
          <cell r="BB39">
            <v>5.79E-3</v>
          </cell>
          <cell r="BC39">
            <v>5.0800000000000003E-3</v>
          </cell>
          <cell r="BD39" t="str">
            <v/>
          </cell>
          <cell r="BE39" t="str">
            <v/>
          </cell>
          <cell r="BF39" t="str">
            <v/>
          </cell>
          <cell r="BG39" t="str">
            <v/>
          </cell>
          <cell r="BH39" t="str">
            <v/>
          </cell>
          <cell r="BI39" t="str">
            <v/>
          </cell>
          <cell r="BJ39" t="str">
            <v/>
          </cell>
        </row>
        <row r="40">
          <cell r="C40" t="str">
            <v>East/West</v>
          </cell>
          <cell r="G40" t="str">
            <v>East</v>
          </cell>
          <cell r="H40" t="str">
            <v>T1</v>
          </cell>
          <cell r="P40">
            <v>0</v>
          </cell>
          <cell r="Q40">
            <v>1810963.443433132</v>
          </cell>
          <cell r="R40">
            <v>1810963.443433132</v>
          </cell>
          <cell r="S40">
            <v>16309999.999999998</v>
          </cell>
          <cell r="T40">
            <v>3000</v>
          </cell>
          <cell r="U40">
            <v>0</v>
          </cell>
          <cell r="V40">
            <v>31948.250999999997</v>
          </cell>
          <cell r="W40">
            <v>30624</v>
          </cell>
          <cell r="X40">
            <v>0</v>
          </cell>
          <cell r="Y40">
            <v>0</v>
          </cell>
          <cell r="Z40">
            <v>0</v>
          </cell>
          <cell r="AA40">
            <v>0</v>
          </cell>
          <cell r="AB40">
            <v>0</v>
          </cell>
          <cell r="AC40">
            <v>0</v>
          </cell>
          <cell r="AD40">
            <v>0</v>
          </cell>
          <cell r="AE40">
            <v>0</v>
          </cell>
          <cell r="AI40">
            <v>506.01718878934099</v>
          </cell>
          <cell r="AJ40" t="str">
            <v/>
          </cell>
          <cell r="AK40" t="str">
            <v/>
          </cell>
          <cell r="AL40" t="str">
            <v/>
          </cell>
          <cell r="AM40">
            <v>0.88788556336028202</v>
          </cell>
          <cell r="AN40" t="str">
            <v/>
          </cell>
          <cell r="AO40">
            <v>0.428781088351331</v>
          </cell>
          <cell r="AP40" t="str">
            <v/>
          </cell>
          <cell r="AQ40" t="str">
            <v/>
          </cell>
          <cell r="AR40" t="str">
            <v/>
          </cell>
          <cell r="AS40">
            <v>4.1678526839384802E-3</v>
          </cell>
          <cell r="AT40" t="str">
            <v/>
          </cell>
          <cell r="AU40" t="str">
            <v/>
          </cell>
          <cell r="AV40" t="str">
            <v/>
          </cell>
          <cell r="AW40" t="str">
            <v/>
          </cell>
          <cell r="AZ40">
            <v>26.868655553721698</v>
          </cell>
          <cell r="BA40">
            <v>1.66208813439084</v>
          </cell>
          <cell r="BB40">
            <v>3.3002999999999999E-3</v>
          </cell>
          <cell r="BC40">
            <v>2.8955999999999999E-3</v>
          </cell>
          <cell r="BD40" t="str">
            <v/>
          </cell>
          <cell r="BE40" t="str">
            <v/>
          </cell>
          <cell r="BF40" t="str">
            <v/>
          </cell>
          <cell r="BG40" t="str">
            <v/>
          </cell>
          <cell r="BH40" t="str">
            <v/>
          </cell>
          <cell r="BI40" t="str">
            <v/>
          </cell>
          <cell r="BJ40" t="str">
            <v/>
          </cell>
        </row>
        <row r="41">
          <cell r="C41" t="str">
            <v>East/West</v>
          </cell>
          <cell r="G41" t="str">
            <v>East</v>
          </cell>
          <cell r="H41" t="str">
            <v>T1</v>
          </cell>
          <cell r="P41">
            <v>0</v>
          </cell>
          <cell r="Q41">
            <v>1417465.7666966419</v>
          </cell>
          <cell r="R41">
            <v>1417465.7666966419</v>
          </cell>
          <cell r="S41">
            <v>9803000</v>
          </cell>
          <cell r="T41">
            <v>2000</v>
          </cell>
          <cell r="U41">
            <v>0</v>
          </cell>
          <cell r="V41">
            <v>18726.125</v>
          </cell>
          <cell r="W41">
            <v>18112.560000000001</v>
          </cell>
          <cell r="X41">
            <v>0</v>
          </cell>
          <cell r="Y41">
            <v>0</v>
          </cell>
          <cell r="Z41">
            <v>0</v>
          </cell>
          <cell r="AA41">
            <v>0</v>
          </cell>
          <cell r="AB41">
            <v>0</v>
          </cell>
          <cell r="AC41">
            <v>0</v>
          </cell>
          <cell r="AD41">
            <v>0</v>
          </cell>
          <cell r="AE41">
            <v>0</v>
          </cell>
          <cell r="AI41">
            <v>362.24112042575302</v>
          </cell>
          <cell r="AJ41" t="str">
            <v/>
          </cell>
          <cell r="AK41" t="str">
            <v/>
          </cell>
          <cell r="AL41" t="str">
            <v/>
          </cell>
          <cell r="AM41">
            <v>0.88788556336028202</v>
          </cell>
          <cell r="AN41" t="str">
            <v/>
          </cell>
          <cell r="AO41">
            <v>0.48768964337973503</v>
          </cell>
          <cell r="AP41" t="str">
            <v/>
          </cell>
          <cell r="AQ41" t="str">
            <v/>
          </cell>
          <cell r="AR41" t="str">
            <v/>
          </cell>
          <cell r="AS41">
            <v>4.1681906302395797E-3</v>
          </cell>
          <cell r="AT41" t="str">
            <v/>
          </cell>
          <cell r="AU41" t="str">
            <v/>
          </cell>
          <cell r="AV41" t="str">
            <v/>
          </cell>
          <cell r="AW41" t="str">
            <v/>
          </cell>
          <cell r="AZ41">
            <v>15.891462115860699</v>
          </cell>
          <cell r="BA41">
            <v>1.66208813439084</v>
          </cell>
          <cell r="BB41">
            <v>5.79E-3</v>
          </cell>
          <cell r="BC41">
            <v>5.0800000000000003E-3</v>
          </cell>
          <cell r="BD41" t="str">
            <v/>
          </cell>
          <cell r="BE41" t="str">
            <v/>
          </cell>
          <cell r="BF41" t="str">
            <v/>
          </cell>
          <cell r="BG41" t="str">
            <v/>
          </cell>
          <cell r="BH41" t="str">
            <v/>
          </cell>
          <cell r="BI41" t="str">
            <v/>
          </cell>
          <cell r="BJ41" t="str">
            <v/>
          </cell>
        </row>
        <row r="42">
          <cell r="C42" t="str">
            <v>East/West</v>
          </cell>
          <cell r="G42" t="str">
            <v>East</v>
          </cell>
          <cell r="H42" t="str">
            <v>T2</v>
          </cell>
          <cell r="P42">
            <v>0</v>
          </cell>
          <cell r="Q42">
            <v>0</v>
          </cell>
          <cell r="R42">
            <v>404846.65324809874</v>
          </cell>
          <cell r="S42">
            <v>0</v>
          </cell>
          <cell r="T42">
            <v>0</v>
          </cell>
          <cell r="U42">
            <v>35000</v>
          </cell>
          <cell r="V42">
            <v>0</v>
          </cell>
          <cell r="W42">
            <v>0</v>
          </cell>
          <cell r="X42">
            <v>0</v>
          </cell>
          <cell r="Y42">
            <v>0</v>
          </cell>
          <cell r="Z42">
            <v>0</v>
          </cell>
          <cell r="AA42">
            <v>0</v>
          </cell>
          <cell r="AB42">
            <v>0</v>
          </cell>
          <cell r="AC42">
            <v>0</v>
          </cell>
          <cell r="AD42">
            <v>0</v>
          </cell>
          <cell r="AE42">
            <v>0</v>
          </cell>
          <cell r="AI42">
            <v>159.10469830754499</v>
          </cell>
          <cell r="AJ42" t="str">
            <v/>
          </cell>
          <cell r="AK42" t="str">
            <v/>
          </cell>
          <cell r="AL42" t="str">
            <v/>
          </cell>
          <cell r="AM42">
            <v>0</v>
          </cell>
          <cell r="AN42" t="str">
            <v/>
          </cell>
          <cell r="AO42">
            <v>0</v>
          </cell>
          <cell r="AP42" t="str">
            <v/>
          </cell>
          <cell r="AQ42" t="str">
            <v/>
          </cell>
          <cell r="AR42" t="str">
            <v/>
          </cell>
          <cell r="AS42">
            <v>0</v>
          </cell>
          <cell r="AT42" t="str">
            <v/>
          </cell>
          <cell r="AU42" t="str">
            <v/>
          </cell>
          <cell r="AV42" t="str">
            <v/>
          </cell>
          <cell r="AW42" t="str">
            <v/>
          </cell>
          <cell r="AZ42">
            <v>0</v>
          </cell>
          <cell r="BA42">
            <v>0</v>
          </cell>
          <cell r="BB42">
            <v>0</v>
          </cell>
          <cell r="BC42">
            <v>0</v>
          </cell>
          <cell r="BD42" t="str">
            <v/>
          </cell>
          <cell r="BE42" t="str">
            <v/>
          </cell>
          <cell r="BF42" t="str">
            <v/>
          </cell>
          <cell r="BG42" t="str">
            <v/>
          </cell>
          <cell r="BH42" t="str">
            <v/>
          </cell>
          <cell r="BI42" t="str">
            <v/>
          </cell>
          <cell r="BJ42" t="str">
            <v/>
          </cell>
        </row>
        <row r="43">
          <cell r="C43" t="str">
            <v>East/West</v>
          </cell>
          <cell r="G43" t="str">
            <v>West</v>
          </cell>
          <cell r="H43" t="str">
            <v>T1</v>
          </cell>
          <cell r="P43">
            <v>0</v>
          </cell>
          <cell r="Q43">
            <v>0</v>
          </cell>
          <cell r="R43">
            <v>202362.81893779375</v>
          </cell>
          <cell r="S43">
            <v>0</v>
          </cell>
          <cell r="T43">
            <v>0</v>
          </cell>
          <cell r="U43">
            <v>10000</v>
          </cell>
          <cell r="V43">
            <v>0</v>
          </cell>
          <cell r="W43">
            <v>0</v>
          </cell>
          <cell r="X43">
            <v>0</v>
          </cell>
          <cell r="Y43">
            <v>0</v>
          </cell>
          <cell r="Z43">
            <v>0</v>
          </cell>
          <cell r="AA43">
            <v>0</v>
          </cell>
          <cell r="AB43">
            <v>0</v>
          </cell>
          <cell r="AC43">
            <v>0</v>
          </cell>
          <cell r="AD43">
            <v>0</v>
          </cell>
          <cell r="AE43">
            <v>0</v>
          </cell>
          <cell r="AI43">
            <v>114.97579993970299</v>
          </cell>
          <cell r="AJ43" t="str">
            <v/>
          </cell>
          <cell r="AK43" t="str">
            <v/>
          </cell>
          <cell r="AL43" t="str">
            <v/>
          </cell>
          <cell r="AM43">
            <v>0</v>
          </cell>
          <cell r="AN43" t="str">
            <v/>
          </cell>
          <cell r="AO43">
            <v>0</v>
          </cell>
          <cell r="AP43" t="str">
            <v/>
          </cell>
          <cell r="AQ43" t="str">
            <v/>
          </cell>
          <cell r="AR43" t="str">
            <v/>
          </cell>
          <cell r="AS43">
            <v>0</v>
          </cell>
          <cell r="AT43" t="str">
            <v/>
          </cell>
          <cell r="AU43" t="str">
            <v/>
          </cell>
          <cell r="AV43" t="str">
            <v/>
          </cell>
          <cell r="AW43" t="str">
            <v/>
          </cell>
          <cell r="AZ43">
            <v>0</v>
          </cell>
          <cell r="BA43">
            <v>0</v>
          </cell>
          <cell r="BB43">
            <v>0</v>
          </cell>
          <cell r="BC43">
            <v>0</v>
          </cell>
          <cell r="BD43" t="str">
            <v/>
          </cell>
          <cell r="BE43" t="str">
            <v/>
          </cell>
          <cell r="BF43" t="str">
            <v/>
          </cell>
          <cell r="BG43" t="str">
            <v/>
          </cell>
          <cell r="BH43" t="str">
            <v/>
          </cell>
          <cell r="BI43" t="str">
            <v/>
          </cell>
          <cell r="BJ43" t="str">
            <v/>
          </cell>
        </row>
        <row r="44">
          <cell r="C44" t="str">
            <v>East/West</v>
          </cell>
          <cell r="G44" t="str">
            <v>West</v>
          </cell>
          <cell r="H44" t="str">
            <v>T1</v>
          </cell>
          <cell r="P44">
            <v>0</v>
          </cell>
          <cell r="Q44">
            <v>0</v>
          </cell>
          <cell r="R44">
            <v>202362.81893779375</v>
          </cell>
          <cell r="S44">
            <v>0</v>
          </cell>
          <cell r="T44">
            <v>0</v>
          </cell>
          <cell r="U44">
            <v>10000</v>
          </cell>
          <cell r="V44">
            <v>0</v>
          </cell>
          <cell r="W44">
            <v>0</v>
          </cell>
          <cell r="X44">
            <v>0</v>
          </cell>
          <cell r="Y44">
            <v>0</v>
          </cell>
          <cell r="Z44">
            <v>0</v>
          </cell>
          <cell r="AA44">
            <v>0</v>
          </cell>
          <cell r="AB44">
            <v>0</v>
          </cell>
          <cell r="AC44">
            <v>0</v>
          </cell>
          <cell r="AD44">
            <v>0</v>
          </cell>
          <cell r="AE44">
            <v>0</v>
          </cell>
          <cell r="AI44">
            <v>114.97579993970299</v>
          </cell>
          <cell r="AJ44" t="str">
            <v/>
          </cell>
          <cell r="AK44" t="str">
            <v/>
          </cell>
          <cell r="AL44" t="str">
            <v/>
          </cell>
          <cell r="AM44">
            <v>0</v>
          </cell>
          <cell r="AN44" t="str">
            <v/>
          </cell>
          <cell r="AO44">
            <v>0</v>
          </cell>
          <cell r="AP44" t="str">
            <v/>
          </cell>
          <cell r="AQ44" t="str">
            <v/>
          </cell>
          <cell r="AR44" t="str">
            <v/>
          </cell>
          <cell r="AS44">
            <v>0</v>
          </cell>
          <cell r="AT44" t="str">
            <v/>
          </cell>
          <cell r="AU44" t="str">
            <v/>
          </cell>
          <cell r="AV44" t="str">
            <v/>
          </cell>
          <cell r="AW44" t="str">
            <v/>
          </cell>
          <cell r="AZ44">
            <v>0</v>
          </cell>
          <cell r="BA44">
            <v>0</v>
          </cell>
          <cell r="BB44">
            <v>0</v>
          </cell>
          <cell r="BC44">
            <v>0</v>
          </cell>
          <cell r="BD44" t="str">
            <v/>
          </cell>
          <cell r="BE44" t="str">
            <v/>
          </cell>
          <cell r="BF44" t="str">
            <v/>
          </cell>
          <cell r="BG44" t="str">
            <v/>
          </cell>
          <cell r="BH44" t="str">
            <v/>
          </cell>
          <cell r="BI44" t="str">
            <v/>
          </cell>
          <cell r="BJ44" t="str">
            <v/>
          </cell>
        </row>
        <row r="45">
          <cell r="C45" t="str">
            <v>East/West</v>
          </cell>
          <cell r="G45" t="str">
            <v>East</v>
          </cell>
          <cell r="H45" t="str">
            <v>T2</v>
          </cell>
          <cell r="P45">
            <v>0</v>
          </cell>
          <cell r="Q45">
            <v>1461564.8205297925</v>
          </cell>
          <cell r="R45">
            <v>1461564.8205297925</v>
          </cell>
          <cell r="S45">
            <v>13743000</v>
          </cell>
          <cell r="T45">
            <v>4110</v>
          </cell>
          <cell r="U45">
            <v>0</v>
          </cell>
          <cell r="V45">
            <v>31099.563999999998</v>
          </cell>
          <cell r="W45">
            <v>26900</v>
          </cell>
          <cell r="X45">
            <v>0</v>
          </cell>
          <cell r="Y45">
            <v>0</v>
          </cell>
          <cell r="Z45">
            <v>0</v>
          </cell>
          <cell r="AA45">
            <v>0</v>
          </cell>
          <cell r="AB45">
            <v>0</v>
          </cell>
          <cell r="AC45">
            <v>0</v>
          </cell>
          <cell r="AD45">
            <v>0</v>
          </cell>
          <cell r="AE45">
            <v>0</v>
          </cell>
          <cell r="AI45">
            <v>415.01253522884099</v>
          </cell>
          <cell r="AJ45" t="str">
            <v/>
          </cell>
          <cell r="AK45" t="str">
            <v/>
          </cell>
          <cell r="AL45" t="str">
            <v/>
          </cell>
          <cell r="AM45">
            <v>0.15096958518506701</v>
          </cell>
          <cell r="AN45" t="str">
            <v/>
          </cell>
          <cell r="AO45">
            <v>0.10260805229103399</v>
          </cell>
          <cell r="AP45" t="str">
            <v/>
          </cell>
          <cell r="AQ45" t="str">
            <v/>
          </cell>
          <cell r="AR45" t="str">
            <v/>
          </cell>
          <cell r="AS45">
            <v>4.1679477816827203E-3</v>
          </cell>
          <cell r="AT45" t="str">
            <v/>
          </cell>
          <cell r="AU45" t="str">
            <v/>
          </cell>
          <cell r="AV45" t="str">
            <v/>
          </cell>
          <cell r="AW45" t="str">
            <v/>
          </cell>
          <cell r="AZ45">
            <v>71.5297847358121</v>
          </cell>
          <cell r="BA45">
            <v>1.53445849814664</v>
          </cell>
          <cell r="BB45">
            <v>5.79E-3</v>
          </cell>
          <cell r="BC45">
            <v>5.0800000000000003E-3</v>
          </cell>
          <cell r="BD45" t="str">
            <v/>
          </cell>
          <cell r="BE45" t="str">
            <v/>
          </cell>
          <cell r="BF45" t="str">
            <v/>
          </cell>
          <cell r="BG45" t="str">
            <v/>
          </cell>
          <cell r="BH45" t="str">
            <v/>
          </cell>
          <cell r="BI45" t="str">
            <v/>
          </cell>
          <cell r="BJ45" t="str">
            <v/>
          </cell>
        </row>
        <row r="46">
          <cell r="C46" t="str">
            <v>East/West</v>
          </cell>
          <cell r="G46" t="str">
            <v>East</v>
          </cell>
          <cell r="H46" t="str">
            <v>T2</v>
          </cell>
          <cell r="P46">
            <v>0</v>
          </cell>
          <cell r="Q46">
            <v>3075801.0587904956</v>
          </cell>
          <cell r="R46">
            <v>3075801.0587904956</v>
          </cell>
          <cell r="S46">
            <v>38383000</v>
          </cell>
          <cell r="T46">
            <v>8950</v>
          </cell>
          <cell r="U46">
            <v>0</v>
          </cell>
          <cell r="V46">
            <v>77353.680999999997</v>
          </cell>
          <cell r="W46">
            <v>77353.22</v>
          </cell>
          <cell r="X46">
            <v>0</v>
          </cell>
          <cell r="Y46">
            <v>0</v>
          </cell>
          <cell r="Z46">
            <v>0</v>
          </cell>
          <cell r="AA46">
            <v>0</v>
          </cell>
          <cell r="AB46">
            <v>0</v>
          </cell>
          <cell r="AC46">
            <v>0</v>
          </cell>
          <cell r="AD46">
            <v>0</v>
          </cell>
          <cell r="AE46">
            <v>0</v>
          </cell>
          <cell r="AI46">
            <v>799.96342842041804</v>
          </cell>
          <cell r="AJ46" t="str">
            <v/>
          </cell>
          <cell r="AK46" t="str">
            <v/>
          </cell>
          <cell r="AL46" t="str">
            <v/>
          </cell>
          <cell r="AM46">
            <v>0.15096958518506701</v>
          </cell>
          <cell r="AN46" t="str">
            <v/>
          </cell>
          <cell r="AO46">
            <v>8.9833014349151294E-2</v>
          </cell>
          <cell r="AP46" t="str">
            <v/>
          </cell>
          <cell r="AQ46" t="str">
            <v/>
          </cell>
          <cell r="AR46" t="str">
            <v/>
          </cell>
          <cell r="AS46">
            <v>2.4424321099205501E-3</v>
          </cell>
          <cell r="AT46" t="str">
            <v/>
          </cell>
          <cell r="AU46" t="str">
            <v/>
          </cell>
          <cell r="AV46" t="str">
            <v/>
          </cell>
          <cell r="AW46" t="str">
            <v/>
          </cell>
          <cell r="AZ46">
            <v>205.689932164384</v>
          </cell>
          <cell r="BA46">
            <v>1.53445849814664</v>
          </cell>
          <cell r="BB46">
            <v>4.4583000000000001E-3</v>
          </cell>
          <cell r="BC46">
            <v>4.4704000000000002E-3</v>
          </cell>
          <cell r="BD46" t="str">
            <v/>
          </cell>
          <cell r="BE46" t="str">
            <v/>
          </cell>
          <cell r="BF46" t="str">
            <v/>
          </cell>
          <cell r="BG46" t="str">
            <v/>
          </cell>
          <cell r="BH46" t="str">
            <v/>
          </cell>
          <cell r="BI46" t="str">
            <v/>
          </cell>
          <cell r="BJ46" t="str">
            <v/>
          </cell>
        </row>
        <row r="47">
          <cell r="C47" t="str">
            <v>East/West</v>
          </cell>
          <cell r="G47" t="str">
            <v>West</v>
          </cell>
          <cell r="H47" t="str">
            <v>T2</v>
          </cell>
          <cell r="P47">
            <v>0</v>
          </cell>
          <cell r="Q47">
            <v>0</v>
          </cell>
          <cell r="R47">
            <v>231595.13036082595</v>
          </cell>
          <cell r="S47">
            <v>0</v>
          </cell>
          <cell r="T47">
            <v>0</v>
          </cell>
          <cell r="U47">
            <v>4500</v>
          </cell>
          <cell r="V47">
            <v>0</v>
          </cell>
          <cell r="W47">
            <v>0</v>
          </cell>
          <cell r="X47">
            <v>0</v>
          </cell>
          <cell r="Y47">
            <v>0</v>
          </cell>
          <cell r="Z47">
            <v>0</v>
          </cell>
          <cell r="AA47">
            <v>0</v>
          </cell>
          <cell r="AB47">
            <v>0</v>
          </cell>
          <cell r="AC47">
            <v>0</v>
          </cell>
          <cell r="AD47">
            <v>0</v>
          </cell>
          <cell r="AE47">
            <v>0</v>
          </cell>
          <cell r="AI47">
            <v>60.569897727758203</v>
          </cell>
          <cell r="AJ47" t="str">
            <v/>
          </cell>
          <cell r="AK47" t="str">
            <v/>
          </cell>
          <cell r="AL47" t="str">
            <v/>
          </cell>
          <cell r="AM47">
            <v>0</v>
          </cell>
          <cell r="AN47" t="str">
            <v/>
          </cell>
          <cell r="AO47">
            <v>0</v>
          </cell>
          <cell r="AP47" t="str">
            <v/>
          </cell>
          <cell r="AQ47" t="str">
            <v/>
          </cell>
          <cell r="AR47" t="str">
            <v/>
          </cell>
          <cell r="AS47">
            <v>0</v>
          </cell>
          <cell r="AT47" t="str">
            <v/>
          </cell>
          <cell r="AU47" t="str">
            <v/>
          </cell>
          <cell r="AV47" t="str">
            <v/>
          </cell>
          <cell r="AW47" t="str">
            <v/>
          </cell>
          <cell r="AZ47">
            <v>0</v>
          </cell>
          <cell r="BA47">
            <v>0</v>
          </cell>
          <cell r="BB47">
            <v>0</v>
          </cell>
          <cell r="BC47">
            <v>0</v>
          </cell>
          <cell r="BD47" t="str">
            <v/>
          </cell>
          <cell r="BE47" t="str">
            <v/>
          </cell>
          <cell r="BF47" t="str">
            <v/>
          </cell>
          <cell r="BG47" t="str">
            <v/>
          </cell>
          <cell r="BH47" t="str">
            <v/>
          </cell>
          <cell r="BI47" t="str">
            <v/>
          </cell>
          <cell r="BJ47" t="str">
            <v/>
          </cell>
        </row>
        <row r="48">
          <cell r="C48" t="str">
            <v>East/West</v>
          </cell>
          <cell r="G48" t="str">
            <v>East</v>
          </cell>
          <cell r="H48" t="str">
            <v>T1</v>
          </cell>
          <cell r="P48">
            <v>0</v>
          </cell>
          <cell r="Q48">
            <v>2496637.0556503222</v>
          </cell>
          <cell r="R48">
            <v>2496637.0556503222</v>
          </cell>
          <cell r="S48">
            <v>40270000</v>
          </cell>
          <cell r="T48">
            <v>10526</v>
          </cell>
          <cell r="U48">
            <v>0</v>
          </cell>
          <cell r="V48">
            <v>118803.04399999999</v>
          </cell>
          <cell r="W48">
            <v>118802</v>
          </cell>
          <cell r="X48">
            <v>0</v>
          </cell>
          <cell r="Y48">
            <v>0</v>
          </cell>
          <cell r="Z48">
            <v>0</v>
          </cell>
          <cell r="AA48">
            <v>0</v>
          </cell>
          <cell r="AB48">
            <v>0</v>
          </cell>
          <cell r="AC48">
            <v>0</v>
          </cell>
          <cell r="AD48">
            <v>0</v>
          </cell>
          <cell r="AE48">
            <v>0</v>
          </cell>
          <cell r="AI48">
            <v>737.42897924544297</v>
          </cell>
          <cell r="AJ48" t="str">
            <v/>
          </cell>
          <cell r="AK48" t="str">
            <v/>
          </cell>
          <cell r="AL48" t="str">
            <v/>
          </cell>
          <cell r="AM48">
            <v>0.207554120192837</v>
          </cell>
          <cell r="AN48" t="str">
            <v/>
          </cell>
          <cell r="AO48">
            <v>9.4573969344942194E-2</v>
          </cell>
          <cell r="AP48" t="str">
            <v/>
          </cell>
          <cell r="AQ48" t="str">
            <v/>
          </cell>
          <cell r="AR48" t="str">
            <v/>
          </cell>
          <cell r="AS48">
            <v>2.68811915105698E-3</v>
          </cell>
          <cell r="AT48" t="str">
            <v/>
          </cell>
          <cell r="AU48" t="str">
            <v/>
          </cell>
          <cell r="AV48" t="str">
            <v/>
          </cell>
          <cell r="AW48" t="str">
            <v/>
          </cell>
          <cell r="AZ48">
            <v>630.90309290014898</v>
          </cell>
          <cell r="BA48">
            <v>0.94384082009586401</v>
          </cell>
          <cell r="BB48">
            <v>4.2846000000000004E-3</v>
          </cell>
          <cell r="BC48">
            <v>3.7591999999999999E-3</v>
          </cell>
          <cell r="BD48" t="str">
            <v/>
          </cell>
          <cell r="BE48" t="str">
            <v/>
          </cell>
          <cell r="BF48" t="str">
            <v/>
          </cell>
          <cell r="BG48" t="str">
            <v/>
          </cell>
          <cell r="BH48" t="str">
            <v/>
          </cell>
          <cell r="BI48" t="str">
            <v/>
          </cell>
          <cell r="BJ48" t="str">
            <v/>
          </cell>
        </row>
        <row r="49">
          <cell r="C49" t="str">
            <v>East/West</v>
          </cell>
          <cell r="G49" t="str">
            <v>East</v>
          </cell>
          <cell r="H49" t="str">
            <v>T1</v>
          </cell>
          <cell r="P49">
            <v>0</v>
          </cell>
          <cell r="Q49">
            <v>995165.87126532651</v>
          </cell>
          <cell r="R49">
            <v>995165.87126532651</v>
          </cell>
          <cell r="S49">
            <v>111909000</v>
          </cell>
          <cell r="T49">
            <v>18000</v>
          </cell>
          <cell r="U49">
            <v>0</v>
          </cell>
          <cell r="V49">
            <v>212252.978</v>
          </cell>
          <cell r="W49">
            <v>187853.41999999995</v>
          </cell>
          <cell r="X49">
            <v>0</v>
          </cell>
          <cell r="Y49">
            <v>0</v>
          </cell>
          <cell r="Z49">
            <v>0</v>
          </cell>
          <cell r="AA49">
            <v>0</v>
          </cell>
          <cell r="AB49">
            <v>0</v>
          </cell>
          <cell r="AC49">
            <v>0</v>
          </cell>
          <cell r="AD49">
            <v>0</v>
          </cell>
          <cell r="AE49">
            <v>0</v>
          </cell>
          <cell r="AI49">
            <v>892.95643773479901</v>
          </cell>
          <cell r="AJ49" t="str">
            <v/>
          </cell>
          <cell r="AK49" t="str">
            <v/>
          </cell>
          <cell r="AL49" t="str">
            <v/>
          </cell>
          <cell r="AM49">
            <v>8.68061502738601E-2</v>
          </cell>
          <cell r="AN49" t="str">
            <v/>
          </cell>
          <cell r="AO49">
            <v>3.7859395026426101E-2</v>
          </cell>
          <cell r="AP49" t="str">
            <v/>
          </cell>
          <cell r="AQ49" t="str">
            <v/>
          </cell>
          <cell r="AR49" t="str">
            <v/>
          </cell>
          <cell r="AS49">
            <v>2.3393074626577E-3</v>
          </cell>
          <cell r="AT49" t="str">
            <v/>
          </cell>
          <cell r="AU49" t="str">
            <v/>
          </cell>
          <cell r="AV49" t="str">
            <v/>
          </cell>
          <cell r="AW49" t="str">
            <v/>
          </cell>
          <cell r="AZ49">
            <v>484.40216209086702</v>
          </cell>
          <cell r="BA49">
            <v>1.24798115901173</v>
          </cell>
          <cell r="BB49">
            <v>1.8527999999999999E-3</v>
          </cell>
          <cell r="BC49">
            <v>1.6256E-3</v>
          </cell>
          <cell r="BD49" t="str">
            <v/>
          </cell>
          <cell r="BE49" t="str">
            <v/>
          </cell>
          <cell r="BF49" t="str">
            <v/>
          </cell>
          <cell r="BG49" t="str">
            <v/>
          </cell>
          <cell r="BH49" t="str">
            <v/>
          </cell>
          <cell r="BI49" t="str">
            <v/>
          </cell>
          <cell r="BJ49" t="str">
            <v/>
          </cell>
        </row>
        <row r="50">
          <cell r="C50" t="str">
            <v>East/West</v>
          </cell>
          <cell r="G50" t="str">
            <v>East</v>
          </cell>
          <cell r="H50" t="str">
            <v>T1</v>
          </cell>
          <cell r="P50">
            <v>0</v>
          </cell>
          <cell r="Q50">
            <v>219177.96203841432</v>
          </cell>
          <cell r="R50">
            <v>219177.96203841432</v>
          </cell>
          <cell r="S50">
            <v>279000</v>
          </cell>
          <cell r="T50">
            <v>6670</v>
          </cell>
          <cell r="U50">
            <v>12000</v>
          </cell>
          <cell r="V50">
            <v>17926.035</v>
          </cell>
          <cell r="W50">
            <v>14770</v>
          </cell>
          <cell r="X50">
            <v>0</v>
          </cell>
          <cell r="Y50">
            <v>0</v>
          </cell>
          <cell r="Z50">
            <v>0</v>
          </cell>
          <cell r="AA50">
            <v>0</v>
          </cell>
          <cell r="AB50">
            <v>0</v>
          </cell>
          <cell r="AC50">
            <v>0</v>
          </cell>
          <cell r="AD50">
            <v>0</v>
          </cell>
          <cell r="AE50">
            <v>0</v>
          </cell>
          <cell r="AI50">
            <v>159.15298686761699</v>
          </cell>
          <cell r="AJ50" t="str">
            <v/>
          </cell>
          <cell r="AK50" t="str">
            <v/>
          </cell>
          <cell r="AL50" t="str">
            <v/>
          </cell>
          <cell r="AM50">
            <v>0.58189861693650502</v>
          </cell>
          <cell r="AN50" t="str">
            <v/>
          </cell>
          <cell r="AO50">
            <v>0.482851220856157</v>
          </cell>
          <cell r="AP50" t="str">
            <v/>
          </cell>
          <cell r="AQ50" t="str">
            <v/>
          </cell>
          <cell r="AR50" t="str">
            <v/>
          </cell>
          <cell r="AS50">
            <v>6.3031653289344694E-2</v>
          </cell>
          <cell r="AT50" t="str">
            <v/>
          </cell>
          <cell r="AU50" t="str">
            <v/>
          </cell>
          <cell r="AV50" t="str">
            <v/>
          </cell>
          <cell r="AW50" t="str">
            <v/>
          </cell>
          <cell r="AZ50">
            <v>144.04470000000001</v>
          </cell>
          <cell r="BA50">
            <v>1.66208813439084</v>
          </cell>
          <cell r="BB50">
            <v>5.79E-3</v>
          </cell>
          <cell r="BC50">
            <v>5.0800000000000003E-3</v>
          </cell>
          <cell r="BD50" t="str">
            <v/>
          </cell>
          <cell r="BE50" t="str">
            <v/>
          </cell>
          <cell r="BF50" t="str">
            <v/>
          </cell>
          <cell r="BG50" t="str">
            <v/>
          </cell>
          <cell r="BH50" t="str">
            <v/>
          </cell>
          <cell r="BI50" t="str">
            <v/>
          </cell>
          <cell r="BJ50" t="str">
            <v/>
          </cell>
        </row>
        <row r="51">
          <cell r="C51" t="str">
            <v>East/West</v>
          </cell>
          <cell r="G51" t="str">
            <v>West</v>
          </cell>
          <cell r="H51" t="str">
            <v>T2</v>
          </cell>
          <cell r="P51">
            <v>0</v>
          </cell>
          <cell r="Q51">
            <v>0</v>
          </cell>
          <cell r="R51">
            <v>790037.23494484194</v>
          </cell>
          <cell r="S51">
            <v>0</v>
          </cell>
          <cell r="T51">
            <v>0</v>
          </cell>
          <cell r="U51">
            <v>48500</v>
          </cell>
          <cell r="V51">
            <v>0</v>
          </cell>
          <cell r="W51">
            <v>0</v>
          </cell>
          <cell r="X51">
            <v>0</v>
          </cell>
          <cell r="Y51">
            <v>0</v>
          </cell>
          <cell r="Z51">
            <v>0</v>
          </cell>
          <cell r="AA51">
            <v>0</v>
          </cell>
          <cell r="AB51">
            <v>0</v>
          </cell>
          <cell r="AC51">
            <v>0</v>
          </cell>
          <cell r="AD51">
            <v>0</v>
          </cell>
          <cell r="AE51">
            <v>0</v>
          </cell>
          <cell r="AI51">
            <v>301.82509702716499</v>
          </cell>
          <cell r="AJ51" t="str">
            <v/>
          </cell>
          <cell r="AK51" t="str">
            <v/>
          </cell>
          <cell r="AL51" t="str">
            <v/>
          </cell>
          <cell r="AM51">
            <v>0</v>
          </cell>
          <cell r="AN51" t="str">
            <v/>
          </cell>
          <cell r="AO51">
            <v>0</v>
          </cell>
          <cell r="AP51" t="str">
            <v/>
          </cell>
          <cell r="AQ51" t="str">
            <v/>
          </cell>
          <cell r="AR51" t="str">
            <v/>
          </cell>
          <cell r="AS51">
            <v>0</v>
          </cell>
          <cell r="AT51" t="str">
            <v/>
          </cell>
          <cell r="AU51" t="str">
            <v/>
          </cell>
          <cell r="AV51" t="str">
            <v/>
          </cell>
          <cell r="AW51" t="str">
            <v/>
          </cell>
          <cell r="AZ51">
            <v>0</v>
          </cell>
          <cell r="BA51">
            <v>0</v>
          </cell>
          <cell r="BB51">
            <v>0</v>
          </cell>
          <cell r="BC51">
            <v>0</v>
          </cell>
          <cell r="BD51" t="str">
            <v/>
          </cell>
          <cell r="BE51" t="str">
            <v/>
          </cell>
          <cell r="BF51" t="str">
            <v/>
          </cell>
          <cell r="BG51" t="str">
            <v/>
          </cell>
          <cell r="BH51" t="str">
            <v/>
          </cell>
          <cell r="BI51" t="str">
            <v/>
          </cell>
          <cell r="BJ51" t="str">
            <v/>
          </cell>
        </row>
        <row r="52">
          <cell r="C52" t="str">
            <v>East/West</v>
          </cell>
          <cell r="G52" t="str">
            <v>East</v>
          </cell>
          <cell r="H52" t="str">
            <v>T3</v>
          </cell>
          <cell r="P52">
            <v>0</v>
          </cell>
          <cell r="Q52">
            <v>0</v>
          </cell>
          <cell r="R52">
            <v>603179.37531986577</v>
          </cell>
          <cell r="S52">
            <v>0</v>
          </cell>
          <cell r="T52">
            <v>0</v>
          </cell>
          <cell r="U52">
            <v>13500</v>
          </cell>
          <cell r="V52">
            <v>0</v>
          </cell>
          <cell r="W52">
            <v>0</v>
          </cell>
          <cell r="X52">
            <v>0</v>
          </cell>
          <cell r="Y52">
            <v>0</v>
          </cell>
          <cell r="Z52">
            <v>0</v>
          </cell>
          <cell r="AA52">
            <v>0</v>
          </cell>
          <cell r="AB52">
            <v>0</v>
          </cell>
          <cell r="AC52">
            <v>0</v>
          </cell>
          <cell r="AD52">
            <v>0</v>
          </cell>
          <cell r="AE52">
            <v>0</v>
          </cell>
          <cell r="AI52">
            <v>137.50521532864701</v>
          </cell>
          <cell r="AJ52" t="str">
            <v/>
          </cell>
          <cell r="AK52" t="str">
            <v/>
          </cell>
          <cell r="AL52" t="str">
            <v/>
          </cell>
          <cell r="AM52">
            <v>0</v>
          </cell>
          <cell r="AN52" t="str">
            <v/>
          </cell>
          <cell r="AO52">
            <v>0</v>
          </cell>
          <cell r="AP52" t="str">
            <v/>
          </cell>
          <cell r="AQ52" t="str">
            <v/>
          </cell>
          <cell r="AR52" t="str">
            <v/>
          </cell>
          <cell r="AS52">
            <v>0</v>
          </cell>
          <cell r="AT52" t="str">
            <v/>
          </cell>
          <cell r="AU52" t="str">
            <v/>
          </cell>
          <cell r="AV52" t="str">
            <v/>
          </cell>
          <cell r="AW52" t="str">
            <v/>
          </cell>
          <cell r="AZ52">
            <v>0</v>
          </cell>
          <cell r="BA52">
            <v>0</v>
          </cell>
          <cell r="BB52">
            <v>0</v>
          </cell>
          <cell r="BC52">
            <v>0</v>
          </cell>
          <cell r="BD52" t="str">
            <v/>
          </cell>
          <cell r="BE52" t="str">
            <v/>
          </cell>
          <cell r="BF52" t="str">
            <v/>
          </cell>
          <cell r="BG52" t="str">
            <v/>
          </cell>
          <cell r="BH52" t="str">
            <v/>
          </cell>
          <cell r="BI52" t="str">
            <v/>
          </cell>
          <cell r="BJ52" t="str">
            <v/>
          </cell>
        </row>
        <row r="53">
          <cell r="C53" t="str">
            <v>East/West</v>
          </cell>
          <cell r="G53" t="str">
            <v>West</v>
          </cell>
          <cell r="H53" t="str">
            <v>T2</v>
          </cell>
          <cell r="P53">
            <v>0</v>
          </cell>
          <cell r="Q53">
            <v>0</v>
          </cell>
          <cell r="R53">
            <v>74687.806104074087</v>
          </cell>
          <cell r="S53">
            <v>0</v>
          </cell>
          <cell r="T53">
            <v>0</v>
          </cell>
          <cell r="U53">
            <v>9000</v>
          </cell>
          <cell r="V53">
            <v>0</v>
          </cell>
          <cell r="W53">
            <v>0</v>
          </cell>
          <cell r="X53">
            <v>0</v>
          </cell>
          <cell r="Y53">
            <v>0</v>
          </cell>
          <cell r="Z53">
            <v>0</v>
          </cell>
          <cell r="AA53">
            <v>0</v>
          </cell>
          <cell r="AB53">
            <v>0</v>
          </cell>
          <cell r="AC53">
            <v>0</v>
          </cell>
          <cell r="AD53">
            <v>0</v>
          </cell>
          <cell r="AE53">
            <v>0</v>
          </cell>
          <cell r="AI53">
            <v>100.396897110148</v>
          </cell>
          <cell r="AJ53" t="str">
            <v/>
          </cell>
          <cell r="AK53" t="str">
            <v/>
          </cell>
          <cell r="AL53" t="str">
            <v/>
          </cell>
          <cell r="AM53">
            <v>0</v>
          </cell>
          <cell r="AN53" t="str">
            <v/>
          </cell>
          <cell r="AO53">
            <v>0</v>
          </cell>
          <cell r="AP53" t="str">
            <v/>
          </cell>
          <cell r="AQ53" t="str">
            <v/>
          </cell>
          <cell r="AR53" t="str">
            <v/>
          </cell>
          <cell r="AS53">
            <v>0</v>
          </cell>
          <cell r="AT53" t="str">
            <v/>
          </cell>
          <cell r="AU53" t="str">
            <v/>
          </cell>
          <cell r="AV53" t="str">
            <v/>
          </cell>
          <cell r="AW53" t="str">
            <v/>
          </cell>
          <cell r="AZ53">
            <v>0</v>
          </cell>
          <cell r="BA53">
            <v>0</v>
          </cell>
          <cell r="BB53">
            <v>0</v>
          </cell>
          <cell r="BC53">
            <v>0</v>
          </cell>
          <cell r="BD53" t="str">
            <v/>
          </cell>
          <cell r="BE53" t="str">
            <v/>
          </cell>
          <cell r="BF53" t="str">
            <v/>
          </cell>
          <cell r="BG53" t="str">
            <v/>
          </cell>
          <cell r="BH53" t="str">
            <v/>
          </cell>
          <cell r="BI53" t="str">
            <v/>
          </cell>
          <cell r="BJ53" t="str">
            <v/>
          </cell>
        </row>
        <row r="54">
          <cell r="C54" t="str">
            <v>East/West</v>
          </cell>
          <cell r="G54" t="str">
            <v>West</v>
          </cell>
          <cell r="H54" t="str">
            <v>T2</v>
          </cell>
          <cell r="P54">
            <v>0</v>
          </cell>
          <cell r="Q54">
            <v>0</v>
          </cell>
          <cell r="R54">
            <v>74687.806104074087</v>
          </cell>
          <cell r="S54">
            <v>0</v>
          </cell>
          <cell r="T54">
            <v>0</v>
          </cell>
          <cell r="U54">
            <v>9000</v>
          </cell>
          <cell r="V54">
            <v>0</v>
          </cell>
          <cell r="W54">
            <v>0</v>
          </cell>
          <cell r="X54">
            <v>0</v>
          </cell>
          <cell r="Y54">
            <v>0</v>
          </cell>
          <cell r="Z54">
            <v>0</v>
          </cell>
          <cell r="AA54">
            <v>0</v>
          </cell>
          <cell r="AB54">
            <v>0</v>
          </cell>
          <cell r="AC54">
            <v>0</v>
          </cell>
          <cell r="AD54">
            <v>0</v>
          </cell>
          <cell r="AE54">
            <v>0</v>
          </cell>
          <cell r="AI54">
            <v>100.396897110148</v>
          </cell>
          <cell r="AJ54" t="str">
            <v/>
          </cell>
          <cell r="AK54" t="str">
            <v/>
          </cell>
          <cell r="AL54" t="str">
            <v/>
          </cell>
          <cell r="AM54">
            <v>0</v>
          </cell>
          <cell r="AN54" t="str">
            <v/>
          </cell>
          <cell r="AO54">
            <v>0</v>
          </cell>
          <cell r="AP54" t="str">
            <v/>
          </cell>
          <cell r="AQ54" t="str">
            <v/>
          </cell>
          <cell r="AR54" t="str">
            <v/>
          </cell>
          <cell r="AS54">
            <v>0</v>
          </cell>
          <cell r="AT54" t="str">
            <v/>
          </cell>
          <cell r="AU54" t="str">
            <v/>
          </cell>
          <cell r="AV54" t="str">
            <v/>
          </cell>
          <cell r="AW54" t="str">
            <v/>
          </cell>
          <cell r="AZ54">
            <v>0</v>
          </cell>
          <cell r="BA54">
            <v>0</v>
          </cell>
          <cell r="BB54">
            <v>0</v>
          </cell>
          <cell r="BC54">
            <v>0</v>
          </cell>
          <cell r="BD54" t="str">
            <v/>
          </cell>
          <cell r="BE54" t="str">
            <v/>
          </cell>
          <cell r="BF54" t="str">
            <v/>
          </cell>
          <cell r="BG54" t="str">
            <v/>
          </cell>
          <cell r="BH54" t="str">
            <v/>
          </cell>
          <cell r="BI54" t="str">
            <v/>
          </cell>
          <cell r="BJ54" t="str">
            <v/>
          </cell>
        </row>
        <row r="55">
          <cell r="C55" t="str">
            <v>East/West</v>
          </cell>
          <cell r="G55" t="str">
            <v>East</v>
          </cell>
          <cell r="H55" t="str">
            <v>T1</v>
          </cell>
          <cell r="P55">
            <v>0</v>
          </cell>
          <cell r="Q55">
            <v>283995.42508817889</v>
          </cell>
          <cell r="R55">
            <v>2910098.7741239402</v>
          </cell>
          <cell r="S55">
            <v>0</v>
          </cell>
          <cell r="T55">
            <v>0</v>
          </cell>
          <cell r="U55">
            <v>80000</v>
          </cell>
          <cell r="V55">
            <v>0</v>
          </cell>
          <cell r="W55">
            <v>0</v>
          </cell>
          <cell r="X55">
            <v>0</v>
          </cell>
          <cell r="Y55">
            <v>0</v>
          </cell>
          <cell r="Z55">
            <v>0</v>
          </cell>
          <cell r="AA55">
            <v>0</v>
          </cell>
          <cell r="AB55">
            <v>0</v>
          </cell>
          <cell r="AC55">
            <v>0</v>
          </cell>
          <cell r="AD55">
            <v>0</v>
          </cell>
          <cell r="AE55">
            <v>0</v>
          </cell>
          <cell r="AI55">
            <v>318.20539626465302</v>
          </cell>
          <cell r="AJ55" t="str">
            <v/>
          </cell>
          <cell r="AK55" t="str">
            <v/>
          </cell>
          <cell r="AL55" t="str">
            <v/>
          </cell>
          <cell r="AM55">
            <v>0</v>
          </cell>
          <cell r="AN55" t="str">
            <v/>
          </cell>
          <cell r="AO55">
            <v>0</v>
          </cell>
          <cell r="AP55" t="str">
            <v/>
          </cell>
          <cell r="AQ55" t="str">
            <v/>
          </cell>
          <cell r="AR55" t="str">
            <v/>
          </cell>
          <cell r="AS55">
            <v>0</v>
          </cell>
          <cell r="AT55" t="str">
            <v/>
          </cell>
          <cell r="AU55" t="str">
            <v/>
          </cell>
          <cell r="AV55" t="str">
            <v/>
          </cell>
          <cell r="AW55" t="str">
            <v/>
          </cell>
          <cell r="AZ55">
            <v>0</v>
          </cell>
          <cell r="BA55">
            <v>0</v>
          </cell>
          <cell r="BB55">
            <v>0</v>
          </cell>
          <cell r="BC55">
            <v>0</v>
          </cell>
          <cell r="BD55" t="str">
            <v/>
          </cell>
          <cell r="BE55" t="str">
            <v/>
          </cell>
          <cell r="BF55" t="str">
            <v/>
          </cell>
          <cell r="BG55" t="str">
            <v/>
          </cell>
          <cell r="BH55" t="str">
            <v/>
          </cell>
          <cell r="BI55" t="str">
            <v/>
          </cell>
          <cell r="BJ55" t="str">
            <v/>
          </cell>
        </row>
        <row r="56">
          <cell r="C56" t="str">
            <v>East/West</v>
          </cell>
          <cell r="G56" t="str">
            <v>West</v>
          </cell>
          <cell r="H56" t="str">
            <v>T1</v>
          </cell>
          <cell r="P56">
            <v>0</v>
          </cell>
          <cell r="Q56">
            <v>0</v>
          </cell>
          <cell r="R56">
            <v>110106.2647318962</v>
          </cell>
          <cell r="S56">
            <v>0</v>
          </cell>
          <cell r="T56">
            <v>0</v>
          </cell>
          <cell r="U56">
            <v>14000</v>
          </cell>
          <cell r="V56">
            <v>0</v>
          </cell>
          <cell r="W56">
            <v>0</v>
          </cell>
          <cell r="X56">
            <v>0</v>
          </cell>
          <cell r="Y56">
            <v>0</v>
          </cell>
          <cell r="Z56">
            <v>0</v>
          </cell>
          <cell r="AA56">
            <v>0</v>
          </cell>
          <cell r="AB56">
            <v>0</v>
          </cell>
          <cell r="AC56">
            <v>0</v>
          </cell>
          <cell r="AD56">
            <v>0</v>
          </cell>
          <cell r="AE56">
            <v>0</v>
          </cell>
          <cell r="AI56">
            <v>142.608282450589</v>
          </cell>
          <cell r="AJ56" t="str">
            <v/>
          </cell>
          <cell r="AK56" t="str">
            <v/>
          </cell>
          <cell r="AL56" t="str">
            <v/>
          </cell>
          <cell r="AM56">
            <v>0</v>
          </cell>
          <cell r="AN56" t="str">
            <v/>
          </cell>
          <cell r="AO56">
            <v>0</v>
          </cell>
          <cell r="AP56" t="str">
            <v/>
          </cell>
          <cell r="AQ56" t="str">
            <v/>
          </cell>
          <cell r="AR56" t="str">
            <v/>
          </cell>
          <cell r="AS56">
            <v>0</v>
          </cell>
          <cell r="AT56" t="str">
            <v/>
          </cell>
          <cell r="AU56" t="str">
            <v/>
          </cell>
          <cell r="AV56" t="str">
            <v/>
          </cell>
          <cell r="AW56" t="str">
            <v/>
          </cell>
          <cell r="AZ56">
            <v>0</v>
          </cell>
          <cell r="BA56">
            <v>0</v>
          </cell>
          <cell r="BB56">
            <v>0</v>
          </cell>
          <cell r="BC56">
            <v>0</v>
          </cell>
          <cell r="BD56" t="str">
            <v/>
          </cell>
          <cell r="BE56" t="str">
            <v/>
          </cell>
          <cell r="BF56" t="str">
            <v/>
          </cell>
          <cell r="BG56" t="str">
            <v/>
          </cell>
          <cell r="BH56" t="str">
            <v/>
          </cell>
          <cell r="BI56" t="str">
            <v/>
          </cell>
          <cell r="BJ56" t="str">
            <v/>
          </cell>
        </row>
        <row r="57">
          <cell r="C57" t="str">
            <v>East/West</v>
          </cell>
          <cell r="G57" t="str">
            <v>West</v>
          </cell>
          <cell r="H57" t="str">
            <v>T1</v>
          </cell>
          <cell r="P57">
            <v>0</v>
          </cell>
          <cell r="Q57">
            <v>0</v>
          </cell>
          <cell r="R57">
            <v>78309.716877008424</v>
          </cell>
          <cell r="S57">
            <v>0</v>
          </cell>
          <cell r="T57">
            <v>0</v>
          </cell>
          <cell r="U57">
            <v>3600</v>
          </cell>
          <cell r="V57">
            <v>0</v>
          </cell>
          <cell r="W57">
            <v>0</v>
          </cell>
          <cell r="X57">
            <v>0</v>
          </cell>
          <cell r="Y57">
            <v>0</v>
          </cell>
          <cell r="Z57">
            <v>0</v>
          </cell>
          <cell r="AA57">
            <v>0</v>
          </cell>
          <cell r="AB57">
            <v>0</v>
          </cell>
          <cell r="AC57">
            <v>0</v>
          </cell>
          <cell r="AD57">
            <v>0</v>
          </cell>
          <cell r="AE57">
            <v>0</v>
          </cell>
          <cell r="AI57">
            <v>55.321711603767298</v>
          </cell>
          <cell r="AJ57" t="str">
            <v/>
          </cell>
          <cell r="AK57" t="str">
            <v/>
          </cell>
          <cell r="AL57" t="str">
            <v/>
          </cell>
          <cell r="AM57">
            <v>0</v>
          </cell>
          <cell r="AN57" t="str">
            <v/>
          </cell>
          <cell r="AO57">
            <v>0</v>
          </cell>
          <cell r="AP57" t="str">
            <v/>
          </cell>
          <cell r="AQ57" t="str">
            <v/>
          </cell>
          <cell r="AR57" t="str">
            <v/>
          </cell>
          <cell r="AS57">
            <v>0</v>
          </cell>
          <cell r="AT57" t="str">
            <v/>
          </cell>
          <cell r="AU57" t="str">
            <v/>
          </cell>
          <cell r="AV57" t="str">
            <v/>
          </cell>
          <cell r="AW57" t="str">
            <v/>
          </cell>
          <cell r="AZ57">
            <v>0</v>
          </cell>
          <cell r="BA57">
            <v>0</v>
          </cell>
          <cell r="BB57">
            <v>0</v>
          </cell>
          <cell r="BC57">
            <v>0</v>
          </cell>
          <cell r="BD57" t="str">
            <v/>
          </cell>
          <cell r="BE57" t="str">
            <v/>
          </cell>
          <cell r="BF57" t="str">
            <v/>
          </cell>
          <cell r="BG57" t="str">
            <v/>
          </cell>
          <cell r="BH57" t="str">
            <v/>
          </cell>
          <cell r="BI57" t="str">
            <v/>
          </cell>
          <cell r="BJ57" t="str">
            <v/>
          </cell>
        </row>
        <row r="58">
          <cell r="C58" t="str">
            <v>East/West</v>
          </cell>
          <cell r="G58" t="str">
            <v>West</v>
          </cell>
          <cell r="H58" t="str">
            <v>T1</v>
          </cell>
          <cell r="P58">
            <v>0</v>
          </cell>
          <cell r="Q58">
            <v>0</v>
          </cell>
          <cell r="R58">
            <v>85191.296229775689</v>
          </cell>
          <cell r="S58">
            <v>0</v>
          </cell>
          <cell r="T58">
            <v>0</v>
          </cell>
          <cell r="U58">
            <v>3600</v>
          </cell>
          <cell r="V58">
            <v>0</v>
          </cell>
          <cell r="W58">
            <v>0</v>
          </cell>
          <cell r="X58">
            <v>0</v>
          </cell>
          <cell r="Y58">
            <v>0</v>
          </cell>
          <cell r="Z58">
            <v>0</v>
          </cell>
          <cell r="AA58">
            <v>0</v>
          </cell>
          <cell r="AB58">
            <v>0</v>
          </cell>
          <cell r="AC58">
            <v>0</v>
          </cell>
          <cell r="AD58">
            <v>0</v>
          </cell>
          <cell r="AE58">
            <v>0</v>
          </cell>
          <cell r="AI58">
            <v>55.793948812099401</v>
          </cell>
          <cell r="AJ58" t="str">
            <v/>
          </cell>
          <cell r="AK58" t="str">
            <v/>
          </cell>
          <cell r="AL58" t="str">
            <v/>
          </cell>
          <cell r="AM58">
            <v>0</v>
          </cell>
          <cell r="AN58" t="str">
            <v/>
          </cell>
          <cell r="AO58">
            <v>0</v>
          </cell>
          <cell r="AP58" t="str">
            <v/>
          </cell>
          <cell r="AQ58" t="str">
            <v/>
          </cell>
          <cell r="AR58" t="str">
            <v/>
          </cell>
          <cell r="AS58">
            <v>0</v>
          </cell>
          <cell r="AT58" t="str">
            <v/>
          </cell>
          <cell r="AU58" t="str">
            <v/>
          </cell>
          <cell r="AV58" t="str">
            <v/>
          </cell>
          <cell r="AW58" t="str">
            <v/>
          </cell>
          <cell r="AZ58">
            <v>0</v>
          </cell>
          <cell r="BA58">
            <v>0</v>
          </cell>
          <cell r="BB58">
            <v>0</v>
          </cell>
          <cell r="BC58">
            <v>0</v>
          </cell>
          <cell r="BD58" t="str">
            <v/>
          </cell>
          <cell r="BE58" t="str">
            <v/>
          </cell>
          <cell r="BF58" t="str">
            <v/>
          </cell>
          <cell r="BG58" t="str">
            <v/>
          </cell>
          <cell r="BH58" t="str">
            <v/>
          </cell>
          <cell r="BI58" t="str">
            <v/>
          </cell>
          <cell r="BJ58" t="str">
            <v/>
          </cell>
        </row>
        <row r="59">
          <cell r="C59" t="str">
            <v>East/West</v>
          </cell>
          <cell r="G59" t="str">
            <v>West</v>
          </cell>
          <cell r="H59" t="str">
            <v>T1</v>
          </cell>
          <cell r="P59">
            <v>0</v>
          </cell>
          <cell r="Q59">
            <v>0</v>
          </cell>
          <cell r="R59">
            <v>74786.881276250424</v>
          </cell>
          <cell r="S59">
            <v>0</v>
          </cell>
          <cell r="T59">
            <v>0</v>
          </cell>
          <cell r="U59">
            <v>14700</v>
          </cell>
          <cell r="V59">
            <v>0</v>
          </cell>
          <cell r="W59">
            <v>0</v>
          </cell>
          <cell r="X59">
            <v>0</v>
          </cell>
          <cell r="Y59">
            <v>0</v>
          </cell>
          <cell r="Z59">
            <v>0</v>
          </cell>
          <cell r="AA59">
            <v>0</v>
          </cell>
          <cell r="AB59">
            <v>0</v>
          </cell>
          <cell r="AC59">
            <v>0</v>
          </cell>
          <cell r="AD59">
            <v>0</v>
          </cell>
          <cell r="AE59">
            <v>0</v>
          </cell>
          <cell r="AI59">
            <v>147.60852009254299</v>
          </cell>
          <cell r="AJ59" t="str">
            <v/>
          </cell>
          <cell r="AK59" t="str">
            <v/>
          </cell>
          <cell r="AL59" t="str">
            <v/>
          </cell>
          <cell r="AM59">
            <v>0</v>
          </cell>
          <cell r="AN59" t="str">
            <v/>
          </cell>
          <cell r="AO59">
            <v>0</v>
          </cell>
          <cell r="AP59" t="str">
            <v/>
          </cell>
          <cell r="AQ59" t="str">
            <v/>
          </cell>
          <cell r="AR59" t="str">
            <v/>
          </cell>
          <cell r="AS59">
            <v>0</v>
          </cell>
          <cell r="AT59" t="str">
            <v/>
          </cell>
          <cell r="AU59" t="str">
            <v/>
          </cell>
          <cell r="AV59" t="str">
            <v/>
          </cell>
          <cell r="AW59" t="str">
            <v/>
          </cell>
          <cell r="AZ59">
            <v>0</v>
          </cell>
          <cell r="BA59">
            <v>0</v>
          </cell>
          <cell r="BB59">
            <v>0</v>
          </cell>
          <cell r="BC59">
            <v>0</v>
          </cell>
          <cell r="BD59" t="str">
            <v/>
          </cell>
          <cell r="BE59" t="str">
            <v/>
          </cell>
          <cell r="BF59" t="str">
            <v/>
          </cell>
          <cell r="BG59" t="str">
            <v/>
          </cell>
          <cell r="BH59" t="str">
            <v/>
          </cell>
          <cell r="BI59" t="str">
            <v/>
          </cell>
          <cell r="BJ59" t="str">
            <v/>
          </cell>
        </row>
        <row r="60">
          <cell r="C60" t="str">
            <v>East/West</v>
          </cell>
          <cell r="G60" t="str">
            <v>East</v>
          </cell>
          <cell r="H60" t="str">
            <v>T1</v>
          </cell>
          <cell r="P60">
            <v>0</v>
          </cell>
          <cell r="Q60">
            <v>0</v>
          </cell>
          <cell r="R60">
            <v>3428687.9533769875</v>
          </cell>
          <cell r="S60">
            <v>0</v>
          </cell>
          <cell r="T60">
            <v>0</v>
          </cell>
          <cell r="U60">
            <v>103000</v>
          </cell>
          <cell r="V60">
            <v>0</v>
          </cell>
          <cell r="W60">
            <v>0</v>
          </cell>
          <cell r="X60">
            <v>0</v>
          </cell>
          <cell r="Y60">
            <v>0</v>
          </cell>
          <cell r="Z60">
            <v>0</v>
          </cell>
          <cell r="AA60">
            <v>0</v>
          </cell>
          <cell r="AB60">
            <v>0</v>
          </cell>
          <cell r="AC60">
            <v>0</v>
          </cell>
          <cell r="AD60">
            <v>0</v>
          </cell>
          <cell r="AE60">
            <v>0</v>
          </cell>
          <cell r="AI60">
            <v>309.17616217899001</v>
          </cell>
          <cell r="AJ60" t="str">
            <v/>
          </cell>
          <cell r="AK60" t="str">
            <v/>
          </cell>
          <cell r="AL60" t="str">
            <v/>
          </cell>
          <cell r="AM60">
            <v>0</v>
          </cell>
          <cell r="AN60" t="str">
            <v/>
          </cell>
          <cell r="AO60">
            <v>0</v>
          </cell>
          <cell r="AP60" t="str">
            <v/>
          </cell>
          <cell r="AQ60" t="str">
            <v/>
          </cell>
          <cell r="AR60" t="str">
            <v/>
          </cell>
          <cell r="AS60">
            <v>0</v>
          </cell>
          <cell r="AT60" t="str">
            <v/>
          </cell>
          <cell r="AU60" t="str">
            <v/>
          </cell>
          <cell r="AV60" t="str">
            <v/>
          </cell>
          <cell r="AW60" t="str">
            <v/>
          </cell>
          <cell r="AZ60">
            <v>0</v>
          </cell>
          <cell r="BA60">
            <v>0</v>
          </cell>
          <cell r="BB60">
            <v>0</v>
          </cell>
          <cell r="BC60">
            <v>0</v>
          </cell>
          <cell r="BD60" t="str">
            <v/>
          </cell>
          <cell r="BE60" t="str">
            <v/>
          </cell>
          <cell r="BF60" t="str">
            <v/>
          </cell>
          <cell r="BG60" t="str">
            <v/>
          </cell>
          <cell r="BH60" t="str">
            <v/>
          </cell>
          <cell r="BI60" t="str">
            <v/>
          </cell>
          <cell r="BJ60" t="str">
            <v/>
          </cell>
        </row>
        <row r="61">
          <cell r="C61" t="str">
            <v>East/West</v>
          </cell>
          <cell r="G61" t="str">
            <v>West</v>
          </cell>
          <cell r="H61" t="str">
            <v>T1</v>
          </cell>
          <cell r="P61">
            <v>0</v>
          </cell>
          <cell r="Q61">
            <v>0</v>
          </cell>
          <cell r="R61">
            <v>2302340.6244869796</v>
          </cell>
          <cell r="S61">
            <v>0</v>
          </cell>
          <cell r="T61">
            <v>0</v>
          </cell>
          <cell r="U61">
            <v>75000</v>
          </cell>
          <cell r="V61">
            <v>0</v>
          </cell>
          <cell r="W61">
            <v>0</v>
          </cell>
          <cell r="X61">
            <v>0</v>
          </cell>
          <cell r="Y61">
            <v>0</v>
          </cell>
          <cell r="Z61">
            <v>0</v>
          </cell>
          <cell r="AA61">
            <v>0</v>
          </cell>
          <cell r="AB61">
            <v>0</v>
          </cell>
          <cell r="AC61">
            <v>0</v>
          </cell>
          <cell r="AD61">
            <v>0</v>
          </cell>
          <cell r="AE61">
            <v>0</v>
          </cell>
          <cell r="AI61">
            <v>377.18455658658399</v>
          </cell>
          <cell r="AJ61" t="str">
            <v/>
          </cell>
          <cell r="AK61" t="str">
            <v/>
          </cell>
          <cell r="AL61" t="str">
            <v/>
          </cell>
          <cell r="AM61">
            <v>0</v>
          </cell>
          <cell r="AN61" t="str">
            <v/>
          </cell>
          <cell r="AO61">
            <v>0</v>
          </cell>
          <cell r="AP61" t="str">
            <v/>
          </cell>
          <cell r="AQ61" t="str">
            <v/>
          </cell>
          <cell r="AR61" t="str">
            <v/>
          </cell>
          <cell r="AS61">
            <v>0</v>
          </cell>
          <cell r="AT61" t="str">
            <v/>
          </cell>
          <cell r="AU61" t="str">
            <v/>
          </cell>
          <cell r="AV61" t="str">
            <v/>
          </cell>
          <cell r="AW61" t="str">
            <v/>
          </cell>
          <cell r="AZ61">
            <v>0</v>
          </cell>
          <cell r="BA61">
            <v>0</v>
          </cell>
          <cell r="BB61">
            <v>0</v>
          </cell>
          <cell r="BC61">
            <v>0</v>
          </cell>
          <cell r="BD61" t="str">
            <v/>
          </cell>
          <cell r="BE61" t="str">
            <v/>
          </cell>
          <cell r="BF61" t="str">
            <v/>
          </cell>
          <cell r="BG61" t="str">
            <v/>
          </cell>
          <cell r="BH61" t="str">
            <v/>
          </cell>
          <cell r="BI61" t="str">
            <v/>
          </cell>
          <cell r="BJ61" t="str">
            <v/>
          </cell>
        </row>
        <row r="62">
          <cell r="C62" t="str">
            <v>East/West</v>
          </cell>
          <cell r="G62" t="str">
            <v>East</v>
          </cell>
          <cell r="H62" t="str">
            <v>T1</v>
          </cell>
          <cell r="P62">
            <v>0</v>
          </cell>
          <cell r="Q62">
            <v>0</v>
          </cell>
          <cell r="R62">
            <v>813967.56471817545</v>
          </cell>
          <cell r="S62">
            <v>0</v>
          </cell>
          <cell r="T62">
            <v>0</v>
          </cell>
          <cell r="U62">
            <v>26000</v>
          </cell>
          <cell r="V62">
            <v>0</v>
          </cell>
          <cell r="W62">
            <v>0</v>
          </cell>
          <cell r="X62">
            <v>0</v>
          </cell>
          <cell r="Y62">
            <v>0</v>
          </cell>
          <cell r="Z62">
            <v>0</v>
          </cell>
          <cell r="AA62">
            <v>0</v>
          </cell>
          <cell r="AB62">
            <v>0</v>
          </cell>
          <cell r="AC62">
            <v>0</v>
          </cell>
          <cell r="AD62">
            <v>0</v>
          </cell>
          <cell r="AE62">
            <v>0</v>
          </cell>
          <cell r="AI62">
            <v>188.77727444797799</v>
          </cell>
          <cell r="AJ62" t="str">
            <v/>
          </cell>
          <cell r="AK62" t="str">
            <v/>
          </cell>
          <cell r="AL62" t="str">
            <v/>
          </cell>
          <cell r="AM62">
            <v>0</v>
          </cell>
          <cell r="AN62" t="str">
            <v/>
          </cell>
          <cell r="AO62">
            <v>0</v>
          </cell>
          <cell r="AP62" t="str">
            <v/>
          </cell>
          <cell r="AQ62" t="str">
            <v/>
          </cell>
          <cell r="AR62" t="str">
            <v/>
          </cell>
          <cell r="AS62">
            <v>0</v>
          </cell>
          <cell r="AT62" t="str">
            <v/>
          </cell>
          <cell r="AU62" t="str">
            <v/>
          </cell>
          <cell r="AV62" t="str">
            <v/>
          </cell>
          <cell r="AW62" t="str">
            <v/>
          </cell>
          <cell r="AZ62">
            <v>0</v>
          </cell>
          <cell r="BA62">
            <v>0</v>
          </cell>
          <cell r="BB62">
            <v>0</v>
          </cell>
          <cell r="BC62">
            <v>0</v>
          </cell>
          <cell r="BD62" t="str">
            <v/>
          </cell>
          <cell r="BE62" t="str">
            <v/>
          </cell>
          <cell r="BF62" t="str">
            <v/>
          </cell>
          <cell r="BG62" t="str">
            <v/>
          </cell>
          <cell r="BH62" t="str">
            <v/>
          </cell>
          <cell r="BI62" t="str">
            <v/>
          </cell>
          <cell r="BJ62" t="str">
            <v/>
          </cell>
        </row>
        <row r="63">
          <cell r="C63" t="str">
            <v>East/West</v>
          </cell>
          <cell r="G63" t="str">
            <v>East</v>
          </cell>
          <cell r="H63" t="str">
            <v>T1</v>
          </cell>
          <cell r="P63">
            <v>0</v>
          </cell>
          <cell r="Q63">
            <v>0</v>
          </cell>
          <cell r="R63">
            <v>358811.38686742983</v>
          </cell>
          <cell r="S63">
            <v>0</v>
          </cell>
          <cell r="T63">
            <v>0</v>
          </cell>
          <cell r="U63">
            <v>27300</v>
          </cell>
          <cell r="V63">
            <v>0</v>
          </cell>
          <cell r="W63">
            <v>0</v>
          </cell>
          <cell r="X63">
            <v>0</v>
          </cell>
          <cell r="Y63">
            <v>0</v>
          </cell>
          <cell r="Z63">
            <v>0</v>
          </cell>
          <cell r="AA63">
            <v>0</v>
          </cell>
          <cell r="AB63">
            <v>0</v>
          </cell>
          <cell r="AC63">
            <v>0</v>
          </cell>
          <cell r="AD63">
            <v>0</v>
          </cell>
          <cell r="AE63">
            <v>0</v>
          </cell>
          <cell r="AI63">
            <v>157.54292085487401</v>
          </cell>
          <cell r="AJ63" t="str">
            <v/>
          </cell>
          <cell r="AK63" t="str">
            <v/>
          </cell>
          <cell r="AL63" t="str">
            <v/>
          </cell>
          <cell r="AM63">
            <v>0</v>
          </cell>
          <cell r="AN63" t="str">
            <v/>
          </cell>
          <cell r="AO63">
            <v>0</v>
          </cell>
          <cell r="AP63" t="str">
            <v/>
          </cell>
          <cell r="AQ63" t="str">
            <v/>
          </cell>
          <cell r="AR63" t="str">
            <v/>
          </cell>
          <cell r="AS63">
            <v>0</v>
          </cell>
          <cell r="AT63" t="str">
            <v/>
          </cell>
          <cell r="AU63" t="str">
            <v/>
          </cell>
          <cell r="AV63" t="str">
            <v/>
          </cell>
          <cell r="AW63" t="str">
            <v/>
          </cell>
          <cell r="AZ63">
            <v>0</v>
          </cell>
          <cell r="BA63">
            <v>0</v>
          </cell>
          <cell r="BB63">
            <v>0</v>
          </cell>
          <cell r="BC63">
            <v>0</v>
          </cell>
          <cell r="BD63" t="str">
            <v/>
          </cell>
          <cell r="BE63" t="str">
            <v/>
          </cell>
          <cell r="BF63" t="str">
            <v/>
          </cell>
          <cell r="BG63" t="str">
            <v/>
          </cell>
          <cell r="BH63" t="str">
            <v/>
          </cell>
          <cell r="BI63" t="str">
            <v/>
          </cell>
          <cell r="BJ63" t="str">
            <v/>
          </cell>
        </row>
        <row r="64">
          <cell r="C64" t="str">
            <v>East/West</v>
          </cell>
          <cell r="G64" t="str">
            <v>West</v>
          </cell>
          <cell r="H64" t="str">
            <v>T1</v>
          </cell>
          <cell r="P64">
            <v>0</v>
          </cell>
          <cell r="Q64">
            <v>0</v>
          </cell>
          <cell r="R64">
            <v>1382253.4674912586</v>
          </cell>
          <cell r="S64">
            <v>0</v>
          </cell>
          <cell r="T64">
            <v>0</v>
          </cell>
          <cell r="U64">
            <v>67700</v>
          </cell>
          <cell r="V64">
            <v>0</v>
          </cell>
          <cell r="W64">
            <v>0</v>
          </cell>
          <cell r="X64">
            <v>0</v>
          </cell>
          <cell r="Y64">
            <v>0</v>
          </cell>
          <cell r="Z64">
            <v>0</v>
          </cell>
          <cell r="AA64">
            <v>0</v>
          </cell>
          <cell r="AB64">
            <v>0</v>
          </cell>
          <cell r="AC64">
            <v>0</v>
          </cell>
          <cell r="AD64">
            <v>0</v>
          </cell>
          <cell r="AE64">
            <v>0</v>
          </cell>
          <cell r="AI64">
            <v>330.086638560366</v>
          </cell>
          <cell r="AJ64" t="str">
            <v/>
          </cell>
          <cell r="AK64" t="str">
            <v/>
          </cell>
          <cell r="AL64" t="str">
            <v/>
          </cell>
          <cell r="AM64">
            <v>0</v>
          </cell>
          <cell r="AN64" t="str">
            <v/>
          </cell>
          <cell r="AO64">
            <v>0</v>
          </cell>
          <cell r="AP64" t="str">
            <v/>
          </cell>
          <cell r="AQ64" t="str">
            <v/>
          </cell>
          <cell r="AR64" t="str">
            <v/>
          </cell>
          <cell r="AS64">
            <v>0</v>
          </cell>
          <cell r="AT64" t="str">
            <v/>
          </cell>
          <cell r="AU64" t="str">
            <v/>
          </cell>
          <cell r="AV64" t="str">
            <v/>
          </cell>
          <cell r="AW64" t="str">
            <v/>
          </cell>
          <cell r="AZ64">
            <v>0</v>
          </cell>
          <cell r="BA64">
            <v>0</v>
          </cell>
          <cell r="BB64">
            <v>0</v>
          </cell>
          <cell r="BC64">
            <v>0</v>
          </cell>
          <cell r="BD64" t="str">
            <v/>
          </cell>
          <cell r="BE64" t="str">
            <v/>
          </cell>
          <cell r="BF64" t="str">
            <v/>
          </cell>
          <cell r="BG64" t="str">
            <v/>
          </cell>
          <cell r="BH64" t="str">
            <v/>
          </cell>
          <cell r="BI64" t="str">
            <v/>
          </cell>
          <cell r="BJ64" t="str">
            <v/>
          </cell>
        </row>
        <row r="65">
          <cell r="C65" t="str">
            <v>East/West</v>
          </cell>
          <cell r="G65" t="str">
            <v>West</v>
          </cell>
          <cell r="H65" t="str">
            <v>T2</v>
          </cell>
          <cell r="P65">
            <v>0</v>
          </cell>
          <cell r="Q65">
            <v>0</v>
          </cell>
          <cell r="R65">
            <v>358811.38686742983</v>
          </cell>
          <cell r="S65">
            <v>1067000</v>
          </cell>
          <cell r="T65">
            <v>1080</v>
          </cell>
          <cell r="U65">
            <v>5000</v>
          </cell>
          <cell r="V65">
            <v>5166.0589999999993</v>
          </cell>
          <cell r="W65">
            <v>2239.4079999999994</v>
          </cell>
          <cell r="X65">
            <v>0</v>
          </cell>
          <cell r="Y65">
            <v>0</v>
          </cell>
          <cell r="Z65">
            <v>0</v>
          </cell>
          <cell r="AA65">
            <v>0</v>
          </cell>
          <cell r="AB65">
            <v>0</v>
          </cell>
          <cell r="AC65">
            <v>0</v>
          </cell>
          <cell r="AD65">
            <v>0</v>
          </cell>
          <cell r="AE65">
            <v>0</v>
          </cell>
          <cell r="AI65">
            <v>72.383775204598606</v>
          </cell>
          <cell r="AJ65" t="str">
            <v/>
          </cell>
          <cell r="AK65" t="str">
            <v/>
          </cell>
          <cell r="AL65" t="str">
            <v/>
          </cell>
          <cell r="AM65">
            <v>12.660369718408701</v>
          </cell>
          <cell r="AN65" t="str">
            <v/>
          </cell>
          <cell r="AO65">
            <v>13.611790083027101</v>
          </cell>
          <cell r="AP65" t="str">
            <v/>
          </cell>
          <cell r="AQ65" t="str">
            <v/>
          </cell>
          <cell r="AR65" t="str">
            <v/>
          </cell>
          <cell r="AS65">
            <v>1.73682672313876E-2</v>
          </cell>
          <cell r="AT65" t="str">
            <v/>
          </cell>
          <cell r="AU65" t="str">
            <v/>
          </cell>
          <cell r="AV65" t="str">
            <v/>
          </cell>
          <cell r="AW65" t="str">
            <v/>
          </cell>
          <cell r="AZ65">
            <v>65.902500000000003</v>
          </cell>
          <cell r="BA65">
            <v>2.03561777708846</v>
          </cell>
          <cell r="BB65">
            <v>5.79E-3</v>
          </cell>
          <cell r="BC65">
            <v>5.0800000000000003E-3</v>
          </cell>
          <cell r="BD65" t="str">
            <v/>
          </cell>
          <cell r="BE65" t="str">
            <v/>
          </cell>
          <cell r="BF65" t="str">
            <v/>
          </cell>
          <cell r="BG65" t="str">
            <v/>
          </cell>
          <cell r="BH65" t="str">
            <v/>
          </cell>
          <cell r="BI65" t="str">
            <v/>
          </cell>
          <cell r="BJ65" t="str">
            <v/>
          </cell>
        </row>
        <row r="66">
          <cell r="C66" t="str">
            <v>East/West</v>
          </cell>
          <cell r="G66" t="str">
            <v>East</v>
          </cell>
          <cell r="H66" t="str">
            <v>T1</v>
          </cell>
          <cell r="P66">
            <v>0</v>
          </cell>
          <cell r="Q66">
            <v>0</v>
          </cell>
          <cell r="R66">
            <v>3522921.2530119801</v>
          </cell>
          <cell r="S66">
            <v>0</v>
          </cell>
          <cell r="T66">
            <v>0</v>
          </cell>
          <cell r="U66">
            <v>5000</v>
          </cell>
          <cell r="V66">
            <v>0</v>
          </cell>
          <cell r="W66">
            <v>0</v>
          </cell>
          <cell r="X66">
            <v>0</v>
          </cell>
          <cell r="Y66">
            <v>0</v>
          </cell>
          <cell r="Z66">
            <v>0</v>
          </cell>
          <cell r="AA66">
            <v>0</v>
          </cell>
          <cell r="AB66">
            <v>0</v>
          </cell>
          <cell r="AC66">
            <v>0</v>
          </cell>
          <cell r="AD66">
            <v>0</v>
          </cell>
          <cell r="AE66">
            <v>0</v>
          </cell>
          <cell r="AI66">
            <v>241.79811000497699</v>
          </cell>
          <cell r="AJ66" t="str">
            <v/>
          </cell>
          <cell r="AK66" t="str">
            <v/>
          </cell>
          <cell r="AL66" t="str">
            <v/>
          </cell>
          <cell r="AM66">
            <v>0</v>
          </cell>
          <cell r="AN66" t="str">
            <v/>
          </cell>
          <cell r="AO66">
            <v>0</v>
          </cell>
          <cell r="AP66" t="str">
            <v/>
          </cell>
          <cell r="AQ66" t="str">
            <v/>
          </cell>
          <cell r="AR66" t="str">
            <v/>
          </cell>
          <cell r="AS66">
            <v>0</v>
          </cell>
          <cell r="AT66" t="str">
            <v/>
          </cell>
          <cell r="AU66" t="str">
            <v/>
          </cell>
          <cell r="AV66" t="str">
            <v/>
          </cell>
          <cell r="AW66" t="str">
            <v/>
          </cell>
          <cell r="AZ66">
            <v>0</v>
          </cell>
          <cell r="BA66">
            <v>0</v>
          </cell>
          <cell r="BB66">
            <v>0</v>
          </cell>
          <cell r="BC66">
            <v>0</v>
          </cell>
          <cell r="BD66" t="str">
            <v/>
          </cell>
          <cell r="BE66" t="str">
            <v/>
          </cell>
          <cell r="BF66" t="str">
            <v/>
          </cell>
          <cell r="BG66" t="str">
            <v/>
          </cell>
          <cell r="BH66" t="str">
            <v/>
          </cell>
          <cell r="BI66" t="str">
            <v/>
          </cell>
          <cell r="BJ66" t="str">
            <v/>
          </cell>
        </row>
        <row r="67">
          <cell r="C67" t="str">
            <v>East/West</v>
          </cell>
          <cell r="G67" t="str">
            <v>East</v>
          </cell>
          <cell r="H67" t="str">
            <v>T1</v>
          </cell>
          <cell r="P67">
            <v>0</v>
          </cell>
          <cell r="Q67">
            <v>0</v>
          </cell>
          <cell r="R67">
            <v>3442361.2685821857</v>
          </cell>
          <cell r="S67">
            <v>0</v>
          </cell>
          <cell r="T67">
            <v>0</v>
          </cell>
          <cell r="U67">
            <v>75000</v>
          </cell>
          <cell r="V67">
            <v>0</v>
          </cell>
          <cell r="W67">
            <v>0</v>
          </cell>
          <cell r="X67">
            <v>0</v>
          </cell>
          <cell r="Y67">
            <v>0</v>
          </cell>
          <cell r="Z67">
            <v>0</v>
          </cell>
          <cell r="AA67">
            <v>0</v>
          </cell>
          <cell r="AB67">
            <v>0</v>
          </cell>
          <cell r="AC67">
            <v>0</v>
          </cell>
          <cell r="AD67">
            <v>0</v>
          </cell>
          <cell r="AE67">
            <v>0</v>
          </cell>
          <cell r="AI67">
            <v>308.47347880157298</v>
          </cell>
          <cell r="AJ67" t="str">
            <v/>
          </cell>
          <cell r="AK67" t="str">
            <v/>
          </cell>
          <cell r="AL67" t="str">
            <v/>
          </cell>
          <cell r="AM67">
            <v>0</v>
          </cell>
          <cell r="AN67" t="str">
            <v/>
          </cell>
          <cell r="AO67">
            <v>0</v>
          </cell>
          <cell r="AP67" t="str">
            <v/>
          </cell>
          <cell r="AQ67" t="str">
            <v/>
          </cell>
          <cell r="AR67" t="str">
            <v/>
          </cell>
          <cell r="AS67">
            <v>0</v>
          </cell>
          <cell r="AT67" t="str">
            <v/>
          </cell>
          <cell r="AU67" t="str">
            <v/>
          </cell>
          <cell r="AV67" t="str">
            <v/>
          </cell>
          <cell r="AW67" t="str">
            <v/>
          </cell>
          <cell r="AZ67">
            <v>0</v>
          </cell>
          <cell r="BA67">
            <v>0</v>
          </cell>
          <cell r="BB67">
            <v>0</v>
          </cell>
          <cell r="BC67">
            <v>0</v>
          </cell>
          <cell r="BD67" t="str">
            <v/>
          </cell>
          <cell r="BE67" t="str">
            <v/>
          </cell>
          <cell r="BF67" t="str">
            <v/>
          </cell>
          <cell r="BG67" t="str">
            <v/>
          </cell>
          <cell r="BH67" t="str">
            <v/>
          </cell>
          <cell r="BI67" t="str">
            <v/>
          </cell>
          <cell r="BJ67" t="str">
            <v/>
          </cell>
        </row>
        <row r="68">
          <cell r="C68" t="str">
            <v>East/West</v>
          </cell>
          <cell r="G68" t="str">
            <v>East</v>
          </cell>
          <cell r="H68" t="str">
            <v>T1</v>
          </cell>
          <cell r="P68">
            <v>0</v>
          </cell>
          <cell r="Q68">
            <v>0</v>
          </cell>
          <cell r="R68">
            <v>2601213.220876351</v>
          </cell>
          <cell r="S68">
            <v>0</v>
          </cell>
          <cell r="T68">
            <v>0</v>
          </cell>
          <cell r="U68">
            <v>32000</v>
          </cell>
          <cell r="V68">
            <v>0</v>
          </cell>
          <cell r="W68">
            <v>0</v>
          </cell>
          <cell r="X68">
            <v>0</v>
          </cell>
          <cell r="Y68">
            <v>0</v>
          </cell>
          <cell r="Z68">
            <v>0</v>
          </cell>
          <cell r="AA68">
            <v>0</v>
          </cell>
          <cell r="AB68">
            <v>0</v>
          </cell>
          <cell r="AC68">
            <v>0</v>
          </cell>
          <cell r="AD68">
            <v>0</v>
          </cell>
          <cell r="AE68">
            <v>0</v>
          </cell>
          <cell r="AI68">
            <v>310.37153828372999</v>
          </cell>
          <cell r="AJ68" t="str">
            <v/>
          </cell>
          <cell r="AK68" t="str">
            <v/>
          </cell>
          <cell r="AL68" t="str">
            <v/>
          </cell>
          <cell r="AM68">
            <v>0</v>
          </cell>
          <cell r="AN68" t="str">
            <v/>
          </cell>
          <cell r="AO68">
            <v>0</v>
          </cell>
          <cell r="AP68" t="str">
            <v/>
          </cell>
          <cell r="AQ68" t="str">
            <v/>
          </cell>
          <cell r="AR68" t="str">
            <v/>
          </cell>
          <cell r="AS68">
            <v>0</v>
          </cell>
          <cell r="AT68" t="str">
            <v/>
          </cell>
          <cell r="AU68" t="str">
            <v/>
          </cell>
          <cell r="AV68" t="str">
            <v/>
          </cell>
          <cell r="AW68" t="str">
            <v/>
          </cell>
          <cell r="AZ68">
            <v>0</v>
          </cell>
          <cell r="BA68">
            <v>0</v>
          </cell>
          <cell r="BB68">
            <v>0</v>
          </cell>
          <cell r="BC68">
            <v>0</v>
          </cell>
          <cell r="BD68" t="str">
            <v/>
          </cell>
          <cell r="BE68" t="str">
            <v/>
          </cell>
          <cell r="BF68" t="str">
            <v/>
          </cell>
          <cell r="BG68" t="str">
            <v/>
          </cell>
          <cell r="BH68" t="str">
            <v/>
          </cell>
          <cell r="BI68" t="str">
            <v/>
          </cell>
          <cell r="BJ68" t="str">
            <v/>
          </cell>
        </row>
        <row r="69">
          <cell r="C69" t="str">
            <v>East/West</v>
          </cell>
          <cell r="G69" t="str">
            <v>East</v>
          </cell>
          <cell r="H69" t="str">
            <v>T1</v>
          </cell>
          <cell r="P69">
            <v>0</v>
          </cell>
          <cell r="Q69">
            <v>0</v>
          </cell>
          <cell r="R69">
            <v>2653221.6963400389</v>
          </cell>
          <cell r="S69">
            <v>0</v>
          </cell>
          <cell r="T69">
            <v>0</v>
          </cell>
          <cell r="U69">
            <v>32000</v>
          </cell>
          <cell r="V69">
            <v>0</v>
          </cell>
          <cell r="W69">
            <v>0</v>
          </cell>
          <cell r="X69">
            <v>0</v>
          </cell>
          <cell r="Y69">
            <v>0</v>
          </cell>
          <cell r="Z69">
            <v>0</v>
          </cell>
          <cell r="AA69">
            <v>0</v>
          </cell>
          <cell r="AB69">
            <v>0</v>
          </cell>
          <cell r="AC69">
            <v>0</v>
          </cell>
          <cell r="AD69">
            <v>0</v>
          </cell>
          <cell r="AE69">
            <v>0</v>
          </cell>
          <cell r="AI69">
            <v>313.94053545771499</v>
          </cell>
          <cell r="AJ69" t="str">
            <v/>
          </cell>
          <cell r="AK69" t="str">
            <v/>
          </cell>
          <cell r="AL69" t="str">
            <v/>
          </cell>
          <cell r="AM69">
            <v>0</v>
          </cell>
          <cell r="AN69" t="str">
            <v/>
          </cell>
          <cell r="AO69">
            <v>0</v>
          </cell>
          <cell r="AP69" t="str">
            <v/>
          </cell>
          <cell r="AQ69" t="str">
            <v/>
          </cell>
          <cell r="AR69" t="str">
            <v/>
          </cell>
          <cell r="AS69">
            <v>0</v>
          </cell>
          <cell r="AT69" t="str">
            <v/>
          </cell>
          <cell r="AU69" t="str">
            <v/>
          </cell>
          <cell r="AV69" t="str">
            <v/>
          </cell>
          <cell r="AW69" t="str">
            <v/>
          </cell>
          <cell r="AZ69">
            <v>0</v>
          </cell>
          <cell r="BA69">
            <v>0</v>
          </cell>
          <cell r="BB69">
            <v>0</v>
          </cell>
          <cell r="BC69">
            <v>0</v>
          </cell>
          <cell r="BD69" t="str">
            <v/>
          </cell>
          <cell r="BE69" t="str">
            <v/>
          </cell>
          <cell r="BF69" t="str">
            <v/>
          </cell>
          <cell r="BG69" t="str">
            <v/>
          </cell>
          <cell r="BH69" t="str">
            <v/>
          </cell>
          <cell r="BI69" t="str">
            <v/>
          </cell>
          <cell r="BJ69" t="str">
            <v/>
          </cell>
        </row>
        <row r="70">
          <cell r="C70" t="str">
            <v>East/West</v>
          </cell>
          <cell r="G70" t="str">
            <v>East</v>
          </cell>
          <cell r="H70" t="str">
            <v>T1</v>
          </cell>
          <cell r="P70">
            <v>0</v>
          </cell>
          <cell r="Q70">
            <v>3226656.0553992572</v>
          </cell>
          <cell r="R70">
            <v>3226656.0553992572</v>
          </cell>
          <cell r="S70">
            <v>17568000</v>
          </cell>
          <cell r="T70">
            <v>4210</v>
          </cell>
          <cell r="U70">
            <v>0</v>
          </cell>
          <cell r="V70">
            <v>46891.15600000001</v>
          </cell>
          <cell r="W70">
            <v>46800</v>
          </cell>
          <cell r="X70">
            <v>0</v>
          </cell>
          <cell r="Y70">
            <v>0</v>
          </cell>
          <cell r="Z70">
            <v>0</v>
          </cell>
          <cell r="AA70">
            <v>0</v>
          </cell>
          <cell r="AB70">
            <v>0</v>
          </cell>
          <cell r="AC70">
            <v>0</v>
          </cell>
          <cell r="AD70">
            <v>0</v>
          </cell>
          <cell r="AE70">
            <v>0</v>
          </cell>
          <cell r="AI70">
            <v>759.93882793627495</v>
          </cell>
          <cell r="AJ70" t="str">
            <v/>
          </cell>
          <cell r="AK70" t="str">
            <v/>
          </cell>
          <cell r="AL70" t="str">
            <v/>
          </cell>
          <cell r="AM70">
            <v>0.207554120192837</v>
          </cell>
          <cell r="AN70" t="str">
            <v/>
          </cell>
          <cell r="AO70">
            <v>9.5835624271257094E-2</v>
          </cell>
          <cell r="AP70" t="str">
            <v/>
          </cell>
          <cell r="AQ70" t="str">
            <v/>
          </cell>
          <cell r="AR70" t="str">
            <v/>
          </cell>
          <cell r="AS70">
            <v>3.9512819410166197E-3</v>
          </cell>
          <cell r="AT70" t="str">
            <v/>
          </cell>
          <cell r="AU70" t="str">
            <v/>
          </cell>
          <cell r="AV70" t="str">
            <v/>
          </cell>
          <cell r="AW70" t="str">
            <v/>
          </cell>
          <cell r="AZ70">
            <v>248.533397987635</v>
          </cell>
          <cell r="BA70">
            <v>0.94384082009586401</v>
          </cell>
          <cell r="BB70">
            <v>3.7055999999999999E-3</v>
          </cell>
          <cell r="BC70">
            <v>3.2512000000000001E-3</v>
          </cell>
          <cell r="BD70" t="str">
            <v/>
          </cell>
          <cell r="BE70" t="str">
            <v/>
          </cell>
          <cell r="BF70" t="str">
            <v/>
          </cell>
          <cell r="BG70" t="str">
            <v/>
          </cell>
          <cell r="BH70" t="str">
            <v/>
          </cell>
          <cell r="BI70" t="str">
            <v/>
          </cell>
          <cell r="BJ70" t="str">
            <v/>
          </cell>
        </row>
        <row r="71">
          <cell r="C71" t="str">
            <v>East/West</v>
          </cell>
          <cell r="G71" t="str">
            <v>East</v>
          </cell>
          <cell r="H71" t="str">
            <v>T1</v>
          </cell>
          <cell r="P71">
            <v>0</v>
          </cell>
          <cell r="Q71">
            <v>1208241.5319607686</v>
          </cell>
          <cell r="R71">
            <v>1208241.5319607686</v>
          </cell>
          <cell r="S71">
            <v>180172000</v>
          </cell>
          <cell r="T71">
            <v>36840</v>
          </cell>
          <cell r="U71">
            <v>0</v>
          </cell>
          <cell r="V71">
            <v>352012.73</v>
          </cell>
          <cell r="W71">
            <v>343600</v>
          </cell>
          <cell r="X71">
            <v>0</v>
          </cell>
          <cell r="Y71">
            <v>0</v>
          </cell>
          <cell r="Z71">
            <v>0</v>
          </cell>
          <cell r="AA71">
            <v>0</v>
          </cell>
          <cell r="AB71">
            <v>0</v>
          </cell>
          <cell r="AC71">
            <v>0</v>
          </cell>
          <cell r="AD71">
            <v>0</v>
          </cell>
          <cell r="AE71">
            <v>0</v>
          </cell>
          <cell r="AI71">
            <v>1053.9752916495199</v>
          </cell>
          <cell r="AJ71" t="str">
            <v/>
          </cell>
          <cell r="AK71" t="str">
            <v/>
          </cell>
          <cell r="AL71" t="str">
            <v/>
          </cell>
          <cell r="AM71">
            <v>5.1097750266596499E-2</v>
          </cell>
          <cell r="AN71" t="str">
            <v/>
          </cell>
          <cell r="AO71">
            <v>2.7502203568267401E-2</v>
          </cell>
          <cell r="AP71" t="str">
            <v/>
          </cell>
          <cell r="AQ71" t="str">
            <v/>
          </cell>
          <cell r="AR71" t="str">
            <v/>
          </cell>
          <cell r="AS71">
            <v>1.7029753710344801E-3</v>
          </cell>
          <cell r="AT71" t="str">
            <v/>
          </cell>
          <cell r="AU71" t="str">
            <v/>
          </cell>
          <cell r="AV71" t="str">
            <v/>
          </cell>
          <cell r="AW71" t="str">
            <v/>
          </cell>
          <cell r="AZ71">
            <v>889.83921913618997</v>
          </cell>
          <cell r="BA71">
            <v>1.7391996003254799</v>
          </cell>
          <cell r="BB71">
            <v>4.4003999999999996E-3</v>
          </cell>
          <cell r="BC71">
            <v>3.8608000000000002E-3</v>
          </cell>
          <cell r="BD71" t="str">
            <v/>
          </cell>
          <cell r="BE71" t="str">
            <v/>
          </cell>
          <cell r="BF71" t="str">
            <v/>
          </cell>
          <cell r="BG71" t="str">
            <v/>
          </cell>
          <cell r="BH71" t="str">
            <v/>
          </cell>
          <cell r="BI71" t="str">
            <v/>
          </cell>
          <cell r="BJ71" t="str">
            <v/>
          </cell>
        </row>
        <row r="72">
          <cell r="C72" t="str">
            <v>East/West</v>
          </cell>
          <cell r="G72" t="str">
            <v>East</v>
          </cell>
          <cell r="H72" t="str">
            <v>T1</v>
          </cell>
          <cell r="P72">
            <v>0</v>
          </cell>
          <cell r="Q72">
            <v>1786128.2006902485</v>
          </cell>
          <cell r="R72">
            <v>1786128.2006902485</v>
          </cell>
          <cell r="S72">
            <v>253559000</v>
          </cell>
          <cell r="T72">
            <v>60000</v>
          </cell>
          <cell r="U72">
            <v>0</v>
          </cell>
          <cell r="V72">
            <v>520161.9800000001</v>
          </cell>
          <cell r="W72">
            <v>504258</v>
          </cell>
          <cell r="X72">
            <v>0</v>
          </cell>
          <cell r="Y72">
            <v>0</v>
          </cell>
          <cell r="Z72">
            <v>0</v>
          </cell>
          <cell r="AA72">
            <v>0</v>
          </cell>
          <cell r="AB72">
            <v>0</v>
          </cell>
          <cell r="AC72">
            <v>0</v>
          </cell>
          <cell r="AD72">
            <v>0</v>
          </cell>
          <cell r="AE72">
            <v>0</v>
          </cell>
          <cell r="AI72">
            <v>1483.6503818446699</v>
          </cell>
          <cell r="AJ72" t="str">
            <v/>
          </cell>
          <cell r="AK72" t="str">
            <v/>
          </cell>
          <cell r="AL72" t="str">
            <v/>
          </cell>
          <cell r="AM72">
            <v>5.1097750266596402E-2</v>
          </cell>
          <cell r="AN72" t="str">
            <v/>
          </cell>
          <cell r="AO72">
            <v>3.03122996351055E-2</v>
          </cell>
          <cell r="AP72" t="str">
            <v/>
          </cell>
          <cell r="AQ72" t="str">
            <v/>
          </cell>
          <cell r="AR72" t="str">
            <v/>
          </cell>
          <cell r="AS72">
            <v>1.68171688482661E-3</v>
          </cell>
          <cell r="AT72" t="str">
            <v/>
          </cell>
          <cell r="AU72" t="str">
            <v/>
          </cell>
          <cell r="AV72" t="str">
            <v/>
          </cell>
          <cell r="AW72" t="str">
            <v/>
          </cell>
          <cell r="AZ72">
            <v>1305.90379791379</v>
          </cell>
          <cell r="BA72">
            <v>1.7391996003254799</v>
          </cell>
          <cell r="BB72">
            <v>4.6319999999999998E-3</v>
          </cell>
          <cell r="BC72">
            <v>4.0639999999999999E-3</v>
          </cell>
          <cell r="BD72" t="str">
            <v/>
          </cell>
          <cell r="BE72" t="str">
            <v/>
          </cell>
          <cell r="BF72" t="str">
            <v/>
          </cell>
          <cell r="BG72" t="str">
            <v/>
          </cell>
          <cell r="BH72" t="str">
            <v/>
          </cell>
          <cell r="BI72" t="str">
            <v/>
          </cell>
          <cell r="BJ72" t="str">
            <v/>
          </cell>
        </row>
        <row r="73">
          <cell r="C73" t="str">
            <v>East/West</v>
          </cell>
          <cell r="G73" t="str">
            <v>East</v>
          </cell>
          <cell r="H73" t="str">
            <v>T1</v>
          </cell>
          <cell r="P73">
            <v>0</v>
          </cell>
          <cell r="Q73">
            <v>772589.50638893282</v>
          </cell>
          <cell r="R73">
            <v>772589.50638893282</v>
          </cell>
          <cell r="S73">
            <v>30713000</v>
          </cell>
          <cell r="T73">
            <v>21050</v>
          </cell>
          <cell r="U73">
            <v>0</v>
          </cell>
          <cell r="V73">
            <v>85770.02900000001</v>
          </cell>
          <cell r="W73">
            <v>85770</v>
          </cell>
          <cell r="X73">
            <v>0</v>
          </cell>
          <cell r="Y73">
            <v>0</v>
          </cell>
          <cell r="Z73">
            <v>0</v>
          </cell>
          <cell r="AA73">
            <v>0</v>
          </cell>
          <cell r="AB73">
            <v>0</v>
          </cell>
          <cell r="AC73">
            <v>0</v>
          </cell>
          <cell r="AD73">
            <v>0</v>
          </cell>
          <cell r="AE73">
            <v>0</v>
          </cell>
          <cell r="AI73">
            <v>487.10732768700802</v>
          </cell>
          <cell r="AJ73" t="str">
            <v/>
          </cell>
          <cell r="AK73" t="str">
            <v/>
          </cell>
          <cell r="AL73" t="str">
            <v/>
          </cell>
          <cell r="AM73">
            <v>1.34189541866844</v>
          </cell>
          <cell r="AN73" t="str">
            <v/>
          </cell>
          <cell r="AO73">
            <v>1.6937124276608899</v>
          </cell>
          <cell r="AP73" t="str">
            <v/>
          </cell>
          <cell r="AQ73" t="str">
            <v/>
          </cell>
          <cell r="AR73" t="str">
            <v/>
          </cell>
          <cell r="AS73">
            <v>4.1676139266631097E-3</v>
          </cell>
          <cell r="AT73" t="str">
            <v/>
          </cell>
          <cell r="AU73" t="str">
            <v/>
          </cell>
          <cell r="AV73" t="str">
            <v/>
          </cell>
          <cell r="AW73" t="str">
            <v/>
          </cell>
          <cell r="AZ73">
            <v>222.123136860626</v>
          </cell>
          <cell r="BA73">
            <v>1.7391996003254799</v>
          </cell>
          <cell r="BB73">
            <v>5.79E-3</v>
          </cell>
          <cell r="BC73">
            <v>5.0800000000000003E-3</v>
          </cell>
          <cell r="BD73" t="str">
            <v/>
          </cell>
          <cell r="BE73" t="str">
            <v/>
          </cell>
          <cell r="BF73" t="str">
            <v/>
          </cell>
          <cell r="BG73" t="str">
            <v/>
          </cell>
          <cell r="BH73" t="str">
            <v/>
          </cell>
          <cell r="BI73" t="str">
            <v/>
          </cell>
          <cell r="BJ73" t="str">
            <v/>
          </cell>
        </row>
        <row r="74">
          <cell r="C74" t="str">
            <v>East/West</v>
          </cell>
          <cell r="G74" t="str">
            <v>East</v>
          </cell>
          <cell r="H74" t="str">
            <v>T1</v>
          </cell>
          <cell r="P74">
            <v>0</v>
          </cell>
          <cell r="Q74">
            <v>42782.589168677732</v>
          </cell>
          <cell r="R74">
            <v>42782.589168677732</v>
          </cell>
          <cell r="S74">
            <v>9502000</v>
          </cell>
          <cell r="T74">
            <v>6500</v>
          </cell>
          <cell r="U74">
            <v>0</v>
          </cell>
          <cell r="V74">
            <v>40411.089</v>
          </cell>
          <cell r="W74">
            <v>32031.600000000002</v>
          </cell>
          <cell r="X74">
            <v>0</v>
          </cell>
          <cell r="Y74">
            <v>0</v>
          </cell>
          <cell r="Z74">
            <v>0</v>
          </cell>
          <cell r="AA74">
            <v>0</v>
          </cell>
          <cell r="AB74">
            <v>0</v>
          </cell>
          <cell r="AC74">
            <v>0</v>
          </cell>
          <cell r="AD74">
            <v>0</v>
          </cell>
          <cell r="AE74">
            <v>0</v>
          </cell>
          <cell r="AI74">
            <v>116.065171292446</v>
          </cell>
          <cell r="AJ74" t="str">
            <v/>
          </cell>
          <cell r="AK74" t="str">
            <v/>
          </cell>
          <cell r="AL74" t="str">
            <v/>
          </cell>
          <cell r="AM74">
            <v>1.34189541866844</v>
          </cell>
          <cell r="AN74" t="str">
            <v/>
          </cell>
          <cell r="AO74">
            <v>1.11003311127376</v>
          </cell>
          <cell r="AP74" t="str">
            <v/>
          </cell>
          <cell r="AQ74" t="str">
            <v/>
          </cell>
          <cell r="AR74" t="str">
            <v/>
          </cell>
          <cell r="AS74">
            <v>4.1682174634305198E-3</v>
          </cell>
          <cell r="AT74" t="str">
            <v/>
          </cell>
          <cell r="AU74" t="str">
            <v/>
          </cell>
          <cell r="AV74" t="str">
            <v/>
          </cell>
          <cell r="AW74" t="str">
            <v/>
          </cell>
          <cell r="AZ74">
            <v>82.953940429810203</v>
          </cell>
          <cell r="BA74">
            <v>1.7391996003254799</v>
          </cell>
          <cell r="BB74">
            <v>5.79E-3</v>
          </cell>
          <cell r="BC74">
            <v>5.0800000000000003E-3</v>
          </cell>
          <cell r="BD74" t="str">
            <v/>
          </cell>
          <cell r="BE74" t="str">
            <v/>
          </cell>
          <cell r="BF74" t="str">
            <v/>
          </cell>
          <cell r="BG74" t="str">
            <v/>
          </cell>
          <cell r="BH74" t="str">
            <v/>
          </cell>
          <cell r="BI74" t="str">
            <v/>
          </cell>
          <cell r="BJ74" t="str">
            <v/>
          </cell>
        </row>
        <row r="75">
          <cell r="C75" t="str">
            <v>East/West</v>
          </cell>
          <cell r="G75" t="str">
            <v>East</v>
          </cell>
          <cell r="H75" t="str">
            <v>T1</v>
          </cell>
          <cell r="P75">
            <v>0</v>
          </cell>
          <cell r="Q75">
            <v>595474.2165033943</v>
          </cell>
          <cell r="R75">
            <v>595474.2165033943</v>
          </cell>
          <cell r="S75">
            <v>11807000</v>
          </cell>
          <cell r="T75">
            <v>7500</v>
          </cell>
          <cell r="U75">
            <v>0</v>
          </cell>
          <cell r="V75">
            <v>14424.808999999997</v>
          </cell>
          <cell r="W75">
            <v>11552.720000000001</v>
          </cell>
          <cell r="X75">
            <v>0</v>
          </cell>
          <cell r="Y75">
            <v>0</v>
          </cell>
          <cell r="Z75">
            <v>0</v>
          </cell>
          <cell r="AA75">
            <v>0</v>
          </cell>
          <cell r="AB75">
            <v>0</v>
          </cell>
          <cell r="AC75">
            <v>0</v>
          </cell>
          <cell r="AD75">
            <v>0</v>
          </cell>
          <cell r="AE75">
            <v>0</v>
          </cell>
          <cell r="AI75">
            <v>304.490154191611</v>
          </cell>
          <cell r="AJ75" t="str">
            <v/>
          </cell>
          <cell r="AK75" t="str">
            <v/>
          </cell>
          <cell r="AL75" t="str">
            <v/>
          </cell>
          <cell r="AM75">
            <v>1.49888078712065</v>
          </cell>
          <cell r="AN75" t="str">
            <v/>
          </cell>
          <cell r="AO75">
            <v>4.0079541585272196</v>
          </cell>
          <cell r="AP75" t="str">
            <v/>
          </cell>
          <cell r="AQ75" t="str">
            <v/>
          </cell>
          <cell r="AR75" t="str">
            <v/>
          </cell>
          <cell r="AS75">
            <v>6.1624404594502902E-3</v>
          </cell>
          <cell r="AT75" t="str">
            <v/>
          </cell>
          <cell r="AU75" t="str">
            <v/>
          </cell>
          <cell r="AV75" t="str">
            <v/>
          </cell>
          <cell r="AW75" t="str">
            <v/>
          </cell>
          <cell r="AZ75">
            <v>29.918694248251001</v>
          </cell>
          <cell r="BA75">
            <v>1.7391996003254799</v>
          </cell>
          <cell r="BB75">
            <v>5.79E-3</v>
          </cell>
          <cell r="BC75">
            <v>5.0800000000000003E-3</v>
          </cell>
          <cell r="BD75" t="str">
            <v/>
          </cell>
          <cell r="BE75" t="str">
            <v/>
          </cell>
          <cell r="BF75" t="str">
            <v/>
          </cell>
          <cell r="BG75" t="str">
            <v/>
          </cell>
          <cell r="BH75" t="str">
            <v/>
          </cell>
          <cell r="BI75" t="str">
            <v/>
          </cell>
          <cell r="BJ75" t="str">
            <v/>
          </cell>
        </row>
        <row r="76">
          <cell r="C76" t="str">
            <v>East/West</v>
          </cell>
          <cell r="G76" t="str">
            <v>West</v>
          </cell>
          <cell r="H76" t="str">
            <v>T1</v>
          </cell>
          <cell r="P76">
            <v>0</v>
          </cell>
          <cell r="Q76">
            <v>1583350.7321629142</v>
          </cell>
          <cell r="R76">
            <v>1583350.7321629142</v>
          </cell>
          <cell r="S76">
            <v>78398000</v>
          </cell>
          <cell r="T76">
            <v>16320</v>
          </cell>
          <cell r="U76">
            <v>0</v>
          </cell>
          <cell r="V76">
            <v>159410.54400000002</v>
          </cell>
          <cell r="W76">
            <v>159402.55399999997</v>
          </cell>
          <cell r="X76">
            <v>0</v>
          </cell>
          <cell r="Y76">
            <v>0</v>
          </cell>
          <cell r="Z76">
            <v>0</v>
          </cell>
          <cell r="AA76">
            <v>0</v>
          </cell>
          <cell r="AB76">
            <v>0</v>
          </cell>
          <cell r="AC76">
            <v>0</v>
          </cell>
          <cell r="AD76">
            <v>0</v>
          </cell>
          <cell r="AE76">
            <v>0</v>
          </cell>
          <cell r="AI76">
            <v>1174.7079718775999</v>
          </cell>
          <cell r="AJ76" t="str">
            <v/>
          </cell>
          <cell r="AK76" t="str">
            <v/>
          </cell>
          <cell r="AL76" t="str">
            <v/>
          </cell>
          <cell r="AM76">
            <v>4.0935604875900999</v>
          </cell>
          <cell r="AN76" t="str">
            <v/>
          </cell>
          <cell r="AO76">
            <v>2.1553052329273199</v>
          </cell>
          <cell r="AP76" t="str">
            <v/>
          </cell>
          <cell r="AQ76" t="str">
            <v/>
          </cell>
          <cell r="AR76" t="str">
            <v/>
          </cell>
          <cell r="AS76">
            <v>4.1674494764586002E-3</v>
          </cell>
          <cell r="AT76" t="str">
            <v/>
          </cell>
          <cell r="AU76" t="str">
            <v/>
          </cell>
          <cell r="AV76" t="str">
            <v/>
          </cell>
          <cell r="AW76" t="str">
            <v/>
          </cell>
          <cell r="AZ76">
            <v>230.355386990417</v>
          </cell>
          <cell r="BA76">
            <v>1.7391996003254799</v>
          </cell>
          <cell r="BB76">
            <v>4.4003999999999996E-3</v>
          </cell>
          <cell r="BC76">
            <v>4.3179999999999998E-3</v>
          </cell>
          <cell r="BD76" t="str">
            <v/>
          </cell>
          <cell r="BE76" t="str">
            <v/>
          </cell>
          <cell r="BF76" t="str">
            <v/>
          </cell>
          <cell r="BG76" t="str">
            <v/>
          </cell>
          <cell r="BH76" t="str">
            <v/>
          </cell>
          <cell r="BI76" t="str">
            <v/>
          </cell>
          <cell r="BJ76" t="str">
            <v/>
          </cell>
        </row>
        <row r="77">
          <cell r="C77" t="str">
            <v>East/West</v>
          </cell>
          <cell r="G77" t="str">
            <v>West</v>
          </cell>
          <cell r="H77" t="str">
            <v>T1</v>
          </cell>
          <cell r="P77">
            <v>0</v>
          </cell>
          <cell r="Q77">
            <v>232082.31778982753</v>
          </cell>
          <cell r="R77">
            <v>232082.31778982753</v>
          </cell>
          <cell r="S77">
            <v>15596000</v>
          </cell>
          <cell r="T77">
            <v>4000</v>
          </cell>
          <cell r="U77">
            <v>0</v>
          </cell>
          <cell r="V77">
            <v>38054.275999999991</v>
          </cell>
          <cell r="W77">
            <v>33713.240000000005</v>
          </cell>
          <cell r="X77">
            <v>0</v>
          </cell>
          <cell r="Y77">
            <v>0</v>
          </cell>
          <cell r="Z77">
            <v>0</v>
          </cell>
          <cell r="AA77">
            <v>0</v>
          </cell>
          <cell r="AB77">
            <v>0</v>
          </cell>
          <cell r="AC77">
            <v>0</v>
          </cell>
          <cell r="AD77">
            <v>0</v>
          </cell>
          <cell r="AE77">
            <v>0</v>
          </cell>
          <cell r="AI77">
            <v>219.068920579078</v>
          </cell>
          <cell r="AJ77" t="str">
            <v/>
          </cell>
          <cell r="AK77" t="str">
            <v/>
          </cell>
          <cell r="AL77" t="str">
            <v/>
          </cell>
          <cell r="AM77">
            <v>4.3597827443285002</v>
          </cell>
          <cell r="AN77" t="str">
            <v/>
          </cell>
          <cell r="AO77">
            <v>2.3568168610513198</v>
          </cell>
          <cell r="AP77" t="str">
            <v/>
          </cell>
          <cell r="AQ77" t="str">
            <v/>
          </cell>
          <cell r="AR77" t="str">
            <v/>
          </cell>
          <cell r="AS77">
            <v>4.1678759922534701E-3</v>
          </cell>
          <cell r="AT77" t="str">
            <v/>
          </cell>
          <cell r="AU77" t="str">
            <v/>
          </cell>
          <cell r="AV77" t="str">
            <v/>
          </cell>
          <cell r="AW77" t="str">
            <v/>
          </cell>
          <cell r="AZ77">
            <v>48.719586054441798</v>
          </cell>
          <cell r="BA77">
            <v>1.7391996003254799</v>
          </cell>
          <cell r="BB77">
            <v>5.79E-3</v>
          </cell>
          <cell r="BC77">
            <v>5.0800000000000003E-3</v>
          </cell>
          <cell r="BD77" t="str">
            <v/>
          </cell>
          <cell r="BE77" t="str">
            <v/>
          </cell>
          <cell r="BF77" t="str">
            <v/>
          </cell>
          <cell r="BG77" t="str">
            <v/>
          </cell>
          <cell r="BH77" t="str">
            <v/>
          </cell>
          <cell r="BI77" t="str">
            <v/>
          </cell>
          <cell r="BJ77" t="str">
            <v/>
          </cell>
        </row>
        <row r="78">
          <cell r="C78" t="str">
            <v>East/West</v>
          </cell>
          <cell r="G78" t="str">
            <v>East</v>
          </cell>
          <cell r="H78" t="str">
            <v>T1</v>
          </cell>
          <cell r="P78">
            <v>0</v>
          </cell>
          <cell r="Q78">
            <v>1640606.293041388</v>
          </cell>
          <cell r="R78">
            <v>1640606.293041388</v>
          </cell>
          <cell r="S78">
            <v>26549000</v>
          </cell>
          <cell r="T78">
            <v>8890</v>
          </cell>
          <cell r="U78">
            <v>0</v>
          </cell>
          <cell r="V78">
            <v>50190.732000000004</v>
          </cell>
          <cell r="W78">
            <v>42664</v>
          </cell>
          <cell r="X78">
            <v>0</v>
          </cell>
          <cell r="Y78">
            <v>0</v>
          </cell>
          <cell r="Z78">
            <v>0</v>
          </cell>
          <cell r="AA78">
            <v>0</v>
          </cell>
          <cell r="AB78">
            <v>0</v>
          </cell>
          <cell r="AC78">
            <v>0</v>
          </cell>
          <cell r="AD78">
            <v>0</v>
          </cell>
          <cell r="AE78">
            <v>0</v>
          </cell>
          <cell r="AI78">
            <v>571.06326248154596</v>
          </cell>
          <cell r="AJ78" t="str">
            <v/>
          </cell>
          <cell r="AK78" t="str">
            <v/>
          </cell>
          <cell r="AL78" t="str">
            <v/>
          </cell>
          <cell r="AM78">
            <v>1.5765152571786001</v>
          </cell>
          <cell r="AN78" t="str">
            <v/>
          </cell>
          <cell r="AO78">
            <v>1.43608739474462</v>
          </cell>
          <cell r="AP78" t="str">
            <v/>
          </cell>
          <cell r="AQ78" t="str">
            <v/>
          </cell>
          <cell r="AR78" t="str">
            <v/>
          </cell>
          <cell r="AS78">
            <v>3.86828885869851E-3</v>
          </cell>
          <cell r="AT78" t="str">
            <v/>
          </cell>
          <cell r="AU78" t="str">
            <v/>
          </cell>
          <cell r="AV78" t="str">
            <v/>
          </cell>
          <cell r="AW78" t="str">
            <v/>
          </cell>
          <cell r="AZ78">
            <v>51.246318914906503</v>
          </cell>
          <cell r="BA78">
            <v>0.45953104872074002</v>
          </cell>
          <cell r="BB78">
            <v>5.79E-3</v>
          </cell>
          <cell r="BC78">
            <v>5.0800000000000003E-3</v>
          </cell>
          <cell r="BD78" t="str">
            <v/>
          </cell>
          <cell r="BE78" t="str">
            <v/>
          </cell>
          <cell r="BF78" t="str">
            <v/>
          </cell>
          <cell r="BG78" t="str">
            <v/>
          </cell>
          <cell r="BH78" t="str">
            <v/>
          </cell>
          <cell r="BI78" t="str">
            <v/>
          </cell>
          <cell r="BJ78" t="str">
            <v/>
          </cell>
        </row>
        <row r="79">
          <cell r="C79" t="str">
            <v>East/West</v>
          </cell>
          <cell r="G79" t="str">
            <v>East</v>
          </cell>
          <cell r="H79" t="str">
            <v>T1</v>
          </cell>
          <cell r="P79">
            <v>0</v>
          </cell>
          <cell r="Q79">
            <v>71469.974147369023</v>
          </cell>
          <cell r="R79">
            <v>71469.974147369023</v>
          </cell>
          <cell r="S79">
            <v>784000</v>
          </cell>
          <cell r="T79">
            <v>700</v>
          </cell>
          <cell r="U79">
            <v>0</v>
          </cell>
          <cell r="V79">
            <v>4259.6289999999999</v>
          </cell>
          <cell r="W79">
            <v>3036</v>
          </cell>
          <cell r="X79">
            <v>0</v>
          </cell>
          <cell r="Y79">
            <v>0</v>
          </cell>
          <cell r="Z79">
            <v>0</v>
          </cell>
          <cell r="AA79">
            <v>0</v>
          </cell>
          <cell r="AB79">
            <v>0</v>
          </cell>
          <cell r="AC79">
            <v>0</v>
          </cell>
          <cell r="AD79">
            <v>0</v>
          </cell>
          <cell r="AE79">
            <v>0</v>
          </cell>
          <cell r="AI79">
            <v>86.894068825698895</v>
          </cell>
          <cell r="AJ79" t="str">
            <v/>
          </cell>
          <cell r="AK79" t="str">
            <v/>
          </cell>
          <cell r="AL79" t="str">
            <v/>
          </cell>
          <cell r="AM79">
            <v>0.91710929579392197</v>
          </cell>
          <cell r="AN79" t="str">
            <v/>
          </cell>
          <cell r="AO79">
            <v>0.77508944202843</v>
          </cell>
          <cell r="AP79" t="str">
            <v/>
          </cell>
          <cell r="AQ79" t="str">
            <v/>
          </cell>
          <cell r="AR79" t="str">
            <v/>
          </cell>
          <cell r="AS79">
            <v>3.4579102360385999E-2</v>
          </cell>
          <cell r="AT79" t="str">
            <v/>
          </cell>
          <cell r="AU79" t="str">
            <v/>
          </cell>
          <cell r="AV79" t="str">
            <v/>
          </cell>
          <cell r="AW79" t="str">
            <v/>
          </cell>
          <cell r="AZ79">
            <v>3.6467238005263498</v>
          </cell>
          <cell r="BA79">
            <v>0.45953104872074002</v>
          </cell>
          <cell r="BB79">
            <v>5.79E-3</v>
          </cell>
          <cell r="BC79">
            <v>5.0800000000000003E-3</v>
          </cell>
          <cell r="BD79" t="str">
            <v/>
          </cell>
          <cell r="BE79" t="str">
            <v/>
          </cell>
          <cell r="BF79" t="str">
            <v/>
          </cell>
          <cell r="BG79" t="str">
            <v/>
          </cell>
          <cell r="BH79" t="str">
            <v/>
          </cell>
          <cell r="BI79" t="str">
            <v/>
          </cell>
          <cell r="BJ79" t="str">
            <v/>
          </cell>
        </row>
        <row r="80">
          <cell r="C80" t="str">
            <v>East/West</v>
          </cell>
          <cell r="G80" t="str">
            <v>East</v>
          </cell>
          <cell r="H80" t="str">
            <v>T1</v>
          </cell>
          <cell r="P80">
            <v>0</v>
          </cell>
          <cell r="Q80">
            <v>649156.28545134456</v>
          </cell>
          <cell r="R80">
            <v>649156.28545134456</v>
          </cell>
          <cell r="S80">
            <v>54574000</v>
          </cell>
          <cell r="T80">
            <v>14320</v>
          </cell>
          <cell r="U80">
            <v>0</v>
          </cell>
          <cell r="V80">
            <v>138648.443</v>
          </cell>
          <cell r="W80">
            <v>127430.80200000003</v>
          </cell>
          <cell r="X80">
            <v>0</v>
          </cell>
          <cell r="Y80">
            <v>0</v>
          </cell>
          <cell r="Z80">
            <v>0</v>
          </cell>
          <cell r="AA80">
            <v>0</v>
          </cell>
          <cell r="AB80">
            <v>0</v>
          </cell>
          <cell r="AC80">
            <v>0</v>
          </cell>
          <cell r="AD80">
            <v>0</v>
          </cell>
          <cell r="AE80">
            <v>0</v>
          </cell>
          <cell r="AI80">
            <v>439.86910075682601</v>
          </cell>
          <cell r="AJ80" t="str">
            <v/>
          </cell>
          <cell r="AK80" t="str">
            <v/>
          </cell>
          <cell r="AL80" t="str">
            <v/>
          </cell>
          <cell r="AM80">
            <v>0.79624132764451905</v>
          </cell>
          <cell r="AN80" t="str">
            <v/>
          </cell>
          <cell r="AO80">
            <v>0.42293847698084902</v>
          </cell>
          <cell r="AP80" t="str">
            <v/>
          </cell>
          <cell r="AQ80" t="str">
            <v/>
          </cell>
          <cell r="AR80" t="str">
            <v/>
          </cell>
          <cell r="AS80">
            <v>2.1752735971624399E-3</v>
          </cell>
          <cell r="AT80" t="str">
            <v/>
          </cell>
          <cell r="AU80" t="str">
            <v/>
          </cell>
          <cell r="AV80" t="str">
            <v/>
          </cell>
          <cell r="AW80" t="str">
            <v/>
          </cell>
          <cell r="AZ80">
            <v>153.06486777785301</v>
          </cell>
          <cell r="BA80">
            <v>0.45953104872074002</v>
          </cell>
          <cell r="BB80">
            <v>3.5319000000000001E-3</v>
          </cell>
          <cell r="BC80">
            <v>3.6576E-3</v>
          </cell>
          <cell r="BD80" t="str">
            <v/>
          </cell>
          <cell r="BE80" t="str">
            <v/>
          </cell>
          <cell r="BF80" t="str">
            <v/>
          </cell>
          <cell r="BG80" t="str">
            <v/>
          </cell>
          <cell r="BH80" t="str">
            <v/>
          </cell>
          <cell r="BI80" t="str">
            <v/>
          </cell>
          <cell r="BJ80" t="str">
            <v/>
          </cell>
        </row>
        <row r="81">
          <cell r="C81" t="str">
            <v>East/West</v>
          </cell>
          <cell r="G81" t="str">
            <v>East</v>
          </cell>
          <cell r="H81" t="str">
            <v>T1</v>
          </cell>
          <cell r="P81">
            <v>0</v>
          </cell>
          <cell r="Q81">
            <v>10224258.279027006</v>
          </cell>
          <cell r="R81">
            <v>10224258.279027006</v>
          </cell>
          <cell r="S81">
            <v>71987000</v>
          </cell>
          <cell r="T81">
            <v>28440</v>
          </cell>
          <cell r="U81">
            <v>0</v>
          </cell>
          <cell r="V81">
            <v>209195.72700000001</v>
          </cell>
          <cell r="W81">
            <v>174980</v>
          </cell>
          <cell r="X81">
            <v>0</v>
          </cell>
          <cell r="Y81">
            <v>0</v>
          </cell>
          <cell r="Z81">
            <v>0</v>
          </cell>
          <cell r="AA81">
            <v>0</v>
          </cell>
          <cell r="AB81">
            <v>0</v>
          </cell>
          <cell r="AC81">
            <v>0</v>
          </cell>
          <cell r="AD81">
            <v>0</v>
          </cell>
          <cell r="AE81">
            <v>0</v>
          </cell>
          <cell r="AI81">
            <v>2539.4500264155899</v>
          </cell>
          <cell r="AJ81" t="str">
            <v/>
          </cell>
          <cell r="AK81" t="str">
            <v/>
          </cell>
          <cell r="AL81" t="str">
            <v/>
          </cell>
          <cell r="AM81">
            <v>1.2683853599883299</v>
          </cell>
          <cell r="AN81" t="str">
            <v/>
          </cell>
          <cell r="AO81">
            <v>0.88681384352589798</v>
          </cell>
          <cell r="AP81" t="str">
            <v/>
          </cell>
          <cell r="AQ81" t="str">
            <v/>
          </cell>
          <cell r="AR81" t="str">
            <v/>
          </cell>
          <cell r="AS81">
            <v>3.7219846191778099E-3</v>
          </cell>
          <cell r="AT81" t="str">
            <v/>
          </cell>
          <cell r="AU81" t="str">
            <v/>
          </cell>
          <cell r="AV81" t="str">
            <v/>
          </cell>
          <cell r="AW81" t="str">
            <v/>
          </cell>
          <cell r="AZ81">
            <v>510.20918248439801</v>
          </cell>
          <cell r="BA81">
            <v>0.427791888406645</v>
          </cell>
          <cell r="BB81">
            <v>3.4161E-3</v>
          </cell>
          <cell r="BC81">
            <v>3.5052E-3</v>
          </cell>
          <cell r="BD81" t="str">
            <v/>
          </cell>
          <cell r="BE81" t="str">
            <v/>
          </cell>
          <cell r="BF81" t="str">
            <v/>
          </cell>
          <cell r="BG81" t="str">
            <v/>
          </cell>
          <cell r="BH81" t="str">
            <v/>
          </cell>
          <cell r="BI81" t="str">
            <v/>
          </cell>
          <cell r="BJ81" t="str">
            <v/>
          </cell>
        </row>
        <row r="82">
          <cell r="C82" t="str">
            <v>East/West</v>
          </cell>
          <cell r="G82" t="str">
            <v>East</v>
          </cell>
          <cell r="H82" t="str">
            <v>T1</v>
          </cell>
          <cell r="P82">
            <v>0</v>
          </cell>
          <cell r="Q82">
            <v>2148509.1030580932</v>
          </cell>
          <cell r="R82">
            <v>2148509.1030580932</v>
          </cell>
          <cell r="S82">
            <v>3988000</v>
          </cell>
          <cell r="T82">
            <v>2780</v>
          </cell>
          <cell r="U82">
            <v>0</v>
          </cell>
          <cell r="V82">
            <v>20521.633999999998</v>
          </cell>
          <cell r="W82">
            <v>14993.999999999996</v>
          </cell>
          <cell r="X82">
            <v>0</v>
          </cell>
          <cell r="Y82">
            <v>0</v>
          </cell>
          <cell r="Z82">
            <v>0</v>
          </cell>
          <cell r="AA82">
            <v>0</v>
          </cell>
          <cell r="AB82">
            <v>0</v>
          </cell>
          <cell r="AC82">
            <v>0</v>
          </cell>
          <cell r="AD82">
            <v>0</v>
          </cell>
          <cell r="AE82">
            <v>0</v>
          </cell>
          <cell r="AI82">
            <v>424.93550039205599</v>
          </cell>
          <cell r="AJ82" t="str">
            <v/>
          </cell>
          <cell r="AK82" t="str">
            <v/>
          </cell>
          <cell r="AL82" t="str">
            <v/>
          </cell>
          <cell r="AM82">
            <v>5.01588405429648</v>
          </cell>
          <cell r="AN82" t="str">
            <v/>
          </cell>
          <cell r="AO82">
            <v>3.4944980930437501</v>
          </cell>
          <cell r="AP82" t="str">
            <v/>
          </cell>
          <cell r="AQ82" t="str">
            <v/>
          </cell>
          <cell r="AR82" t="str">
            <v/>
          </cell>
          <cell r="AS82">
            <v>4.1694257680625199E-3</v>
          </cell>
          <cell r="AT82" t="str">
            <v/>
          </cell>
          <cell r="AU82" t="str">
            <v/>
          </cell>
          <cell r="AV82" t="str">
            <v/>
          </cell>
          <cell r="AW82" t="str">
            <v/>
          </cell>
          <cell r="AZ82">
            <v>38.993457607468599</v>
          </cell>
          <cell r="BA82">
            <v>0.64238242348961205</v>
          </cell>
          <cell r="BB82">
            <v>5.79E-3</v>
          </cell>
          <cell r="BC82">
            <v>5.0800000000000003E-3</v>
          </cell>
          <cell r="BD82" t="str">
            <v/>
          </cell>
          <cell r="BE82" t="str">
            <v/>
          </cell>
          <cell r="BF82" t="str">
            <v/>
          </cell>
          <cell r="BG82" t="str">
            <v/>
          </cell>
          <cell r="BH82" t="str">
            <v/>
          </cell>
          <cell r="BI82" t="str">
            <v/>
          </cell>
          <cell r="BJ82" t="str">
            <v/>
          </cell>
        </row>
        <row r="83">
          <cell r="C83" t="str">
            <v>East/West</v>
          </cell>
          <cell r="G83" t="str">
            <v>East</v>
          </cell>
          <cell r="H83" t="str">
            <v>T1</v>
          </cell>
          <cell r="P83">
            <v>0</v>
          </cell>
          <cell r="Q83">
            <v>1190948.4330067886</v>
          </cell>
          <cell r="R83">
            <v>1190948.4330067886</v>
          </cell>
          <cell r="S83">
            <v>83197000</v>
          </cell>
          <cell r="T83">
            <v>24050</v>
          </cell>
          <cell r="U83">
            <v>0</v>
          </cell>
          <cell r="V83">
            <v>180433.114</v>
          </cell>
          <cell r="W83">
            <v>177919.57399999999</v>
          </cell>
          <cell r="X83">
            <v>0</v>
          </cell>
          <cell r="Y83">
            <v>0</v>
          </cell>
          <cell r="Z83">
            <v>0</v>
          </cell>
          <cell r="AA83">
            <v>0</v>
          </cell>
          <cell r="AB83">
            <v>0</v>
          </cell>
          <cell r="AC83">
            <v>0</v>
          </cell>
          <cell r="AD83">
            <v>0</v>
          </cell>
          <cell r="AE83">
            <v>0</v>
          </cell>
          <cell r="AI83">
            <v>646.18045585407799</v>
          </cell>
          <cell r="AJ83" t="str">
            <v/>
          </cell>
          <cell r="AK83" t="str">
            <v/>
          </cell>
          <cell r="AL83" t="str">
            <v/>
          </cell>
          <cell r="AM83">
            <v>0.116041972086964</v>
          </cell>
          <cell r="AN83" t="str">
            <v/>
          </cell>
          <cell r="AO83">
            <v>7.9546009524055605E-2</v>
          </cell>
          <cell r="AP83" t="str">
            <v/>
          </cell>
          <cell r="AQ83" t="str">
            <v/>
          </cell>
          <cell r="AR83" t="str">
            <v/>
          </cell>
          <cell r="AS83">
            <v>1.91230360272992E-3</v>
          </cell>
          <cell r="AT83" t="str">
            <v/>
          </cell>
          <cell r="AU83" t="str">
            <v/>
          </cell>
          <cell r="AV83" t="str">
            <v/>
          </cell>
          <cell r="AW83" t="str">
            <v/>
          </cell>
          <cell r="AZ83">
            <v>394.78099085561399</v>
          </cell>
          <cell r="BA83">
            <v>1.3566045059695899</v>
          </cell>
          <cell r="BB83">
            <v>3.7634999999999999E-3</v>
          </cell>
          <cell r="BC83">
            <v>3.3019999999999998E-3</v>
          </cell>
          <cell r="BD83" t="str">
            <v/>
          </cell>
          <cell r="BE83" t="str">
            <v/>
          </cell>
          <cell r="BF83" t="str">
            <v/>
          </cell>
          <cell r="BG83" t="str">
            <v/>
          </cell>
          <cell r="BH83" t="str">
            <v/>
          </cell>
          <cell r="BI83" t="str">
            <v/>
          </cell>
          <cell r="BJ83" t="str">
            <v/>
          </cell>
        </row>
        <row r="84">
          <cell r="C84" t="str">
            <v>East/West</v>
          </cell>
          <cell r="G84" t="str">
            <v>East</v>
          </cell>
          <cell r="H84" t="str">
            <v>T1</v>
          </cell>
          <cell r="P84">
            <v>0</v>
          </cell>
          <cell r="Q84">
            <v>1190948.4330067886</v>
          </cell>
          <cell r="R84">
            <v>1190948.4330067886</v>
          </cell>
          <cell r="S84">
            <v>28823000</v>
          </cell>
          <cell r="T84">
            <v>55790</v>
          </cell>
          <cell r="U84">
            <v>0</v>
          </cell>
          <cell r="V84">
            <v>479012.62800000003</v>
          </cell>
          <cell r="W84">
            <v>400803.48</v>
          </cell>
          <cell r="X84">
            <v>0</v>
          </cell>
          <cell r="Y84">
            <v>0</v>
          </cell>
          <cell r="Z84">
            <v>0</v>
          </cell>
          <cell r="AA84">
            <v>0</v>
          </cell>
          <cell r="AB84">
            <v>0</v>
          </cell>
          <cell r="AC84">
            <v>0</v>
          </cell>
          <cell r="AD84">
            <v>0</v>
          </cell>
          <cell r="AE84">
            <v>0</v>
          </cell>
          <cell r="AI84">
            <v>539.40161851201401</v>
          </cell>
          <cell r="AJ84" t="str">
            <v/>
          </cell>
          <cell r="AK84" t="str">
            <v/>
          </cell>
          <cell r="AL84" t="str">
            <v/>
          </cell>
          <cell r="AM84">
            <v>0.116041972086964</v>
          </cell>
          <cell r="AN84" t="str">
            <v/>
          </cell>
          <cell r="AO84">
            <v>6.9507066588631997E-2</v>
          </cell>
          <cell r="AP84" t="str">
            <v/>
          </cell>
          <cell r="AQ84" t="str">
            <v/>
          </cell>
          <cell r="AR84" t="str">
            <v/>
          </cell>
          <cell r="AS84">
            <v>4.1676316554997003E-3</v>
          </cell>
          <cell r="AT84" t="str">
            <v/>
          </cell>
          <cell r="AU84" t="str">
            <v/>
          </cell>
          <cell r="AV84" t="str">
            <v/>
          </cell>
          <cell r="AW84" t="str">
            <v/>
          </cell>
          <cell r="AZ84">
            <v>889.33213707435198</v>
          </cell>
          <cell r="BA84">
            <v>1.3566045059695899</v>
          </cell>
          <cell r="BB84">
            <v>9.2639999999999997E-4</v>
          </cell>
          <cell r="BC84">
            <v>8.1280000000000002E-4</v>
          </cell>
          <cell r="BD84" t="str">
            <v/>
          </cell>
          <cell r="BE84" t="str">
            <v/>
          </cell>
          <cell r="BF84" t="str">
            <v/>
          </cell>
          <cell r="BG84" t="str">
            <v/>
          </cell>
          <cell r="BH84" t="str">
            <v/>
          </cell>
          <cell r="BI84" t="str">
            <v/>
          </cell>
          <cell r="BJ84" t="str">
            <v/>
          </cell>
        </row>
        <row r="85">
          <cell r="C85" t="str">
            <v>East/West</v>
          </cell>
          <cell r="G85" t="str">
            <v>East</v>
          </cell>
          <cell r="H85" t="str">
            <v>T1</v>
          </cell>
          <cell r="P85">
            <v>0</v>
          </cell>
          <cell r="Q85">
            <v>1190948.4330067886</v>
          </cell>
          <cell r="R85">
            <v>1190948.4330067886</v>
          </cell>
          <cell r="S85">
            <v>160630000</v>
          </cell>
          <cell r="T85">
            <v>27370</v>
          </cell>
          <cell r="U85">
            <v>0</v>
          </cell>
          <cell r="V85">
            <v>328440</v>
          </cell>
          <cell r="W85">
            <v>336762.50199999998</v>
          </cell>
          <cell r="X85">
            <v>0</v>
          </cell>
          <cell r="Y85">
            <v>0</v>
          </cell>
          <cell r="Z85">
            <v>0</v>
          </cell>
          <cell r="AA85">
            <v>0</v>
          </cell>
          <cell r="AB85">
            <v>0</v>
          </cell>
          <cell r="AC85">
            <v>0</v>
          </cell>
          <cell r="AD85">
            <v>0</v>
          </cell>
          <cell r="AE85">
            <v>0</v>
          </cell>
          <cell r="AI85">
            <v>1241.8258447916701</v>
          </cell>
          <cell r="AJ85" t="str">
            <v/>
          </cell>
          <cell r="AK85" t="str">
            <v/>
          </cell>
          <cell r="AL85" t="str">
            <v/>
          </cell>
          <cell r="AM85">
            <v>0.116041972086964</v>
          </cell>
          <cell r="AN85" t="str">
            <v/>
          </cell>
          <cell r="AO85">
            <v>4.9732273751555797E-2</v>
          </cell>
          <cell r="AP85" t="str">
            <v/>
          </cell>
          <cell r="AQ85" t="str">
            <v/>
          </cell>
          <cell r="AR85" t="str">
            <v/>
          </cell>
          <cell r="AS85">
            <v>2.3439487629866298E-3</v>
          </cell>
          <cell r="AT85" t="str">
            <v/>
          </cell>
          <cell r="AU85" t="str">
            <v/>
          </cell>
          <cell r="AV85" t="str">
            <v/>
          </cell>
          <cell r="AW85" t="str">
            <v/>
          </cell>
          <cell r="AZ85">
            <v>747.23332140271202</v>
          </cell>
          <cell r="BA85">
            <v>1.3566045059695899</v>
          </cell>
          <cell r="BB85">
            <v>3.0108000000000001E-3</v>
          </cell>
          <cell r="BC85">
            <v>2.6416E-3</v>
          </cell>
          <cell r="BD85" t="str">
            <v/>
          </cell>
          <cell r="BE85" t="str">
            <v/>
          </cell>
          <cell r="BF85" t="str">
            <v/>
          </cell>
          <cell r="BG85" t="str">
            <v/>
          </cell>
          <cell r="BH85" t="str">
            <v/>
          </cell>
          <cell r="BI85" t="str">
            <v/>
          </cell>
          <cell r="BJ85" t="str">
            <v/>
          </cell>
        </row>
        <row r="86">
          <cell r="C86" t="str">
            <v>East/West</v>
          </cell>
          <cell r="G86" t="str">
            <v>East</v>
          </cell>
          <cell r="H86" t="str">
            <v>T1</v>
          </cell>
          <cell r="P86">
            <v>0</v>
          </cell>
          <cell r="Q86">
            <v>1190948.4330067886</v>
          </cell>
          <cell r="R86">
            <v>1190948.4330067886</v>
          </cell>
          <cell r="S86">
            <v>4457000</v>
          </cell>
          <cell r="T86">
            <v>33680</v>
          </cell>
          <cell r="U86">
            <v>0</v>
          </cell>
          <cell r="V86">
            <v>315177.13199999993</v>
          </cell>
          <cell r="W86">
            <v>264600</v>
          </cell>
          <cell r="X86">
            <v>0</v>
          </cell>
          <cell r="Y86">
            <v>0</v>
          </cell>
          <cell r="Z86">
            <v>0</v>
          </cell>
          <cell r="AA86">
            <v>0</v>
          </cell>
          <cell r="AB86">
            <v>0</v>
          </cell>
          <cell r="AC86">
            <v>0</v>
          </cell>
          <cell r="AD86">
            <v>0</v>
          </cell>
          <cell r="AE86">
            <v>0</v>
          </cell>
          <cell r="AI86">
            <v>653.60124508068304</v>
          </cell>
          <cell r="AJ86" t="str">
            <v/>
          </cell>
          <cell r="AK86" t="str">
            <v/>
          </cell>
          <cell r="AL86" t="str">
            <v/>
          </cell>
          <cell r="AM86">
            <v>0.116041972086964</v>
          </cell>
          <cell r="AN86" t="str">
            <v/>
          </cell>
          <cell r="AO86">
            <v>6.3773014342388301E-2</v>
          </cell>
          <cell r="AP86" t="str">
            <v/>
          </cell>
          <cell r="AQ86" t="str">
            <v/>
          </cell>
          <cell r="AR86" t="str">
            <v/>
          </cell>
          <cell r="AS86">
            <v>3.6303906417776997E-2</v>
          </cell>
          <cell r="AT86" t="str">
            <v/>
          </cell>
          <cell r="AU86" t="str">
            <v/>
          </cell>
          <cell r="AV86" t="str">
            <v/>
          </cell>
          <cell r="AW86" t="str">
            <v/>
          </cell>
          <cell r="AZ86">
            <v>587.11387303791196</v>
          </cell>
          <cell r="BA86">
            <v>1.08528360477567</v>
          </cell>
          <cell r="BB86">
            <v>5.79E-3</v>
          </cell>
          <cell r="BC86">
            <v>5.0800000000000003E-3</v>
          </cell>
          <cell r="BD86" t="str">
            <v/>
          </cell>
          <cell r="BE86" t="str">
            <v/>
          </cell>
          <cell r="BF86" t="str">
            <v/>
          </cell>
          <cell r="BG86" t="str">
            <v/>
          </cell>
          <cell r="BH86" t="str">
            <v/>
          </cell>
          <cell r="BI86" t="str">
            <v/>
          </cell>
          <cell r="BJ86" t="str">
            <v/>
          </cell>
        </row>
        <row r="87">
          <cell r="C87" t="str">
            <v>East/West</v>
          </cell>
          <cell r="G87" t="str">
            <v>West</v>
          </cell>
          <cell r="H87" t="str">
            <v>T1</v>
          </cell>
          <cell r="P87">
            <v>0</v>
          </cell>
          <cell r="Q87">
            <v>727915.05120547605</v>
          </cell>
          <cell r="R87">
            <v>727915.05120547605</v>
          </cell>
          <cell r="S87">
            <v>3792000</v>
          </cell>
          <cell r="T87">
            <v>2390</v>
          </cell>
          <cell r="U87">
            <v>0</v>
          </cell>
          <cell r="V87">
            <v>16354.156000000003</v>
          </cell>
          <cell r="W87">
            <v>15043.600000000002</v>
          </cell>
          <cell r="X87">
            <v>0</v>
          </cell>
          <cell r="Y87">
            <v>0</v>
          </cell>
          <cell r="Z87">
            <v>0</v>
          </cell>
          <cell r="AA87">
            <v>0</v>
          </cell>
          <cell r="AB87">
            <v>0</v>
          </cell>
          <cell r="AC87">
            <v>0</v>
          </cell>
          <cell r="AD87">
            <v>0</v>
          </cell>
          <cell r="AE87">
            <v>0</v>
          </cell>
          <cell r="AI87">
            <v>183.02228121460999</v>
          </cell>
          <cell r="AJ87" t="str">
            <v/>
          </cell>
          <cell r="AK87" t="str">
            <v/>
          </cell>
          <cell r="AL87" t="str">
            <v/>
          </cell>
          <cell r="AM87">
            <v>2.0655665028506598</v>
          </cell>
          <cell r="AN87" t="str">
            <v/>
          </cell>
          <cell r="AO87">
            <v>1.55243493637485</v>
          </cell>
          <cell r="AP87" t="str">
            <v/>
          </cell>
          <cell r="AQ87" t="str">
            <v/>
          </cell>
          <cell r="AR87" t="str">
            <v/>
          </cell>
          <cell r="AS87">
            <v>5.2447791688369702E-3</v>
          </cell>
          <cell r="AT87" t="str">
            <v/>
          </cell>
          <cell r="AU87" t="str">
            <v/>
          </cell>
          <cell r="AV87" t="str">
            <v/>
          </cell>
          <cell r="AW87" t="str">
            <v/>
          </cell>
          <cell r="AZ87">
            <v>33.379842254093496</v>
          </cell>
          <cell r="BA87">
            <v>1.3566045059695899</v>
          </cell>
          <cell r="BB87">
            <v>5.79E-3</v>
          </cell>
          <cell r="BC87">
            <v>5.0800000000000003E-3</v>
          </cell>
          <cell r="BD87" t="str">
            <v/>
          </cell>
          <cell r="BE87" t="str">
            <v/>
          </cell>
          <cell r="BF87" t="str">
            <v/>
          </cell>
          <cell r="BG87" t="str">
            <v/>
          </cell>
          <cell r="BH87" t="str">
            <v/>
          </cell>
          <cell r="BI87" t="str">
            <v/>
          </cell>
          <cell r="BJ87" t="str">
            <v/>
          </cell>
        </row>
        <row r="88">
          <cell r="C88" t="str">
            <v>East/West</v>
          </cell>
          <cell r="G88" t="str">
            <v>East</v>
          </cell>
          <cell r="H88" t="str">
            <v>T1</v>
          </cell>
          <cell r="P88">
            <v>0</v>
          </cell>
          <cell r="Q88">
            <v>1176759.1601507924</v>
          </cell>
          <cell r="R88">
            <v>1176759.1601507924</v>
          </cell>
          <cell r="S88">
            <v>18813000</v>
          </cell>
          <cell r="T88">
            <v>5000</v>
          </cell>
          <cell r="U88">
            <v>0</v>
          </cell>
          <cell r="V88">
            <v>34378.434999999998</v>
          </cell>
          <cell r="W88">
            <v>32326</v>
          </cell>
          <cell r="X88">
            <v>0</v>
          </cell>
          <cell r="Y88">
            <v>0</v>
          </cell>
          <cell r="Z88">
            <v>0</v>
          </cell>
          <cell r="AA88">
            <v>0</v>
          </cell>
          <cell r="AB88">
            <v>0</v>
          </cell>
          <cell r="AC88">
            <v>0</v>
          </cell>
          <cell r="AD88">
            <v>0</v>
          </cell>
          <cell r="AE88">
            <v>0</v>
          </cell>
          <cell r="AI88">
            <v>390.88347755923201</v>
          </cell>
          <cell r="AJ88" t="str">
            <v/>
          </cell>
          <cell r="AK88" t="str">
            <v/>
          </cell>
          <cell r="AL88" t="str">
            <v/>
          </cell>
          <cell r="AM88">
            <v>1.8294173857846201</v>
          </cell>
          <cell r="AN88" t="str">
            <v/>
          </cell>
          <cell r="AO88">
            <v>1.3683625025033099</v>
          </cell>
          <cell r="AP88" t="str">
            <v/>
          </cell>
          <cell r="AQ88" t="str">
            <v/>
          </cell>
          <cell r="AR88" t="str">
            <v/>
          </cell>
          <cell r="AS88">
            <v>3.5522798110811499E-3</v>
          </cell>
          <cell r="AT88" t="str">
            <v/>
          </cell>
          <cell r="AU88" t="str">
            <v/>
          </cell>
          <cell r="AV88" t="str">
            <v/>
          </cell>
          <cell r="AW88" t="str">
            <v/>
          </cell>
          <cell r="AZ88">
            <v>71.727298034102603</v>
          </cell>
          <cell r="BA88">
            <v>1.3566045059695899</v>
          </cell>
          <cell r="BB88">
            <v>3.5319000000000001E-3</v>
          </cell>
          <cell r="BC88">
            <v>3.0988000000000001E-3</v>
          </cell>
          <cell r="BD88" t="str">
            <v/>
          </cell>
          <cell r="BE88" t="str">
            <v/>
          </cell>
          <cell r="BF88" t="str">
            <v/>
          </cell>
          <cell r="BG88" t="str">
            <v/>
          </cell>
          <cell r="BH88" t="str">
            <v/>
          </cell>
          <cell r="BI88" t="str">
            <v/>
          </cell>
          <cell r="BJ88" t="str">
            <v/>
          </cell>
        </row>
        <row r="89">
          <cell r="C89" t="str">
            <v>East/West</v>
          </cell>
          <cell r="G89" t="str">
            <v>West</v>
          </cell>
          <cell r="H89" t="str">
            <v>T1</v>
          </cell>
          <cell r="P89">
            <v>0</v>
          </cell>
          <cell r="Q89">
            <v>1378751.7807001234</v>
          </cell>
          <cell r="R89">
            <v>1378751.7807001234</v>
          </cell>
          <cell r="S89">
            <v>61925000</v>
          </cell>
          <cell r="T89">
            <v>25260</v>
          </cell>
          <cell r="U89">
            <v>0</v>
          </cell>
          <cell r="V89">
            <v>135368.277</v>
          </cell>
          <cell r="W89">
            <v>130709.31400000001</v>
          </cell>
          <cell r="X89">
            <v>0</v>
          </cell>
          <cell r="Y89">
            <v>0</v>
          </cell>
          <cell r="Z89">
            <v>0</v>
          </cell>
          <cell r="AA89">
            <v>0</v>
          </cell>
          <cell r="AB89">
            <v>0</v>
          </cell>
          <cell r="AC89">
            <v>0</v>
          </cell>
          <cell r="AD89">
            <v>0</v>
          </cell>
          <cell r="AE89">
            <v>0</v>
          </cell>
          <cell r="AI89">
            <v>950.50172776481202</v>
          </cell>
          <cell r="AJ89" t="str">
            <v/>
          </cell>
          <cell r="AK89" t="str">
            <v/>
          </cell>
          <cell r="AL89" t="str">
            <v/>
          </cell>
          <cell r="AM89">
            <v>4.0343114435569101</v>
          </cell>
          <cell r="AN89" t="str">
            <v/>
          </cell>
          <cell r="AO89">
            <v>3.8715986340759598</v>
          </cell>
          <cell r="AP89" t="str">
            <v/>
          </cell>
          <cell r="AQ89" t="str">
            <v/>
          </cell>
          <cell r="AR89" t="str">
            <v/>
          </cell>
          <cell r="AS89">
            <v>4.1674776526023196E-3</v>
          </cell>
          <cell r="AT89" t="str">
            <v/>
          </cell>
          <cell r="AU89" t="str">
            <v/>
          </cell>
          <cell r="AV89" t="str">
            <v/>
          </cell>
          <cell r="AW89" t="str">
            <v/>
          </cell>
          <cell r="AZ89">
            <v>99.365051287069093</v>
          </cell>
          <cell r="BA89">
            <v>1.3566045059695899</v>
          </cell>
          <cell r="BB89">
            <v>4.8636E-3</v>
          </cell>
          <cell r="BC89">
            <v>4.2671999999999996E-3</v>
          </cell>
          <cell r="BD89" t="str">
            <v/>
          </cell>
          <cell r="BE89" t="str">
            <v/>
          </cell>
          <cell r="BF89" t="str">
            <v/>
          </cell>
          <cell r="BG89" t="str">
            <v/>
          </cell>
          <cell r="BH89" t="str">
            <v/>
          </cell>
          <cell r="BI89" t="str">
            <v/>
          </cell>
          <cell r="BJ89" t="str">
            <v/>
          </cell>
        </row>
        <row r="90">
          <cell r="C90" t="str">
            <v>East/West</v>
          </cell>
          <cell r="G90" t="str">
            <v>East</v>
          </cell>
          <cell r="H90" t="str">
            <v>T1</v>
          </cell>
          <cell r="P90">
            <v>0</v>
          </cell>
          <cell r="Q90">
            <v>995165.87126532651</v>
          </cell>
          <cell r="R90">
            <v>995165.87126532651</v>
          </cell>
          <cell r="S90">
            <v>129689000</v>
          </cell>
          <cell r="T90">
            <v>24586</v>
          </cell>
          <cell r="U90">
            <v>0</v>
          </cell>
          <cell r="V90">
            <v>275168.71799999999</v>
          </cell>
          <cell r="W90">
            <v>272162</v>
          </cell>
          <cell r="X90">
            <v>0</v>
          </cell>
          <cell r="Y90">
            <v>0</v>
          </cell>
          <cell r="Z90">
            <v>0</v>
          </cell>
          <cell r="AA90">
            <v>0</v>
          </cell>
          <cell r="AB90">
            <v>0</v>
          </cell>
          <cell r="AC90">
            <v>0</v>
          </cell>
          <cell r="AD90">
            <v>0</v>
          </cell>
          <cell r="AE90">
            <v>0</v>
          </cell>
          <cell r="AI90">
            <v>837.85275644097305</v>
          </cell>
          <cell r="AJ90" t="str">
            <v/>
          </cell>
          <cell r="AK90" t="str">
            <v/>
          </cell>
          <cell r="AL90" t="str">
            <v/>
          </cell>
          <cell r="AM90">
            <v>8.68061502738601E-2</v>
          </cell>
          <cell r="AN90" t="str">
            <v/>
          </cell>
          <cell r="AO90">
            <v>3.9888138936943603E-2</v>
          </cell>
          <cell r="AP90" t="str">
            <v/>
          </cell>
          <cell r="AQ90" t="str">
            <v/>
          </cell>
          <cell r="AR90" t="str">
            <v/>
          </cell>
          <cell r="AS90">
            <v>1.86350974382032E-3</v>
          </cell>
          <cell r="AT90" t="str">
            <v/>
          </cell>
          <cell r="AU90" t="str">
            <v/>
          </cell>
          <cell r="AV90" t="str">
            <v/>
          </cell>
          <cell r="AW90" t="str">
            <v/>
          </cell>
          <cell r="AZ90">
            <v>82.63</v>
          </cell>
          <cell r="BA90">
            <v>1.24798115901173</v>
          </cell>
          <cell r="BB90">
            <v>5.79E-3</v>
          </cell>
          <cell r="BC90">
            <v>5.0800000000000003E-3</v>
          </cell>
          <cell r="BD90" t="str">
            <v/>
          </cell>
          <cell r="BE90" t="str">
            <v/>
          </cell>
          <cell r="BF90" t="str">
            <v/>
          </cell>
          <cell r="BG90" t="str">
            <v/>
          </cell>
          <cell r="BH90" t="str">
            <v/>
          </cell>
          <cell r="BI90" t="str">
            <v/>
          </cell>
          <cell r="BJ90" t="str">
            <v/>
          </cell>
        </row>
        <row r="91">
          <cell r="C91" t="str">
            <v>East/West</v>
          </cell>
          <cell r="G91" t="str">
            <v>East</v>
          </cell>
          <cell r="H91" t="str">
            <v>T1</v>
          </cell>
          <cell r="P91">
            <v>0</v>
          </cell>
          <cell r="Q91">
            <v>1190948.4330067886</v>
          </cell>
          <cell r="R91">
            <v>1190948.4330067886</v>
          </cell>
          <cell r="S91">
            <v>58724000</v>
          </cell>
          <cell r="T91">
            <v>15160</v>
          </cell>
          <cell r="U91">
            <v>0</v>
          </cell>
          <cell r="V91">
            <v>181920</v>
          </cell>
          <cell r="W91">
            <v>165377.24400000001</v>
          </cell>
          <cell r="X91">
            <v>0</v>
          </cell>
          <cell r="Y91">
            <v>0</v>
          </cell>
          <cell r="Z91">
            <v>0</v>
          </cell>
          <cell r="AA91">
            <v>0</v>
          </cell>
          <cell r="AB91">
            <v>0</v>
          </cell>
          <cell r="AC91">
            <v>0</v>
          </cell>
          <cell r="AD91">
            <v>0</v>
          </cell>
          <cell r="AE91">
            <v>0</v>
          </cell>
          <cell r="AI91">
            <v>812.52623504921303</v>
          </cell>
          <cell r="AJ91" t="str">
            <v/>
          </cell>
          <cell r="AK91" t="str">
            <v/>
          </cell>
          <cell r="AL91" t="str">
            <v/>
          </cell>
          <cell r="AM91">
            <v>8.68061502738601E-2</v>
          </cell>
          <cell r="AN91" t="str">
            <v/>
          </cell>
          <cell r="AO91">
            <v>3.7202635831654299E-2</v>
          </cell>
          <cell r="AP91" t="str">
            <v/>
          </cell>
          <cell r="AQ91" t="str">
            <v/>
          </cell>
          <cell r="AR91" t="str">
            <v/>
          </cell>
          <cell r="AS91">
            <v>3.7431736980203202E-3</v>
          </cell>
          <cell r="AT91" t="str">
            <v/>
          </cell>
          <cell r="AU91" t="str">
            <v/>
          </cell>
          <cell r="AV91" t="str">
            <v/>
          </cell>
          <cell r="AW91" t="str">
            <v/>
          </cell>
          <cell r="AZ91">
            <v>426.44469583906903</v>
          </cell>
          <cell r="BA91">
            <v>1.24798115901173</v>
          </cell>
          <cell r="BB91">
            <v>4.0530000000000002E-3</v>
          </cell>
          <cell r="BC91">
            <v>3.5560000000000001E-3</v>
          </cell>
          <cell r="BD91" t="str">
            <v/>
          </cell>
          <cell r="BE91" t="str">
            <v/>
          </cell>
          <cell r="BF91" t="str">
            <v/>
          </cell>
          <cell r="BG91" t="str">
            <v/>
          </cell>
          <cell r="BH91" t="str">
            <v/>
          </cell>
          <cell r="BI91" t="str">
            <v/>
          </cell>
          <cell r="BJ91" t="str">
            <v/>
          </cell>
        </row>
        <row r="92">
          <cell r="C92" t="str">
            <v>East/West</v>
          </cell>
          <cell r="G92" t="str">
            <v>East</v>
          </cell>
          <cell r="H92" t="str">
            <v>T1</v>
          </cell>
          <cell r="P92">
            <v>0</v>
          </cell>
          <cell r="Q92">
            <v>2492896.8344058255</v>
          </cell>
          <cell r="R92">
            <v>2492896.8344058255</v>
          </cell>
          <cell r="S92">
            <v>100649000</v>
          </cell>
          <cell r="T92">
            <v>19640</v>
          </cell>
          <cell r="U92">
            <v>0</v>
          </cell>
          <cell r="V92">
            <v>214433.70499999993</v>
          </cell>
          <cell r="W92">
            <v>188180</v>
          </cell>
          <cell r="X92">
            <v>0</v>
          </cell>
          <cell r="Y92">
            <v>0</v>
          </cell>
          <cell r="Z92">
            <v>0</v>
          </cell>
          <cell r="AA92">
            <v>0</v>
          </cell>
          <cell r="AB92">
            <v>0</v>
          </cell>
          <cell r="AC92">
            <v>0</v>
          </cell>
          <cell r="AD92">
            <v>0</v>
          </cell>
          <cell r="AE92">
            <v>0</v>
          </cell>
          <cell r="AI92">
            <v>1016.66338944663</v>
          </cell>
          <cell r="AJ92" t="str">
            <v/>
          </cell>
          <cell r="AK92" t="str">
            <v/>
          </cell>
          <cell r="AL92" t="str">
            <v/>
          </cell>
          <cell r="AM92">
            <v>0.21094315124094401</v>
          </cell>
          <cell r="AN92" t="str">
            <v/>
          </cell>
          <cell r="AO92">
            <v>9.9361542369335004E-2</v>
          </cell>
          <cell r="AP92" t="str">
            <v/>
          </cell>
          <cell r="AQ92" t="str">
            <v/>
          </cell>
          <cell r="AR92" t="str">
            <v/>
          </cell>
          <cell r="AS92">
            <v>2.0905540972283301E-3</v>
          </cell>
          <cell r="AT92" t="str">
            <v/>
          </cell>
          <cell r="AU92" t="str">
            <v/>
          </cell>
          <cell r="AV92" t="str">
            <v/>
          </cell>
          <cell r="AW92" t="str">
            <v/>
          </cell>
          <cell r="AZ92">
            <v>1438.9923151130199</v>
          </cell>
          <cell r="BA92">
            <v>0.60042413502324798</v>
          </cell>
          <cell r="BB92">
            <v>2.6055000000000002E-3</v>
          </cell>
          <cell r="BC92">
            <v>2.2859999999999998E-3</v>
          </cell>
          <cell r="BD92" t="str">
            <v/>
          </cell>
          <cell r="BE92" t="str">
            <v/>
          </cell>
          <cell r="BF92" t="str">
            <v/>
          </cell>
          <cell r="BG92" t="str">
            <v/>
          </cell>
          <cell r="BH92" t="str">
            <v/>
          </cell>
          <cell r="BI92" t="str">
            <v/>
          </cell>
          <cell r="BJ92" t="str">
            <v/>
          </cell>
        </row>
        <row r="93">
          <cell r="C93" t="str">
            <v>East/West</v>
          </cell>
          <cell r="G93" t="str">
            <v>West</v>
          </cell>
          <cell r="H93" t="str">
            <v>T2</v>
          </cell>
          <cell r="P93">
            <v>0</v>
          </cell>
          <cell r="Q93">
            <v>587441.05565835501</v>
          </cell>
          <cell r="R93">
            <v>587441.05565835501</v>
          </cell>
          <cell r="S93">
            <v>123000</v>
          </cell>
          <cell r="T93">
            <v>170</v>
          </cell>
          <cell r="U93">
            <v>0</v>
          </cell>
          <cell r="V93">
            <v>1608.7350000000001</v>
          </cell>
          <cell r="W93">
            <v>1373.1999999999998</v>
          </cell>
          <cell r="X93">
            <v>0</v>
          </cell>
          <cell r="Y93">
            <v>0</v>
          </cell>
          <cell r="Z93">
            <v>0</v>
          </cell>
          <cell r="AA93">
            <v>0</v>
          </cell>
          <cell r="AB93">
            <v>0</v>
          </cell>
          <cell r="AC93">
            <v>0</v>
          </cell>
          <cell r="AD93">
            <v>0</v>
          </cell>
          <cell r="AE93">
            <v>0</v>
          </cell>
          <cell r="AI93">
            <v>217.81192886282199</v>
          </cell>
          <cell r="AJ93" t="str">
            <v/>
          </cell>
          <cell r="AK93" t="str">
            <v/>
          </cell>
          <cell r="AL93" t="str">
            <v/>
          </cell>
          <cell r="AM93">
            <v>10.845666889612099</v>
          </cell>
          <cell r="AN93" t="str">
            <v/>
          </cell>
          <cell r="AO93">
            <v>5.8942035969189703</v>
          </cell>
          <cell r="AP93" t="str">
            <v/>
          </cell>
          <cell r="AQ93" t="str">
            <v/>
          </cell>
          <cell r="AR93" t="str">
            <v/>
          </cell>
          <cell r="AS93">
            <v>0.338537628942084</v>
          </cell>
          <cell r="AT93" t="str">
            <v/>
          </cell>
          <cell r="AU93" t="str">
            <v/>
          </cell>
          <cell r="AV93" t="str">
            <v/>
          </cell>
          <cell r="AW93" t="str">
            <v/>
          </cell>
          <cell r="AZ93">
            <v>4.4370287921599498</v>
          </cell>
          <cell r="BA93">
            <v>2.03561777708846</v>
          </cell>
          <cell r="BB93">
            <v>5.79E-3</v>
          </cell>
          <cell r="BC93">
            <v>5.0800000000000003E-3</v>
          </cell>
          <cell r="BD93" t="str">
            <v/>
          </cell>
          <cell r="BE93" t="str">
            <v/>
          </cell>
          <cell r="BF93" t="str">
            <v/>
          </cell>
          <cell r="BG93" t="str">
            <v/>
          </cell>
          <cell r="BH93" t="str">
            <v/>
          </cell>
          <cell r="BI93" t="str">
            <v/>
          </cell>
          <cell r="BJ93" t="str">
            <v/>
          </cell>
        </row>
        <row r="94">
          <cell r="C94" t="str">
            <v>East/West</v>
          </cell>
          <cell r="G94" t="str">
            <v>East</v>
          </cell>
          <cell r="H94" t="str">
            <v>T2</v>
          </cell>
          <cell r="P94">
            <v>0</v>
          </cell>
          <cell r="Q94">
            <v>348123.47668474133</v>
          </cell>
          <cell r="R94">
            <v>348123.47668474133</v>
          </cell>
          <cell r="S94">
            <v>102939000</v>
          </cell>
          <cell r="T94">
            <v>16330</v>
          </cell>
          <cell r="U94">
            <v>0</v>
          </cell>
          <cell r="V94">
            <v>161463.41499999998</v>
          </cell>
          <cell r="W94">
            <v>153057</v>
          </cell>
          <cell r="X94">
            <v>0</v>
          </cell>
          <cell r="Y94">
            <v>0</v>
          </cell>
          <cell r="Z94">
            <v>0</v>
          </cell>
          <cell r="AA94">
            <v>0</v>
          </cell>
          <cell r="AB94">
            <v>0</v>
          </cell>
          <cell r="AC94">
            <v>0</v>
          </cell>
          <cell r="AD94">
            <v>0</v>
          </cell>
          <cell r="AE94">
            <v>0</v>
          </cell>
          <cell r="AI94">
            <v>620.90811267165702</v>
          </cell>
          <cell r="AJ94" t="str">
            <v/>
          </cell>
          <cell r="AK94" t="str">
            <v/>
          </cell>
          <cell r="AL94" t="str">
            <v/>
          </cell>
          <cell r="AM94">
            <v>1.26011497925766</v>
          </cell>
          <cell r="AN94" t="str">
            <v/>
          </cell>
          <cell r="AO94">
            <v>0.65543055859787702</v>
          </cell>
          <cell r="AP94" t="str">
            <v/>
          </cell>
          <cell r="AQ94" t="str">
            <v/>
          </cell>
          <cell r="AR94" t="str">
            <v/>
          </cell>
          <cell r="AS94">
            <v>1.9836458297718801E-3</v>
          </cell>
          <cell r="AT94" t="str">
            <v/>
          </cell>
          <cell r="AU94" t="str">
            <v/>
          </cell>
          <cell r="AV94" t="str">
            <v/>
          </cell>
          <cell r="AW94" t="str">
            <v/>
          </cell>
          <cell r="AZ94">
            <v>351.86683849576798</v>
          </cell>
          <cell r="BA94">
            <v>2.2996715619082599</v>
          </cell>
          <cell r="BB94">
            <v>5.79E-3</v>
          </cell>
          <cell r="BC94">
            <v>5.0800000000000003E-3</v>
          </cell>
          <cell r="BD94" t="str">
            <v/>
          </cell>
          <cell r="BE94" t="str">
            <v/>
          </cell>
          <cell r="BF94" t="str">
            <v/>
          </cell>
          <cell r="BG94" t="str">
            <v/>
          </cell>
          <cell r="BH94" t="str">
            <v/>
          </cell>
          <cell r="BI94" t="str">
            <v/>
          </cell>
          <cell r="BJ94" t="str">
            <v/>
          </cell>
        </row>
        <row r="95">
          <cell r="C95" t="str">
            <v>East/West</v>
          </cell>
          <cell r="G95" t="str">
            <v>East</v>
          </cell>
          <cell r="H95" t="str">
            <v>T2</v>
          </cell>
          <cell r="P95">
            <v>0</v>
          </cell>
          <cell r="Q95">
            <v>694719.91925396002</v>
          </cell>
          <cell r="R95">
            <v>694719.91925396002</v>
          </cell>
          <cell r="S95">
            <v>100580000</v>
          </cell>
          <cell r="T95">
            <v>32630</v>
          </cell>
          <cell r="U95">
            <v>0</v>
          </cell>
          <cell r="V95">
            <v>204460.59500000003</v>
          </cell>
          <cell r="W95">
            <v>201925.04800000001</v>
          </cell>
          <cell r="X95">
            <v>0</v>
          </cell>
          <cell r="Y95">
            <v>0</v>
          </cell>
          <cell r="Z95">
            <v>0</v>
          </cell>
          <cell r="AA95">
            <v>0</v>
          </cell>
          <cell r="AB95">
            <v>0</v>
          </cell>
          <cell r="AC95">
            <v>0</v>
          </cell>
          <cell r="AD95">
            <v>0</v>
          </cell>
          <cell r="AE95">
            <v>0</v>
          </cell>
          <cell r="AI95">
            <v>673.02114001411701</v>
          </cell>
          <cell r="AJ95" t="str">
            <v/>
          </cell>
          <cell r="AK95" t="str">
            <v/>
          </cell>
          <cell r="AL95" t="str">
            <v/>
          </cell>
          <cell r="AM95">
            <v>0.135421771102886</v>
          </cell>
          <cell r="AN95" t="str">
            <v/>
          </cell>
          <cell r="AO95">
            <v>0.111147680404864</v>
          </cell>
          <cell r="AP95" t="str">
            <v/>
          </cell>
          <cell r="AQ95" t="str">
            <v/>
          </cell>
          <cell r="AR95" t="str">
            <v/>
          </cell>
          <cell r="AS95">
            <v>1.99718879532786E-3</v>
          </cell>
          <cell r="AT95" t="str">
            <v/>
          </cell>
          <cell r="AU95" t="str">
            <v/>
          </cell>
          <cell r="AV95" t="str">
            <v/>
          </cell>
          <cell r="AW95" t="str">
            <v/>
          </cell>
          <cell r="AZ95">
            <v>1033.5696440383799</v>
          </cell>
          <cell r="BA95">
            <v>2.0523494942387801</v>
          </cell>
          <cell r="BB95">
            <v>5.79E-3</v>
          </cell>
          <cell r="BC95">
            <v>5.0800000000000003E-3</v>
          </cell>
          <cell r="BD95" t="str">
            <v/>
          </cell>
          <cell r="BE95" t="str">
            <v/>
          </cell>
          <cell r="BF95" t="str">
            <v/>
          </cell>
          <cell r="BG95" t="str">
            <v/>
          </cell>
          <cell r="BH95" t="str">
            <v/>
          </cell>
          <cell r="BI95" t="str">
            <v/>
          </cell>
          <cell r="BJ95" t="str">
            <v/>
          </cell>
        </row>
        <row r="96">
          <cell r="C96" t="str">
            <v>East/West</v>
          </cell>
          <cell r="G96" t="str">
            <v>West</v>
          </cell>
          <cell r="H96" t="str">
            <v>T2</v>
          </cell>
          <cell r="P96">
            <v>0</v>
          </cell>
          <cell r="Q96">
            <v>1511057.2433808888</v>
          </cell>
          <cell r="R96">
            <v>1511057.2433808888</v>
          </cell>
          <cell r="S96">
            <v>54134000</v>
          </cell>
          <cell r="T96">
            <v>8890</v>
          </cell>
          <cell r="U96">
            <v>0</v>
          </cell>
          <cell r="V96">
            <v>96990.277999999991</v>
          </cell>
          <cell r="W96">
            <v>84020</v>
          </cell>
          <cell r="X96">
            <v>0</v>
          </cell>
          <cell r="Y96">
            <v>0</v>
          </cell>
          <cell r="Z96">
            <v>0</v>
          </cell>
          <cell r="AA96">
            <v>0</v>
          </cell>
          <cell r="AB96">
            <v>0</v>
          </cell>
          <cell r="AC96">
            <v>0</v>
          </cell>
          <cell r="AD96">
            <v>0</v>
          </cell>
          <cell r="AE96">
            <v>0</v>
          </cell>
          <cell r="AI96">
            <v>983.96670507127703</v>
          </cell>
          <cell r="AJ96" t="str">
            <v/>
          </cell>
          <cell r="AK96" t="str">
            <v/>
          </cell>
          <cell r="AL96" t="str">
            <v/>
          </cell>
          <cell r="AM96">
            <v>0.93372234151721201</v>
          </cell>
          <cell r="AN96" t="str">
            <v/>
          </cell>
          <cell r="AO96">
            <v>0.440144995297023</v>
          </cell>
          <cell r="AP96" t="str">
            <v/>
          </cell>
          <cell r="AQ96" t="str">
            <v/>
          </cell>
          <cell r="AR96" t="str">
            <v/>
          </cell>
          <cell r="AS96">
            <v>4.8353814048628001E-3</v>
          </cell>
          <cell r="AT96" t="str">
            <v/>
          </cell>
          <cell r="AU96" t="str">
            <v/>
          </cell>
          <cell r="AV96" t="str">
            <v/>
          </cell>
          <cell r="AW96" t="str">
            <v/>
          </cell>
          <cell r="AZ96">
            <v>238.34872680900099</v>
          </cell>
          <cell r="BA96">
            <v>2.2292008994335899</v>
          </cell>
          <cell r="BB96">
            <v>5.79E-3</v>
          </cell>
          <cell r="BC96">
            <v>5.0800000000000003E-3</v>
          </cell>
          <cell r="BD96" t="str">
            <v/>
          </cell>
          <cell r="BE96" t="str">
            <v/>
          </cell>
          <cell r="BF96" t="str">
            <v/>
          </cell>
          <cell r="BG96" t="str">
            <v/>
          </cell>
          <cell r="BH96" t="str">
            <v/>
          </cell>
          <cell r="BI96" t="str">
            <v/>
          </cell>
          <cell r="BJ96" t="str">
            <v/>
          </cell>
        </row>
        <row r="97">
          <cell r="C97" t="str">
            <v>East/West</v>
          </cell>
          <cell r="G97" t="str">
            <v>West</v>
          </cell>
          <cell r="H97" t="str">
            <v>T2</v>
          </cell>
          <cell r="P97">
            <v>0</v>
          </cell>
          <cell r="Q97">
            <v>1544654.2222739479</v>
          </cell>
          <cell r="R97">
            <v>1544654.2222739479</v>
          </cell>
          <cell r="S97">
            <v>24103000</v>
          </cell>
          <cell r="T97">
            <v>5263</v>
          </cell>
          <cell r="U97">
            <v>0</v>
          </cell>
          <cell r="V97">
            <v>48683.33</v>
          </cell>
          <cell r="W97">
            <v>43355.399999999994</v>
          </cell>
          <cell r="X97">
            <v>0</v>
          </cell>
          <cell r="Y97">
            <v>0</v>
          </cell>
          <cell r="Z97">
            <v>0</v>
          </cell>
          <cell r="AA97">
            <v>0</v>
          </cell>
          <cell r="AB97">
            <v>0</v>
          </cell>
          <cell r="AC97">
            <v>0</v>
          </cell>
          <cell r="AD97">
            <v>0</v>
          </cell>
          <cell r="AE97">
            <v>0</v>
          </cell>
          <cell r="AI97">
            <v>564.30048878095999</v>
          </cell>
          <cell r="AJ97" t="str">
            <v/>
          </cell>
          <cell r="AK97" t="str">
            <v/>
          </cell>
          <cell r="AL97" t="str">
            <v/>
          </cell>
          <cell r="AM97">
            <v>4.2186570431653596</v>
          </cell>
          <cell r="AN97" t="str">
            <v/>
          </cell>
          <cell r="AO97">
            <v>2.3454802192468098</v>
          </cell>
          <cell r="AP97" t="str">
            <v/>
          </cell>
          <cell r="AQ97" t="str">
            <v/>
          </cell>
          <cell r="AR97" t="str">
            <v/>
          </cell>
          <cell r="AS97">
            <v>4.4150108111469504E-3</v>
          </cell>
          <cell r="AT97" t="str">
            <v/>
          </cell>
          <cell r="AU97" t="str">
            <v/>
          </cell>
          <cell r="AV97" t="str">
            <v/>
          </cell>
          <cell r="AW97" t="str">
            <v/>
          </cell>
          <cell r="AZ97">
            <v>140.088230480346</v>
          </cell>
          <cell r="BA97">
            <v>2.03561777708846</v>
          </cell>
          <cell r="BB97">
            <v>5.79E-3</v>
          </cell>
          <cell r="BC97">
            <v>5.0800000000000003E-3</v>
          </cell>
          <cell r="BD97" t="str">
            <v/>
          </cell>
          <cell r="BE97" t="str">
            <v/>
          </cell>
          <cell r="BF97" t="str">
            <v/>
          </cell>
          <cell r="BG97" t="str">
            <v/>
          </cell>
          <cell r="BH97" t="str">
            <v/>
          </cell>
          <cell r="BI97" t="str">
            <v/>
          </cell>
          <cell r="BJ97" t="str">
            <v/>
          </cell>
        </row>
        <row r="98">
          <cell r="C98" t="str">
            <v>East/West</v>
          </cell>
          <cell r="G98" t="str">
            <v>West</v>
          </cell>
          <cell r="H98" t="str">
            <v>T2</v>
          </cell>
          <cell r="P98">
            <v>0</v>
          </cell>
          <cell r="Q98">
            <v>5647146.525961753</v>
          </cell>
          <cell r="R98">
            <v>5647146.525961753</v>
          </cell>
          <cell r="S98">
            <v>44711000</v>
          </cell>
          <cell r="T98">
            <v>8330</v>
          </cell>
          <cell r="U98">
            <v>0</v>
          </cell>
          <cell r="V98">
            <v>98998.941000000021</v>
          </cell>
          <cell r="W98">
            <v>87446</v>
          </cell>
          <cell r="X98">
            <v>0</v>
          </cell>
          <cell r="Y98">
            <v>0</v>
          </cell>
          <cell r="Z98">
            <v>0</v>
          </cell>
          <cell r="AA98">
            <v>0</v>
          </cell>
          <cell r="AB98">
            <v>0</v>
          </cell>
          <cell r="AC98">
            <v>0</v>
          </cell>
          <cell r="AD98">
            <v>0</v>
          </cell>
          <cell r="AE98">
            <v>0</v>
          </cell>
          <cell r="AI98">
            <v>1602.48916201366</v>
          </cell>
          <cell r="AJ98" t="str">
            <v/>
          </cell>
          <cell r="AK98" t="str">
            <v/>
          </cell>
          <cell r="AL98" t="str">
            <v/>
          </cell>
          <cell r="AM98">
            <v>4.2756192507268898</v>
          </cell>
          <cell r="AN98" t="str">
            <v/>
          </cell>
          <cell r="AO98">
            <v>1.8501968490869001</v>
          </cell>
          <cell r="AP98" t="str">
            <v/>
          </cell>
          <cell r="AQ98" t="str">
            <v/>
          </cell>
          <cell r="AR98" t="str">
            <v/>
          </cell>
          <cell r="AS98">
            <v>4.9415961504822503E-3</v>
          </cell>
          <cell r="AT98" t="str">
            <v/>
          </cell>
          <cell r="AU98" t="str">
            <v/>
          </cell>
          <cell r="AV98" t="str">
            <v/>
          </cell>
          <cell r="AW98" t="str">
            <v/>
          </cell>
          <cell r="AZ98">
            <v>282.552009728531</v>
          </cell>
          <cell r="BA98">
            <v>2.03561777708846</v>
          </cell>
          <cell r="BB98">
            <v>5.79E-3</v>
          </cell>
          <cell r="BC98">
            <v>5.0800000000000003E-3</v>
          </cell>
          <cell r="BD98" t="str">
            <v/>
          </cell>
          <cell r="BE98" t="str">
            <v/>
          </cell>
          <cell r="BF98" t="str">
            <v/>
          </cell>
          <cell r="BG98" t="str">
            <v/>
          </cell>
          <cell r="BH98" t="str">
            <v/>
          </cell>
          <cell r="BI98" t="str">
            <v/>
          </cell>
          <cell r="BJ98" t="str">
            <v/>
          </cell>
        </row>
        <row r="99">
          <cell r="C99" t="str">
            <v>East/West</v>
          </cell>
          <cell r="G99" t="str">
            <v>East</v>
          </cell>
          <cell r="H99" t="str">
            <v>T2</v>
          </cell>
          <cell r="P99">
            <v>0</v>
          </cell>
          <cell r="Q99">
            <v>453590.38386842486</v>
          </cell>
          <cell r="R99">
            <v>453590.38386842486</v>
          </cell>
          <cell r="S99">
            <v>35843000</v>
          </cell>
          <cell r="T99">
            <v>8890</v>
          </cell>
          <cell r="U99">
            <v>0</v>
          </cell>
          <cell r="V99">
            <v>80604.73</v>
          </cell>
          <cell r="W99">
            <v>76774.600000000006</v>
          </cell>
          <cell r="X99">
            <v>0</v>
          </cell>
          <cell r="Y99">
            <v>0</v>
          </cell>
          <cell r="Z99">
            <v>0</v>
          </cell>
          <cell r="AA99">
            <v>0</v>
          </cell>
          <cell r="AB99">
            <v>0</v>
          </cell>
          <cell r="AC99">
            <v>0</v>
          </cell>
          <cell r="AD99">
            <v>0</v>
          </cell>
          <cell r="AE99">
            <v>0</v>
          </cell>
          <cell r="AI99">
            <v>293.67839547209297</v>
          </cell>
          <cell r="AJ99" t="str">
            <v/>
          </cell>
          <cell r="AK99" t="str">
            <v/>
          </cell>
          <cell r="AL99" t="str">
            <v/>
          </cell>
          <cell r="AM99">
            <v>0.59036598527480599</v>
          </cell>
          <cell r="AN99" t="str">
            <v/>
          </cell>
          <cell r="AO99">
            <v>0.33486289014012099</v>
          </cell>
          <cell r="AP99" t="str">
            <v/>
          </cell>
          <cell r="AQ99" t="str">
            <v/>
          </cell>
          <cell r="AR99" t="str">
            <v/>
          </cell>
          <cell r="AS99">
            <v>2.1749912811866701E-3</v>
          </cell>
          <cell r="AT99" t="str">
            <v/>
          </cell>
          <cell r="AU99" t="str">
            <v/>
          </cell>
          <cell r="AV99" t="str">
            <v/>
          </cell>
          <cell r="AW99" t="str">
            <v/>
          </cell>
          <cell r="AZ99">
            <v>719.50409999999999</v>
          </cell>
          <cell r="BA99">
            <v>1.6932727599178199</v>
          </cell>
          <cell r="BB99">
            <v>1.158E-3</v>
          </cell>
          <cell r="BC99">
            <v>1.016E-3</v>
          </cell>
          <cell r="BD99" t="str">
            <v/>
          </cell>
          <cell r="BE99" t="str">
            <v/>
          </cell>
          <cell r="BF99" t="str">
            <v/>
          </cell>
          <cell r="BG99" t="str">
            <v/>
          </cell>
          <cell r="BH99" t="str">
            <v/>
          </cell>
          <cell r="BI99" t="str">
            <v/>
          </cell>
          <cell r="BJ99" t="str">
            <v/>
          </cell>
        </row>
        <row r="100">
          <cell r="C100" t="str">
            <v>East/West</v>
          </cell>
          <cell r="G100" t="str">
            <v>East</v>
          </cell>
          <cell r="H100" t="str">
            <v>T2</v>
          </cell>
          <cell r="P100">
            <v>0</v>
          </cell>
          <cell r="Q100">
            <v>348123.47668474133</v>
          </cell>
          <cell r="R100">
            <v>348123.47668474133</v>
          </cell>
          <cell r="S100">
            <v>28669000</v>
          </cell>
          <cell r="T100">
            <v>13000</v>
          </cell>
          <cell r="U100">
            <v>0</v>
          </cell>
          <cell r="V100">
            <v>72497.754000000001</v>
          </cell>
          <cell r="W100">
            <v>69944.800000000017</v>
          </cell>
          <cell r="X100">
            <v>0</v>
          </cell>
          <cell r="Y100">
            <v>0</v>
          </cell>
          <cell r="Z100">
            <v>0</v>
          </cell>
          <cell r="AA100">
            <v>0</v>
          </cell>
          <cell r="AB100">
            <v>0</v>
          </cell>
          <cell r="AC100">
            <v>0</v>
          </cell>
          <cell r="AD100">
            <v>0</v>
          </cell>
          <cell r="AE100">
            <v>0</v>
          </cell>
          <cell r="AI100">
            <v>296.52783027038299</v>
          </cell>
          <cell r="AJ100" t="str">
            <v/>
          </cell>
          <cell r="AK100" t="str">
            <v/>
          </cell>
          <cell r="AL100" t="str">
            <v/>
          </cell>
          <cell r="AM100">
            <v>1.9811994241331099</v>
          </cell>
          <cell r="AN100" t="str">
            <v/>
          </cell>
          <cell r="AO100">
            <v>1.82705429643733</v>
          </cell>
          <cell r="AP100" t="str">
            <v/>
          </cell>
          <cell r="AQ100" t="str">
            <v/>
          </cell>
          <cell r="AR100" t="str">
            <v/>
          </cell>
          <cell r="AS100">
            <v>2.9926301926967202E-3</v>
          </cell>
          <cell r="AT100" t="str">
            <v/>
          </cell>
          <cell r="AU100" t="str">
            <v/>
          </cell>
          <cell r="AV100" t="str">
            <v/>
          </cell>
          <cell r="AW100" t="str">
            <v/>
          </cell>
          <cell r="AZ100">
            <v>160.79797490620399</v>
          </cell>
          <cell r="BA100">
            <v>2.2996715619082599</v>
          </cell>
          <cell r="BB100">
            <v>5.79E-3</v>
          </cell>
          <cell r="BC100">
            <v>5.0800000000000003E-3</v>
          </cell>
          <cell r="BD100" t="str">
            <v/>
          </cell>
          <cell r="BE100" t="str">
            <v/>
          </cell>
          <cell r="BF100" t="str">
            <v/>
          </cell>
          <cell r="BG100" t="str">
            <v/>
          </cell>
          <cell r="BH100" t="str">
            <v/>
          </cell>
          <cell r="BI100" t="str">
            <v/>
          </cell>
          <cell r="BJ100" t="str">
            <v/>
          </cell>
        </row>
        <row r="101">
          <cell r="C101" t="str">
            <v>East/West</v>
          </cell>
          <cell r="G101" t="str">
            <v>East</v>
          </cell>
          <cell r="H101" t="str">
            <v>T2</v>
          </cell>
          <cell r="P101">
            <v>0</v>
          </cell>
          <cell r="Q101">
            <v>3598955.2004921902</v>
          </cell>
          <cell r="R101">
            <v>3598955.2004921902</v>
          </cell>
          <cell r="S101">
            <v>52523000</v>
          </cell>
          <cell r="T101">
            <v>20110</v>
          </cell>
          <cell r="U101">
            <v>0</v>
          </cell>
          <cell r="V101">
            <v>186674.64100000003</v>
          </cell>
          <cell r="W101">
            <v>169148</v>
          </cell>
          <cell r="X101">
            <v>0</v>
          </cell>
          <cell r="Y101">
            <v>0</v>
          </cell>
          <cell r="Z101">
            <v>0</v>
          </cell>
          <cell r="AA101">
            <v>0</v>
          </cell>
          <cell r="AB101">
            <v>0</v>
          </cell>
          <cell r="AC101">
            <v>0</v>
          </cell>
          <cell r="AD101">
            <v>0</v>
          </cell>
          <cell r="AE101">
            <v>0</v>
          </cell>
          <cell r="AI101">
            <v>1116.3379454789001</v>
          </cell>
          <cell r="AJ101" t="str">
            <v/>
          </cell>
          <cell r="AK101" t="str">
            <v/>
          </cell>
          <cell r="AL101" t="str">
            <v/>
          </cell>
          <cell r="AM101">
            <v>0.20166041537445101</v>
          </cell>
          <cell r="AN101" t="str">
            <v/>
          </cell>
          <cell r="AO101">
            <v>0.111725386045559</v>
          </cell>
          <cell r="AP101" t="str">
            <v/>
          </cell>
          <cell r="AQ101" t="str">
            <v/>
          </cell>
          <cell r="AR101" t="str">
            <v/>
          </cell>
          <cell r="AS101">
            <v>3.3415209988830602E-3</v>
          </cell>
          <cell r="AT101" t="str">
            <v/>
          </cell>
          <cell r="AU101" t="str">
            <v/>
          </cell>
          <cell r="AV101" t="str">
            <v/>
          </cell>
          <cell r="AW101" t="str">
            <v/>
          </cell>
          <cell r="AZ101">
            <v>490.495354779129</v>
          </cell>
          <cell r="BA101">
            <v>5.4405452978156799</v>
          </cell>
          <cell r="BB101">
            <v>4.6319999999999998E-3</v>
          </cell>
          <cell r="BC101">
            <v>4.0639999999999999E-3</v>
          </cell>
          <cell r="BD101" t="str">
            <v/>
          </cell>
          <cell r="BE101" t="str">
            <v/>
          </cell>
          <cell r="BF101" t="str">
            <v/>
          </cell>
          <cell r="BG101" t="str">
            <v/>
          </cell>
          <cell r="BH101" t="str">
            <v/>
          </cell>
          <cell r="BI101" t="str">
            <v/>
          </cell>
          <cell r="BJ101" t="str">
            <v/>
          </cell>
        </row>
        <row r="102">
          <cell r="C102" t="str">
            <v>East/West</v>
          </cell>
          <cell r="G102" t="str">
            <v>West</v>
          </cell>
          <cell r="H102" t="str">
            <v>T2</v>
          </cell>
          <cell r="P102">
            <v>0</v>
          </cell>
          <cell r="Q102">
            <v>32286.687605283441</v>
          </cell>
          <cell r="R102">
            <v>32286.687605283441</v>
          </cell>
          <cell r="S102">
            <v>13017000</v>
          </cell>
          <cell r="T102">
            <v>9470</v>
          </cell>
          <cell r="U102">
            <v>0</v>
          </cell>
          <cell r="V102">
            <v>46391.665999999997</v>
          </cell>
          <cell r="W102">
            <v>44023.600000000006</v>
          </cell>
          <cell r="X102">
            <v>0</v>
          </cell>
          <cell r="Y102">
            <v>0</v>
          </cell>
          <cell r="Z102">
            <v>0</v>
          </cell>
          <cell r="AA102">
            <v>0</v>
          </cell>
          <cell r="AB102">
            <v>0</v>
          </cell>
          <cell r="AC102">
            <v>0</v>
          </cell>
          <cell r="AD102">
            <v>0</v>
          </cell>
          <cell r="AE102">
            <v>0</v>
          </cell>
          <cell r="AI102">
            <v>286.41810383660498</v>
          </cell>
          <cell r="AJ102" t="str">
            <v/>
          </cell>
          <cell r="AK102" t="str">
            <v/>
          </cell>
          <cell r="AL102" t="str">
            <v/>
          </cell>
          <cell r="AM102">
            <v>0.73037443944912395</v>
          </cell>
          <cell r="AN102" t="str">
            <v/>
          </cell>
          <cell r="AO102">
            <v>0.76676103818485597</v>
          </cell>
          <cell r="AP102" t="str">
            <v/>
          </cell>
          <cell r="AQ102" t="str">
            <v/>
          </cell>
          <cell r="AR102" t="str">
            <v/>
          </cell>
          <cell r="AS102">
            <v>7.8713755227070199E-3</v>
          </cell>
          <cell r="AT102" t="str">
            <v/>
          </cell>
          <cell r="AU102" t="str">
            <v/>
          </cell>
          <cell r="AV102" t="str">
            <v/>
          </cell>
          <cell r="AW102" t="str">
            <v/>
          </cell>
          <cell r="AZ102">
            <v>124.88656283680901</v>
          </cell>
          <cell r="BA102">
            <v>2.2292008994335899</v>
          </cell>
          <cell r="BB102">
            <v>5.79E-3</v>
          </cell>
          <cell r="BC102">
            <v>5.0800000000000003E-3</v>
          </cell>
          <cell r="BD102" t="str">
            <v/>
          </cell>
          <cell r="BE102" t="str">
            <v/>
          </cell>
          <cell r="BF102" t="str">
            <v/>
          </cell>
          <cell r="BG102" t="str">
            <v/>
          </cell>
          <cell r="BH102" t="str">
            <v/>
          </cell>
          <cell r="BI102" t="str">
            <v/>
          </cell>
          <cell r="BJ102" t="str">
            <v/>
          </cell>
        </row>
        <row r="103">
          <cell r="C103" t="str">
            <v>East/West</v>
          </cell>
          <cell r="G103" t="str">
            <v>East</v>
          </cell>
          <cell r="H103" t="str">
            <v>T2</v>
          </cell>
          <cell r="P103">
            <v>0</v>
          </cell>
          <cell r="Q103">
            <v>4090722.5317549328</v>
          </cell>
          <cell r="R103">
            <v>4090722.5317549328</v>
          </cell>
          <cell r="S103">
            <v>2341000</v>
          </cell>
          <cell r="T103">
            <v>2630</v>
          </cell>
          <cell r="U103">
            <v>82000</v>
          </cell>
          <cell r="V103">
            <v>24569.942000000003</v>
          </cell>
          <cell r="W103">
            <v>20904</v>
          </cell>
          <cell r="X103">
            <v>0</v>
          </cell>
          <cell r="Y103">
            <v>0</v>
          </cell>
          <cell r="Z103">
            <v>0</v>
          </cell>
          <cell r="AA103">
            <v>0</v>
          </cell>
          <cell r="AB103">
            <v>0</v>
          </cell>
          <cell r="AC103">
            <v>0</v>
          </cell>
          <cell r="AD103">
            <v>0</v>
          </cell>
          <cell r="AE103">
            <v>0</v>
          </cell>
          <cell r="AI103">
            <v>898.08176273951403</v>
          </cell>
          <cell r="AJ103" t="str">
            <v/>
          </cell>
          <cell r="AK103" t="str">
            <v/>
          </cell>
          <cell r="AL103" t="str">
            <v/>
          </cell>
          <cell r="AM103">
            <v>3.8694901168376199</v>
          </cell>
          <cell r="AN103" t="str">
            <v/>
          </cell>
          <cell r="AO103">
            <v>2.13014820107189</v>
          </cell>
          <cell r="AP103" t="str">
            <v/>
          </cell>
          <cell r="AQ103" t="str">
            <v/>
          </cell>
          <cell r="AR103" t="str">
            <v/>
          </cell>
          <cell r="AS103">
            <v>1.47305189195149E-2</v>
          </cell>
          <cell r="AT103" t="str">
            <v/>
          </cell>
          <cell r="AU103" t="str">
            <v/>
          </cell>
          <cell r="AV103" t="str">
            <v/>
          </cell>
          <cell r="AW103" t="str">
            <v/>
          </cell>
          <cell r="AZ103">
            <v>83.505348573422907</v>
          </cell>
          <cell r="BA103">
            <v>2.2941269322691</v>
          </cell>
          <cell r="BB103">
            <v>5.79E-3</v>
          </cell>
          <cell r="BC103">
            <v>5.0800000000000003E-3</v>
          </cell>
          <cell r="BD103" t="str">
            <v/>
          </cell>
          <cell r="BE103" t="str">
            <v/>
          </cell>
          <cell r="BF103" t="str">
            <v/>
          </cell>
          <cell r="BG103" t="str">
            <v/>
          </cell>
          <cell r="BH103" t="str">
            <v/>
          </cell>
          <cell r="BI103" t="str">
            <v/>
          </cell>
          <cell r="BJ103" t="str">
            <v/>
          </cell>
        </row>
        <row r="104">
          <cell r="C104" t="str">
            <v>East/West</v>
          </cell>
          <cell r="G104" t="str">
            <v>East</v>
          </cell>
          <cell r="H104" t="str">
            <v>T2</v>
          </cell>
          <cell r="P104">
            <v>0</v>
          </cell>
          <cell r="Q104">
            <v>3089442.7303751088</v>
          </cell>
          <cell r="R104">
            <v>3089442.7303751088</v>
          </cell>
          <cell r="S104">
            <v>2037999.9999999998</v>
          </cell>
          <cell r="T104">
            <v>8420</v>
          </cell>
          <cell r="U104">
            <v>50000</v>
          </cell>
          <cell r="V104">
            <v>65447.839999999997</v>
          </cell>
          <cell r="W104">
            <v>49788.702000000005</v>
          </cell>
          <cell r="X104">
            <v>0</v>
          </cell>
          <cell r="Y104">
            <v>0</v>
          </cell>
          <cell r="Z104">
            <v>0</v>
          </cell>
          <cell r="AA104">
            <v>0</v>
          </cell>
          <cell r="AB104">
            <v>0</v>
          </cell>
          <cell r="AC104">
            <v>0</v>
          </cell>
          <cell r="AD104">
            <v>0</v>
          </cell>
          <cell r="AE104">
            <v>0</v>
          </cell>
          <cell r="AI104">
            <v>632.39614029203199</v>
          </cell>
          <cell r="AJ104" t="str">
            <v/>
          </cell>
          <cell r="AK104" t="str">
            <v/>
          </cell>
          <cell r="AL104" t="str">
            <v/>
          </cell>
          <cell r="AM104">
            <v>3.0006134363879902</v>
          </cell>
          <cell r="AN104" t="str">
            <v/>
          </cell>
          <cell r="AO104">
            <v>1.9853235030651399</v>
          </cell>
          <cell r="AP104" t="str">
            <v/>
          </cell>
          <cell r="AQ104" t="str">
            <v/>
          </cell>
          <cell r="AR104" t="str">
            <v/>
          </cell>
          <cell r="AS104">
            <v>1.5557699062106399E-2</v>
          </cell>
          <cell r="AT104" t="str">
            <v/>
          </cell>
          <cell r="AU104" t="str">
            <v/>
          </cell>
          <cell r="AV104" t="str">
            <v/>
          </cell>
          <cell r="AW104" t="str">
            <v/>
          </cell>
          <cell r="AZ104">
            <v>141.24105845242499</v>
          </cell>
          <cell r="BA104">
            <v>2.2292008994335899</v>
          </cell>
          <cell r="BB104">
            <v>5.79E-3</v>
          </cell>
          <cell r="BC104">
            <v>5.0800000000000003E-3</v>
          </cell>
          <cell r="BD104" t="str">
            <v/>
          </cell>
          <cell r="BE104" t="str">
            <v/>
          </cell>
          <cell r="BF104" t="str">
            <v/>
          </cell>
          <cell r="BG104" t="str">
            <v/>
          </cell>
          <cell r="BH104" t="str">
            <v/>
          </cell>
          <cell r="BI104" t="str">
            <v/>
          </cell>
          <cell r="BJ104" t="str">
            <v/>
          </cell>
        </row>
        <row r="105">
          <cell r="C105" t="str">
            <v>East/West</v>
          </cell>
          <cell r="G105" t="str">
            <v>West</v>
          </cell>
          <cell r="H105" t="str">
            <v>T1</v>
          </cell>
          <cell r="P105">
            <v>0</v>
          </cell>
          <cell r="Q105">
            <v>798408.31825009338</v>
          </cell>
          <cell r="R105">
            <v>798408.31825009338</v>
          </cell>
          <cell r="S105">
            <v>266000</v>
          </cell>
          <cell r="T105">
            <v>1580</v>
          </cell>
          <cell r="U105">
            <v>37000</v>
          </cell>
          <cell r="V105">
            <v>1748.9870000000001</v>
          </cell>
          <cell r="W105">
            <v>498</v>
          </cell>
          <cell r="X105">
            <v>0</v>
          </cell>
          <cell r="Y105">
            <v>0</v>
          </cell>
          <cell r="Z105">
            <v>0</v>
          </cell>
          <cell r="AA105">
            <v>0</v>
          </cell>
          <cell r="AB105">
            <v>0</v>
          </cell>
          <cell r="AC105">
            <v>0</v>
          </cell>
          <cell r="AD105">
            <v>0</v>
          </cell>
          <cell r="AE105">
            <v>0</v>
          </cell>
          <cell r="AI105">
            <v>411.308276785266</v>
          </cell>
          <cell r="AJ105" t="str">
            <v/>
          </cell>
          <cell r="AK105" t="str">
            <v/>
          </cell>
          <cell r="AL105" t="str">
            <v/>
          </cell>
          <cell r="AM105">
            <v>0</v>
          </cell>
          <cell r="AN105" t="str">
            <v/>
          </cell>
          <cell r="AO105">
            <v>0</v>
          </cell>
          <cell r="AP105" t="str">
            <v/>
          </cell>
          <cell r="AQ105" t="str">
            <v/>
          </cell>
          <cell r="AR105" t="str">
            <v/>
          </cell>
          <cell r="AS105">
            <v>0.37093692471267897</v>
          </cell>
          <cell r="AT105" t="str">
            <v/>
          </cell>
          <cell r="AU105" t="str">
            <v/>
          </cell>
          <cell r="AV105" t="str">
            <v/>
          </cell>
          <cell r="AW105" t="str">
            <v/>
          </cell>
          <cell r="AZ105">
            <v>0.37857895529128399</v>
          </cell>
          <cell r="BA105">
            <v>1.3566045059695899</v>
          </cell>
          <cell r="BB105">
            <v>5.79E-3</v>
          </cell>
          <cell r="BC105">
            <v>5.0800000000000003E-3</v>
          </cell>
          <cell r="BD105" t="str">
            <v/>
          </cell>
          <cell r="BE105" t="str">
            <v/>
          </cell>
          <cell r="BF105" t="str">
            <v/>
          </cell>
          <cell r="BG105" t="str">
            <v/>
          </cell>
          <cell r="BH105" t="str">
            <v/>
          </cell>
          <cell r="BI105" t="str">
            <v/>
          </cell>
          <cell r="BJ105" t="str">
            <v/>
          </cell>
        </row>
        <row r="106">
          <cell r="C106" t="str">
            <v>East/West</v>
          </cell>
          <cell r="G106" t="str">
            <v>East</v>
          </cell>
          <cell r="H106" t="str">
            <v>T2</v>
          </cell>
          <cell r="P106">
            <v>0</v>
          </cell>
          <cell r="Q106">
            <v>915317.11916786374</v>
          </cell>
          <cell r="R106">
            <v>915317.11916786374</v>
          </cell>
          <cell r="S106">
            <v>105683000</v>
          </cell>
          <cell r="T106">
            <v>37110</v>
          </cell>
          <cell r="U106">
            <v>0</v>
          </cell>
          <cell r="V106">
            <v>292951.04199999996</v>
          </cell>
          <cell r="W106">
            <v>283072.83199999999</v>
          </cell>
          <cell r="X106">
            <v>0</v>
          </cell>
          <cell r="Y106">
            <v>0</v>
          </cell>
          <cell r="Z106">
            <v>0</v>
          </cell>
          <cell r="AA106">
            <v>0</v>
          </cell>
          <cell r="AB106">
            <v>0</v>
          </cell>
          <cell r="AC106">
            <v>0</v>
          </cell>
          <cell r="AD106">
            <v>0</v>
          </cell>
          <cell r="AE106">
            <v>0</v>
          </cell>
          <cell r="AI106">
            <v>775.62198025725104</v>
          </cell>
          <cell r="AJ106" t="str">
            <v/>
          </cell>
          <cell r="AK106" t="str">
            <v/>
          </cell>
          <cell r="AL106" t="str">
            <v/>
          </cell>
          <cell r="AM106">
            <v>0.37966139483980199</v>
          </cell>
          <cell r="AN106" t="str">
            <v/>
          </cell>
          <cell r="AO106">
            <v>0.24734139562677299</v>
          </cell>
          <cell r="AP106" t="str">
            <v/>
          </cell>
          <cell r="AQ106" t="str">
            <v/>
          </cell>
          <cell r="AR106" t="str">
            <v/>
          </cell>
          <cell r="AS106">
            <v>2.12057589427703E-3</v>
          </cell>
          <cell r="AT106" t="str">
            <v/>
          </cell>
          <cell r="AU106" t="str">
            <v/>
          </cell>
          <cell r="AV106" t="str">
            <v/>
          </cell>
          <cell r="AW106" t="str">
            <v/>
          </cell>
          <cell r="AZ106">
            <v>1888.5056897826901</v>
          </cell>
          <cell r="BA106">
            <v>1.9076301810293399</v>
          </cell>
          <cell r="BB106">
            <v>4.6319999999999998E-3</v>
          </cell>
          <cell r="BC106">
            <v>4.0639999999999999E-3</v>
          </cell>
          <cell r="BD106" t="str">
            <v/>
          </cell>
          <cell r="BE106" t="str">
            <v/>
          </cell>
          <cell r="BF106" t="str">
            <v/>
          </cell>
          <cell r="BG106" t="str">
            <v/>
          </cell>
          <cell r="BH106" t="str">
            <v/>
          </cell>
          <cell r="BI106" t="str">
            <v/>
          </cell>
          <cell r="BJ106" t="str">
            <v/>
          </cell>
        </row>
        <row r="107">
          <cell r="C107" t="str">
            <v>East/West</v>
          </cell>
          <cell r="G107" t="str">
            <v>East</v>
          </cell>
          <cell r="H107" t="str">
            <v>T1</v>
          </cell>
          <cell r="P107">
            <v>0</v>
          </cell>
          <cell r="Q107">
            <v>694719.91925396002</v>
          </cell>
          <cell r="R107">
            <v>694719.91925396002</v>
          </cell>
          <cell r="S107">
            <v>364000</v>
          </cell>
          <cell r="T107">
            <v>81050</v>
          </cell>
          <cell r="U107">
            <v>0</v>
          </cell>
          <cell r="V107">
            <v>271977.52100000001</v>
          </cell>
          <cell r="W107">
            <v>151952</v>
          </cell>
          <cell r="X107">
            <v>0</v>
          </cell>
          <cell r="Y107">
            <v>0</v>
          </cell>
          <cell r="Z107">
            <v>0</v>
          </cell>
          <cell r="AA107">
            <v>0</v>
          </cell>
          <cell r="AB107">
            <v>0</v>
          </cell>
          <cell r="AC107">
            <v>0</v>
          </cell>
          <cell r="AD107">
            <v>0</v>
          </cell>
          <cell r="AE107">
            <v>0</v>
          </cell>
          <cell r="AI107">
            <v>259.77334285118201</v>
          </cell>
          <cell r="AJ107" t="str">
            <v/>
          </cell>
          <cell r="AK107" t="str">
            <v/>
          </cell>
          <cell r="AL107" t="str">
            <v/>
          </cell>
          <cell r="AM107">
            <v>4.4222322947016598E-2</v>
          </cell>
          <cell r="AN107" t="str">
            <v/>
          </cell>
          <cell r="AO107">
            <v>6.7774452945535496E-2</v>
          </cell>
          <cell r="AP107" t="str">
            <v/>
          </cell>
          <cell r="AQ107" t="str">
            <v/>
          </cell>
          <cell r="AR107" t="str">
            <v/>
          </cell>
          <cell r="AS107">
            <v>0.13747748096045301</v>
          </cell>
          <cell r="AT107" t="str">
            <v/>
          </cell>
          <cell r="AU107" t="str">
            <v/>
          </cell>
          <cell r="AV107" t="str">
            <v/>
          </cell>
          <cell r="AW107" t="str">
            <v/>
          </cell>
          <cell r="AZ107">
            <v>184.784733515982</v>
          </cell>
          <cell r="BA107">
            <v>1.66208813439084</v>
          </cell>
          <cell r="BB107">
            <v>5.79E-3</v>
          </cell>
          <cell r="BC107">
            <v>5.0800000000000003E-3</v>
          </cell>
          <cell r="BD107" t="str">
            <v/>
          </cell>
          <cell r="BE107" t="str">
            <v/>
          </cell>
          <cell r="BF107" t="str">
            <v/>
          </cell>
          <cell r="BG107" t="str">
            <v/>
          </cell>
          <cell r="BH107" t="str">
            <v/>
          </cell>
          <cell r="BI107" t="str">
            <v/>
          </cell>
          <cell r="BJ107" t="str">
            <v/>
          </cell>
        </row>
        <row r="108">
          <cell r="C108" t="str">
            <v>East/West</v>
          </cell>
          <cell r="G108" t="str">
            <v>East</v>
          </cell>
          <cell r="H108" t="str">
            <v>T1</v>
          </cell>
          <cell r="P108">
            <v>0</v>
          </cell>
          <cell r="Q108">
            <v>5494375.1054281322</v>
          </cell>
          <cell r="R108">
            <v>5494375.1054281322</v>
          </cell>
          <cell r="S108">
            <v>70901000</v>
          </cell>
          <cell r="T108">
            <v>11500</v>
          </cell>
          <cell r="U108">
            <v>0</v>
          </cell>
          <cell r="V108">
            <v>128848.59400000001</v>
          </cell>
          <cell r="W108">
            <v>119338.39999999998</v>
          </cell>
          <cell r="X108">
            <v>0</v>
          </cell>
          <cell r="Y108">
            <v>0</v>
          </cell>
          <cell r="Z108">
            <v>0</v>
          </cell>
          <cell r="AA108">
            <v>0</v>
          </cell>
          <cell r="AB108">
            <v>0</v>
          </cell>
          <cell r="AC108">
            <v>0</v>
          </cell>
          <cell r="AD108">
            <v>0</v>
          </cell>
          <cell r="AE108">
            <v>0</v>
          </cell>
          <cell r="AI108">
            <v>1428.07496296361</v>
          </cell>
          <cell r="AJ108" t="str">
            <v/>
          </cell>
          <cell r="AK108" t="str">
            <v/>
          </cell>
          <cell r="AL108" t="str">
            <v/>
          </cell>
          <cell r="AM108">
            <v>6.2364991247183102E-2</v>
          </cell>
          <cell r="AN108" t="str">
            <v/>
          </cell>
          <cell r="AO108">
            <v>2.8626185614782002E-2</v>
          </cell>
          <cell r="AP108" t="str">
            <v/>
          </cell>
          <cell r="AQ108" t="str">
            <v/>
          </cell>
          <cell r="AR108" t="str">
            <v/>
          </cell>
          <cell r="AS108">
            <v>2.35721371815374E-3</v>
          </cell>
          <cell r="AT108" t="str">
            <v/>
          </cell>
          <cell r="AU108" t="str">
            <v/>
          </cell>
          <cell r="AV108" t="str">
            <v/>
          </cell>
          <cell r="AW108" t="str">
            <v/>
          </cell>
          <cell r="AZ108">
            <v>249.71743815763301</v>
          </cell>
          <cell r="BA108">
            <v>1.67959779686692</v>
          </cell>
          <cell r="BB108">
            <v>4.0530000000000002E-3</v>
          </cell>
          <cell r="BC108">
            <v>3.5560000000000001E-3</v>
          </cell>
          <cell r="BD108" t="str">
            <v/>
          </cell>
          <cell r="BE108" t="str">
            <v/>
          </cell>
          <cell r="BF108" t="str">
            <v/>
          </cell>
          <cell r="BG108" t="str">
            <v/>
          </cell>
          <cell r="BH108" t="str">
            <v/>
          </cell>
          <cell r="BI108" t="str">
            <v/>
          </cell>
          <cell r="BJ108" t="str">
            <v/>
          </cell>
        </row>
        <row r="109">
          <cell r="C109" t="str">
            <v>East/West</v>
          </cell>
          <cell r="G109" t="str">
            <v>East</v>
          </cell>
          <cell r="H109" t="str">
            <v>T1</v>
          </cell>
          <cell r="P109">
            <v>0</v>
          </cell>
          <cell r="Q109">
            <v>4062299.6440618942</v>
          </cell>
          <cell r="R109">
            <v>4062299.6440618942</v>
          </cell>
          <cell r="S109">
            <v>31727000</v>
          </cell>
          <cell r="T109">
            <v>7890</v>
          </cell>
          <cell r="U109">
            <v>0</v>
          </cell>
          <cell r="V109">
            <v>70721.755000000005</v>
          </cell>
          <cell r="W109">
            <v>70620</v>
          </cell>
          <cell r="X109">
            <v>0</v>
          </cell>
          <cell r="Y109">
            <v>0</v>
          </cell>
          <cell r="Z109">
            <v>0</v>
          </cell>
          <cell r="AA109">
            <v>0</v>
          </cell>
          <cell r="AB109">
            <v>0</v>
          </cell>
          <cell r="AC109">
            <v>0</v>
          </cell>
          <cell r="AD109">
            <v>0</v>
          </cell>
          <cell r="AE109">
            <v>0</v>
          </cell>
          <cell r="AI109">
            <v>998.73015972819405</v>
          </cell>
          <cell r="AJ109" t="str">
            <v/>
          </cell>
          <cell r="AK109" t="str">
            <v/>
          </cell>
          <cell r="AL109" t="str">
            <v/>
          </cell>
          <cell r="AM109">
            <v>0.88788556336028202</v>
          </cell>
          <cell r="AN109" t="str">
            <v/>
          </cell>
          <cell r="AO109">
            <v>0.50943107032998403</v>
          </cell>
          <cell r="AP109" t="str">
            <v/>
          </cell>
          <cell r="AQ109" t="str">
            <v/>
          </cell>
          <cell r="AR109" t="str">
            <v/>
          </cell>
          <cell r="AS109">
            <v>3.2375202141722501E-3</v>
          </cell>
          <cell r="AT109" t="str">
            <v/>
          </cell>
          <cell r="AU109" t="str">
            <v/>
          </cell>
          <cell r="AV109" t="str">
            <v/>
          </cell>
          <cell r="AW109" t="str">
            <v/>
          </cell>
          <cell r="AZ109">
            <v>61.960046212246198</v>
          </cell>
          <cell r="BA109">
            <v>1.66208813439084</v>
          </cell>
          <cell r="BB109">
            <v>4.5161999999999997E-3</v>
          </cell>
          <cell r="BC109">
            <v>3.9623999999999996E-3</v>
          </cell>
          <cell r="BD109" t="str">
            <v/>
          </cell>
          <cell r="BE109" t="str">
            <v/>
          </cell>
          <cell r="BF109" t="str">
            <v/>
          </cell>
          <cell r="BG109" t="str">
            <v/>
          </cell>
          <cell r="BH109" t="str">
            <v/>
          </cell>
          <cell r="BI109" t="str">
            <v/>
          </cell>
          <cell r="BJ109" t="str">
            <v/>
          </cell>
        </row>
        <row r="110">
          <cell r="C110" t="str">
            <v>East/West</v>
          </cell>
          <cell r="G110" t="str">
            <v>East</v>
          </cell>
          <cell r="H110" t="str">
            <v>T1</v>
          </cell>
          <cell r="P110">
            <v>0</v>
          </cell>
          <cell r="Q110">
            <v>259080.1627629365</v>
          </cell>
          <cell r="R110">
            <v>259080.1627629365</v>
          </cell>
          <cell r="S110">
            <v>15109000</v>
          </cell>
          <cell r="T110">
            <v>5000</v>
          </cell>
          <cell r="U110">
            <v>0</v>
          </cell>
          <cell r="V110">
            <v>35755.231999999996</v>
          </cell>
          <cell r="W110">
            <v>33896.660000000003</v>
          </cell>
          <cell r="X110">
            <v>0</v>
          </cell>
          <cell r="Y110">
            <v>0</v>
          </cell>
          <cell r="Z110">
            <v>0</v>
          </cell>
          <cell r="AA110">
            <v>0</v>
          </cell>
          <cell r="AB110">
            <v>0</v>
          </cell>
          <cell r="AC110">
            <v>0</v>
          </cell>
          <cell r="AD110">
            <v>0</v>
          </cell>
          <cell r="AE110">
            <v>0</v>
          </cell>
          <cell r="AI110">
            <v>218.27589222966299</v>
          </cell>
          <cell r="AJ110" t="str">
            <v/>
          </cell>
          <cell r="AK110" t="str">
            <v/>
          </cell>
          <cell r="AL110" t="str">
            <v/>
          </cell>
          <cell r="AM110">
            <v>2.9115676917831799</v>
          </cell>
          <cell r="AN110" t="str">
            <v/>
          </cell>
          <cell r="AO110">
            <v>2.0939280579411799</v>
          </cell>
          <cell r="AP110" t="str">
            <v/>
          </cell>
          <cell r="AQ110" t="str">
            <v/>
          </cell>
          <cell r="AR110" t="str">
            <v/>
          </cell>
          <cell r="AS110">
            <v>4.1678931539361501E-3</v>
          </cell>
          <cell r="AT110" t="str">
            <v/>
          </cell>
          <cell r="AU110" t="str">
            <v/>
          </cell>
          <cell r="AV110" t="str">
            <v/>
          </cell>
          <cell r="AW110" t="str">
            <v/>
          </cell>
          <cell r="AZ110">
            <v>29.739997451724701</v>
          </cell>
          <cell r="BA110">
            <v>1.66208813439084</v>
          </cell>
          <cell r="BB110">
            <v>5.3847000000000001E-3</v>
          </cell>
          <cell r="BC110">
            <v>4.7244000000000001E-3</v>
          </cell>
          <cell r="BD110" t="str">
            <v/>
          </cell>
          <cell r="BE110" t="str">
            <v/>
          </cell>
          <cell r="BF110" t="str">
            <v/>
          </cell>
          <cell r="BG110" t="str">
            <v/>
          </cell>
          <cell r="BH110" t="str">
            <v/>
          </cell>
          <cell r="BI110" t="str">
            <v/>
          </cell>
          <cell r="BJ110" t="str">
            <v/>
          </cell>
        </row>
        <row r="111">
          <cell r="C111" t="str">
            <v>East/West</v>
          </cell>
          <cell r="G111" t="str">
            <v>East</v>
          </cell>
          <cell r="H111" t="str">
            <v>T1</v>
          </cell>
          <cell r="P111">
            <v>0</v>
          </cell>
          <cell r="Q111">
            <v>1558081.7192063935</v>
          </cell>
          <cell r="R111">
            <v>1558081.7192063935</v>
          </cell>
          <cell r="S111">
            <v>34320000</v>
          </cell>
          <cell r="T111">
            <v>10000</v>
          </cell>
          <cell r="U111">
            <v>0</v>
          </cell>
          <cell r="V111">
            <v>74074.997999999992</v>
          </cell>
          <cell r="W111">
            <v>69714.90400000001</v>
          </cell>
          <cell r="X111">
            <v>0</v>
          </cell>
          <cell r="Y111">
            <v>0</v>
          </cell>
          <cell r="Z111">
            <v>0</v>
          </cell>
          <cell r="AA111">
            <v>0</v>
          </cell>
          <cell r="AB111">
            <v>0</v>
          </cell>
          <cell r="AC111">
            <v>0</v>
          </cell>
          <cell r="AD111">
            <v>0</v>
          </cell>
          <cell r="AE111">
            <v>0</v>
          </cell>
          <cell r="AI111">
            <v>614.23356265004895</v>
          </cell>
          <cell r="AJ111" t="str">
            <v/>
          </cell>
          <cell r="AK111" t="str">
            <v/>
          </cell>
          <cell r="AL111" t="str">
            <v/>
          </cell>
          <cell r="AM111">
            <v>1.28529853709671</v>
          </cell>
          <cell r="AN111" t="str">
            <v/>
          </cell>
          <cell r="AO111">
            <v>0.89235328257608004</v>
          </cell>
          <cell r="AP111" t="str">
            <v/>
          </cell>
          <cell r="AQ111" t="str">
            <v/>
          </cell>
          <cell r="AR111" t="str">
            <v/>
          </cell>
          <cell r="AS111">
            <v>3.60650234606145E-3</v>
          </cell>
          <cell r="AT111" t="str">
            <v/>
          </cell>
          <cell r="AU111" t="str">
            <v/>
          </cell>
          <cell r="AV111" t="str">
            <v/>
          </cell>
          <cell r="AW111" t="str">
            <v/>
          </cell>
          <cell r="AZ111">
            <v>61.165939868625202</v>
          </cell>
          <cell r="BA111">
            <v>1.66208813439084</v>
          </cell>
          <cell r="BB111">
            <v>5.79E-3</v>
          </cell>
          <cell r="BC111">
            <v>5.0800000000000003E-3</v>
          </cell>
          <cell r="BD111" t="str">
            <v/>
          </cell>
          <cell r="BE111" t="str">
            <v/>
          </cell>
          <cell r="BF111" t="str">
            <v/>
          </cell>
          <cell r="BG111" t="str">
            <v/>
          </cell>
          <cell r="BH111" t="str">
            <v/>
          </cell>
          <cell r="BI111" t="str">
            <v/>
          </cell>
          <cell r="BJ111" t="str">
            <v/>
          </cell>
        </row>
        <row r="112">
          <cell r="C112" t="str">
            <v>East/West</v>
          </cell>
          <cell r="G112" t="str">
            <v>East</v>
          </cell>
          <cell r="H112" t="str">
            <v>T1</v>
          </cell>
          <cell r="P112">
            <v>0</v>
          </cell>
          <cell r="Q112">
            <v>627954.87188487698</v>
          </cell>
          <cell r="R112">
            <v>627954.87188487698</v>
          </cell>
          <cell r="S112">
            <v>70072000</v>
          </cell>
          <cell r="T112">
            <v>18500</v>
          </cell>
          <cell r="U112">
            <v>0</v>
          </cell>
          <cell r="V112">
            <v>187424.98500000002</v>
          </cell>
          <cell r="W112">
            <v>171992.22</v>
          </cell>
          <cell r="X112">
            <v>0</v>
          </cell>
          <cell r="Y112">
            <v>0</v>
          </cell>
          <cell r="Z112">
            <v>0</v>
          </cell>
          <cell r="AA112">
            <v>0</v>
          </cell>
          <cell r="AB112">
            <v>0</v>
          </cell>
          <cell r="AC112">
            <v>0</v>
          </cell>
          <cell r="AD112">
            <v>0</v>
          </cell>
          <cell r="AE112">
            <v>0</v>
          </cell>
          <cell r="AI112">
            <v>643.93711836335297</v>
          </cell>
          <cell r="AJ112" t="str">
            <v/>
          </cell>
          <cell r="AK112" t="str">
            <v/>
          </cell>
          <cell r="AL112" t="str">
            <v/>
          </cell>
          <cell r="AM112">
            <v>0.96902429236677401</v>
          </cell>
          <cell r="AN112" t="str">
            <v/>
          </cell>
          <cell r="AO112">
            <v>0.49190741467371701</v>
          </cell>
          <cell r="AP112" t="str">
            <v/>
          </cell>
          <cell r="AQ112" t="str">
            <v/>
          </cell>
          <cell r="AR112" t="str">
            <v/>
          </cell>
          <cell r="AS112">
            <v>2.77663920351141E-3</v>
          </cell>
          <cell r="AT112" t="str">
            <v/>
          </cell>
          <cell r="AU112" t="str">
            <v/>
          </cell>
          <cell r="AV112" t="str">
            <v/>
          </cell>
          <cell r="AW112" t="str">
            <v/>
          </cell>
          <cell r="AZ112">
            <v>150.90124468063999</v>
          </cell>
          <cell r="BA112">
            <v>1.66208813439084</v>
          </cell>
          <cell r="BB112">
            <v>4.5161999999999997E-3</v>
          </cell>
          <cell r="BC112">
            <v>3.9623999999999996E-3</v>
          </cell>
          <cell r="BD112" t="str">
            <v/>
          </cell>
          <cell r="BE112" t="str">
            <v/>
          </cell>
          <cell r="BF112" t="str">
            <v/>
          </cell>
          <cell r="BG112" t="str">
            <v/>
          </cell>
          <cell r="BH112" t="str">
            <v/>
          </cell>
          <cell r="BI112" t="str">
            <v/>
          </cell>
          <cell r="BJ112" t="str">
            <v/>
          </cell>
        </row>
        <row r="113">
          <cell r="C113" t="str">
            <v>East/West</v>
          </cell>
          <cell r="G113" t="str">
            <v>East</v>
          </cell>
          <cell r="H113" t="str">
            <v>T1</v>
          </cell>
          <cell r="P113">
            <v>0</v>
          </cell>
          <cell r="Q113">
            <v>2927754.5774298459</v>
          </cell>
          <cell r="R113">
            <v>2927754.5774298459</v>
          </cell>
          <cell r="S113">
            <v>36830000</v>
          </cell>
          <cell r="T113">
            <v>8950</v>
          </cell>
          <cell r="U113">
            <v>0</v>
          </cell>
          <cell r="V113">
            <v>82147.872000000018</v>
          </cell>
          <cell r="W113">
            <v>80753.72</v>
          </cell>
          <cell r="X113">
            <v>0</v>
          </cell>
          <cell r="Y113">
            <v>0</v>
          </cell>
          <cell r="Z113">
            <v>0</v>
          </cell>
          <cell r="AA113">
            <v>0</v>
          </cell>
          <cell r="AB113">
            <v>0</v>
          </cell>
          <cell r="AC113">
            <v>0</v>
          </cell>
          <cell r="AD113">
            <v>0</v>
          </cell>
          <cell r="AE113">
            <v>0</v>
          </cell>
          <cell r="AI113">
            <v>801.88667397431004</v>
          </cell>
          <cell r="AJ113" t="str">
            <v/>
          </cell>
          <cell r="AK113" t="str">
            <v/>
          </cell>
          <cell r="AL113" t="str">
            <v/>
          </cell>
          <cell r="AM113">
            <v>0.88788556336028202</v>
          </cell>
          <cell r="AN113" t="str">
            <v/>
          </cell>
          <cell r="AO113">
            <v>0.49749437299515298</v>
          </cell>
          <cell r="AP113" t="str">
            <v/>
          </cell>
          <cell r="AQ113" t="str">
            <v/>
          </cell>
          <cell r="AR113" t="str">
            <v/>
          </cell>
          <cell r="AS113">
            <v>2.8235573105409701E-3</v>
          </cell>
          <cell r="AT113" t="str">
            <v/>
          </cell>
          <cell r="AU113" t="str">
            <v/>
          </cell>
          <cell r="AV113" t="str">
            <v/>
          </cell>
          <cell r="AW113" t="str">
            <v/>
          </cell>
          <cell r="AZ113">
            <v>70.851093500577605</v>
          </cell>
          <cell r="BA113">
            <v>1.66208813439084</v>
          </cell>
          <cell r="BB113">
            <v>4.5161999999999997E-3</v>
          </cell>
          <cell r="BC113">
            <v>3.9623999999999996E-3</v>
          </cell>
          <cell r="BD113" t="str">
            <v/>
          </cell>
          <cell r="BE113" t="str">
            <v/>
          </cell>
          <cell r="BF113" t="str">
            <v/>
          </cell>
          <cell r="BG113" t="str">
            <v/>
          </cell>
          <cell r="BH113" t="str">
            <v/>
          </cell>
          <cell r="BI113" t="str">
            <v/>
          </cell>
          <cell r="BJ113" t="str">
            <v/>
          </cell>
        </row>
        <row r="114">
          <cell r="C114" t="str">
            <v>East/West</v>
          </cell>
          <cell r="G114" t="str">
            <v>East</v>
          </cell>
          <cell r="H114" t="str">
            <v>T3</v>
          </cell>
          <cell r="P114">
            <v>0</v>
          </cell>
          <cell r="Q114">
            <v>402040.20362046023</v>
          </cell>
          <cell r="R114">
            <v>402040.20362046023</v>
          </cell>
          <cell r="S114">
            <v>4207000</v>
          </cell>
          <cell r="T114">
            <v>3500</v>
          </cell>
          <cell r="U114">
            <v>0</v>
          </cell>
          <cell r="V114">
            <v>37048.235999999997</v>
          </cell>
          <cell r="W114">
            <v>34402.734545454543</v>
          </cell>
          <cell r="X114">
            <v>0</v>
          </cell>
          <cell r="Y114">
            <v>0</v>
          </cell>
          <cell r="Z114">
            <v>0</v>
          </cell>
          <cell r="AA114">
            <v>0</v>
          </cell>
          <cell r="AB114">
            <v>0</v>
          </cell>
          <cell r="AC114">
            <v>0</v>
          </cell>
          <cell r="AD114">
            <v>0</v>
          </cell>
          <cell r="AE114">
            <v>0</v>
          </cell>
          <cell r="AI114">
            <v>119.047271048317</v>
          </cell>
          <cell r="AJ114" t="str">
            <v/>
          </cell>
          <cell r="AK114" t="str">
            <v/>
          </cell>
          <cell r="AL114" t="str">
            <v/>
          </cell>
          <cell r="AM114">
            <v>0.53378346690949796</v>
          </cell>
          <cell r="AN114" t="str">
            <v/>
          </cell>
          <cell r="AO114">
            <v>0.25934034765841402</v>
          </cell>
          <cell r="AP114" t="str">
            <v/>
          </cell>
          <cell r="AQ114" t="str">
            <v/>
          </cell>
          <cell r="AR114" t="str">
            <v/>
          </cell>
          <cell r="AS114">
            <v>4.1693173762927102E-3</v>
          </cell>
          <cell r="AT114" t="str">
            <v/>
          </cell>
          <cell r="AU114" t="str">
            <v/>
          </cell>
          <cell r="AV114" t="str">
            <v/>
          </cell>
          <cell r="AW114" t="str">
            <v/>
          </cell>
          <cell r="AZ114">
            <v>97.3275694406844</v>
          </cell>
          <cell r="BA114">
            <v>4.7351415178880298</v>
          </cell>
          <cell r="BB114">
            <v>5.79E-3</v>
          </cell>
          <cell r="BC114">
            <v>5.0800000000000003E-3</v>
          </cell>
          <cell r="BD114" t="str">
            <v/>
          </cell>
          <cell r="BE114" t="str">
            <v/>
          </cell>
          <cell r="BF114" t="str">
            <v/>
          </cell>
          <cell r="BG114" t="str">
            <v/>
          </cell>
          <cell r="BH114" t="str">
            <v/>
          </cell>
          <cell r="BI114" t="str">
            <v/>
          </cell>
          <cell r="BJ114" t="str">
            <v/>
          </cell>
        </row>
        <row r="115">
          <cell r="C115" t="str">
            <v>East/West</v>
          </cell>
          <cell r="G115" t="str">
            <v>East</v>
          </cell>
          <cell r="H115" t="str">
            <v>T3</v>
          </cell>
          <cell r="P115">
            <v>0</v>
          </cell>
          <cell r="Q115">
            <v>803011.10097403766</v>
          </cell>
          <cell r="R115">
            <v>803011.10097403766</v>
          </cell>
          <cell r="S115">
            <v>0</v>
          </cell>
          <cell r="T115">
            <v>0</v>
          </cell>
          <cell r="U115">
            <v>12000</v>
          </cell>
          <cell r="V115">
            <v>0</v>
          </cell>
          <cell r="W115">
            <v>0</v>
          </cell>
          <cell r="X115">
            <v>0</v>
          </cell>
          <cell r="Y115">
            <v>0</v>
          </cell>
          <cell r="Z115">
            <v>0</v>
          </cell>
          <cell r="AA115">
            <v>0</v>
          </cell>
          <cell r="AB115">
            <v>0</v>
          </cell>
          <cell r="AC115">
            <v>0</v>
          </cell>
          <cell r="AD115">
            <v>0</v>
          </cell>
          <cell r="AE115">
            <v>0</v>
          </cell>
          <cell r="AI115">
            <v>492.49614338383202</v>
          </cell>
          <cell r="AJ115" t="str">
            <v/>
          </cell>
          <cell r="AK115" t="str">
            <v/>
          </cell>
          <cell r="AL115" t="str">
            <v/>
          </cell>
          <cell r="AM115">
            <v>0</v>
          </cell>
          <cell r="AN115" t="str">
            <v/>
          </cell>
          <cell r="AO115">
            <v>0</v>
          </cell>
          <cell r="AP115" t="str">
            <v/>
          </cell>
          <cell r="AQ115" t="str">
            <v/>
          </cell>
          <cell r="AR115" t="str">
            <v/>
          </cell>
          <cell r="AS115">
            <v>0</v>
          </cell>
          <cell r="AT115" t="str">
            <v/>
          </cell>
          <cell r="AU115" t="str">
            <v/>
          </cell>
          <cell r="AV115" t="str">
            <v/>
          </cell>
          <cell r="AW115" t="str">
            <v/>
          </cell>
          <cell r="AZ115">
            <v>0</v>
          </cell>
          <cell r="BA115">
            <v>0</v>
          </cell>
          <cell r="BB115">
            <v>0</v>
          </cell>
          <cell r="BC115">
            <v>0</v>
          </cell>
          <cell r="BD115" t="str">
            <v/>
          </cell>
          <cell r="BE115" t="str">
            <v/>
          </cell>
          <cell r="BF115" t="str">
            <v/>
          </cell>
          <cell r="BG115" t="str">
            <v/>
          </cell>
          <cell r="BH115" t="str">
            <v/>
          </cell>
          <cell r="BI115" t="str">
            <v/>
          </cell>
          <cell r="BJ115" t="str">
            <v/>
          </cell>
        </row>
        <row r="116">
          <cell r="C116" t="str">
            <v>East/West</v>
          </cell>
          <cell r="G116" t="str">
            <v>East</v>
          </cell>
          <cell r="H116" t="str">
            <v>T2</v>
          </cell>
          <cell r="P116">
            <v>0</v>
          </cell>
          <cell r="Q116">
            <v>2115812.9363752389</v>
          </cell>
          <cell r="R116">
            <v>2115812.9363752389</v>
          </cell>
          <cell r="S116">
            <v>122192000</v>
          </cell>
          <cell r="T116">
            <v>26320</v>
          </cell>
          <cell r="U116">
            <v>0</v>
          </cell>
          <cell r="V116">
            <v>231823.65799999997</v>
          </cell>
          <cell r="W116">
            <v>221534.25199999998</v>
          </cell>
          <cell r="X116">
            <v>0</v>
          </cell>
          <cell r="Y116">
            <v>0</v>
          </cell>
          <cell r="Z116">
            <v>0</v>
          </cell>
          <cell r="AA116">
            <v>0</v>
          </cell>
          <cell r="AB116">
            <v>0</v>
          </cell>
          <cell r="AC116">
            <v>0</v>
          </cell>
          <cell r="AD116">
            <v>0</v>
          </cell>
          <cell r="AE116">
            <v>0</v>
          </cell>
          <cell r="AI116">
            <v>1123.0524383700899</v>
          </cell>
          <cell r="AJ116" t="str">
            <v/>
          </cell>
          <cell r="AK116" t="str">
            <v/>
          </cell>
          <cell r="AL116" t="str">
            <v/>
          </cell>
          <cell r="AM116">
            <v>0.15096958518506701</v>
          </cell>
          <cell r="AN116" t="str">
            <v/>
          </cell>
          <cell r="AO116">
            <v>8.81499465022276E-2</v>
          </cell>
          <cell r="AP116" t="str">
            <v/>
          </cell>
          <cell r="AQ116" t="str">
            <v/>
          </cell>
          <cell r="AR116" t="str">
            <v/>
          </cell>
          <cell r="AS116">
            <v>2.2386707511595099E-3</v>
          </cell>
          <cell r="AT116" t="str">
            <v/>
          </cell>
          <cell r="AU116" t="str">
            <v/>
          </cell>
          <cell r="AV116" t="str">
            <v/>
          </cell>
          <cell r="AW116" t="str">
            <v/>
          </cell>
          <cell r="AZ116">
            <v>589.08168614011697</v>
          </cell>
          <cell r="BA116">
            <v>1.53445849814664</v>
          </cell>
          <cell r="BB116">
            <v>5.79E-3</v>
          </cell>
          <cell r="BC116">
            <v>5.0800000000000003E-3</v>
          </cell>
          <cell r="BD116" t="str">
            <v/>
          </cell>
          <cell r="BE116" t="str">
            <v/>
          </cell>
          <cell r="BF116" t="str">
            <v/>
          </cell>
          <cell r="BG116" t="str">
            <v/>
          </cell>
          <cell r="BH116" t="str">
            <v/>
          </cell>
          <cell r="BI116" t="str">
            <v/>
          </cell>
          <cell r="BJ116" t="str">
            <v/>
          </cell>
        </row>
        <row r="117">
          <cell r="C117" t="str">
            <v>East/West</v>
          </cell>
          <cell r="G117" t="str">
            <v>West</v>
          </cell>
          <cell r="H117" t="str">
            <v>T1</v>
          </cell>
          <cell r="P117">
            <v>0</v>
          </cell>
          <cell r="Q117">
            <v>803520.9419019745</v>
          </cell>
          <cell r="R117">
            <v>803520.9419019745</v>
          </cell>
          <cell r="S117">
            <v>0</v>
          </cell>
          <cell r="T117">
            <v>0</v>
          </cell>
          <cell r="U117">
            <v>40000</v>
          </cell>
          <cell r="V117">
            <v>0</v>
          </cell>
          <cell r="W117">
            <v>0</v>
          </cell>
          <cell r="X117">
            <v>0</v>
          </cell>
          <cell r="Y117">
            <v>0</v>
          </cell>
          <cell r="Z117">
            <v>0</v>
          </cell>
          <cell r="AA117">
            <v>0</v>
          </cell>
          <cell r="AB117">
            <v>0</v>
          </cell>
          <cell r="AC117">
            <v>0</v>
          </cell>
          <cell r="AD117">
            <v>0</v>
          </cell>
          <cell r="AE117">
            <v>0</v>
          </cell>
          <cell r="AI117">
            <v>402.67681156694903</v>
          </cell>
          <cell r="AJ117" t="str">
            <v/>
          </cell>
          <cell r="AK117" t="str">
            <v/>
          </cell>
          <cell r="AL117" t="str">
            <v/>
          </cell>
          <cell r="AM117">
            <v>0</v>
          </cell>
          <cell r="AN117" t="str">
            <v/>
          </cell>
          <cell r="AO117">
            <v>0</v>
          </cell>
          <cell r="AP117" t="str">
            <v/>
          </cell>
          <cell r="AQ117" t="str">
            <v/>
          </cell>
          <cell r="AR117" t="str">
            <v/>
          </cell>
          <cell r="AS117">
            <v>0</v>
          </cell>
          <cell r="AT117" t="str">
            <v/>
          </cell>
          <cell r="AU117" t="str">
            <v/>
          </cell>
          <cell r="AV117" t="str">
            <v/>
          </cell>
          <cell r="AW117" t="str">
            <v/>
          </cell>
          <cell r="AZ117">
            <v>0</v>
          </cell>
          <cell r="BA117">
            <v>0</v>
          </cell>
          <cell r="BB117">
            <v>0</v>
          </cell>
          <cell r="BC117">
            <v>0</v>
          </cell>
          <cell r="BD117" t="str">
            <v/>
          </cell>
          <cell r="BE117" t="str">
            <v/>
          </cell>
          <cell r="BF117" t="str">
            <v/>
          </cell>
          <cell r="BG117" t="str">
            <v/>
          </cell>
          <cell r="BH117" t="str">
            <v/>
          </cell>
          <cell r="BI117" t="str">
            <v/>
          </cell>
          <cell r="BJ117" t="str">
            <v/>
          </cell>
        </row>
        <row r="118">
          <cell r="C118" t="str">
            <v>East/West</v>
          </cell>
          <cell r="G118" t="str">
            <v>West</v>
          </cell>
          <cell r="H118" t="str">
            <v>T1</v>
          </cell>
          <cell r="P118">
            <v>0</v>
          </cell>
          <cell r="Q118">
            <v>794995.68349618011</v>
          </cell>
          <cell r="R118">
            <v>794995.68349618011</v>
          </cell>
          <cell r="S118">
            <v>0</v>
          </cell>
          <cell r="T118">
            <v>0</v>
          </cell>
          <cell r="U118">
            <v>40000</v>
          </cell>
          <cell r="V118">
            <v>0</v>
          </cell>
          <cell r="W118">
            <v>0</v>
          </cell>
          <cell r="X118">
            <v>0</v>
          </cell>
          <cell r="Y118">
            <v>0</v>
          </cell>
          <cell r="Z118">
            <v>0</v>
          </cell>
          <cell r="AA118">
            <v>0</v>
          </cell>
          <cell r="AB118">
            <v>0</v>
          </cell>
          <cell r="AC118">
            <v>0</v>
          </cell>
          <cell r="AD118">
            <v>0</v>
          </cell>
          <cell r="AE118">
            <v>0</v>
          </cell>
          <cell r="AI118">
            <v>400.99873939806997</v>
          </cell>
          <cell r="AJ118" t="str">
            <v/>
          </cell>
          <cell r="AK118" t="str">
            <v/>
          </cell>
          <cell r="AL118" t="str">
            <v/>
          </cell>
          <cell r="AM118">
            <v>0</v>
          </cell>
          <cell r="AN118" t="str">
            <v/>
          </cell>
          <cell r="AO118">
            <v>0</v>
          </cell>
          <cell r="AP118" t="str">
            <v/>
          </cell>
          <cell r="AQ118" t="str">
            <v/>
          </cell>
          <cell r="AR118" t="str">
            <v/>
          </cell>
          <cell r="AS118">
            <v>0</v>
          </cell>
          <cell r="AT118" t="str">
            <v/>
          </cell>
          <cell r="AU118" t="str">
            <v/>
          </cell>
          <cell r="AV118" t="str">
            <v/>
          </cell>
          <cell r="AW118" t="str">
            <v/>
          </cell>
          <cell r="AZ118">
            <v>0</v>
          </cell>
          <cell r="BA118">
            <v>0</v>
          </cell>
          <cell r="BB118">
            <v>0</v>
          </cell>
          <cell r="BC118">
            <v>0</v>
          </cell>
          <cell r="BD118" t="str">
            <v/>
          </cell>
          <cell r="BE118" t="str">
            <v/>
          </cell>
          <cell r="BF118" t="str">
            <v/>
          </cell>
          <cell r="BG118" t="str">
            <v/>
          </cell>
          <cell r="BH118" t="str">
            <v/>
          </cell>
          <cell r="BI118" t="str">
            <v/>
          </cell>
          <cell r="BJ118" t="str">
            <v/>
          </cell>
        </row>
        <row r="119">
          <cell r="C119" t="str">
            <v>East/West</v>
          </cell>
          <cell r="G119" t="str">
            <v>East</v>
          </cell>
          <cell r="H119" t="str">
            <v>T1</v>
          </cell>
          <cell r="P119">
            <v>0</v>
          </cell>
          <cell r="Q119">
            <v>110454.45759702231</v>
          </cell>
          <cell r="R119">
            <v>110454.45759702231</v>
          </cell>
          <cell r="S119">
            <v>45665000</v>
          </cell>
          <cell r="T119">
            <v>8190</v>
          </cell>
          <cell r="U119">
            <v>0</v>
          </cell>
          <cell r="V119">
            <v>96266.82</v>
          </cell>
          <cell r="W119">
            <v>91589.592000000004</v>
          </cell>
          <cell r="X119">
            <v>0</v>
          </cell>
          <cell r="Y119">
            <v>0</v>
          </cell>
          <cell r="Z119">
            <v>0</v>
          </cell>
          <cell r="AA119">
            <v>0</v>
          </cell>
          <cell r="AB119">
            <v>0</v>
          </cell>
          <cell r="AC119">
            <v>0</v>
          </cell>
          <cell r="AD119">
            <v>0</v>
          </cell>
          <cell r="AE119">
            <v>0</v>
          </cell>
          <cell r="AI119">
            <v>298.375398757114</v>
          </cell>
          <cell r="AJ119" t="str">
            <v/>
          </cell>
          <cell r="AK119" t="str">
            <v/>
          </cell>
          <cell r="AL119" t="str">
            <v/>
          </cell>
          <cell r="AM119">
            <v>0</v>
          </cell>
          <cell r="AN119" t="str">
            <v/>
          </cell>
          <cell r="AO119">
            <v>0</v>
          </cell>
          <cell r="AP119" t="str">
            <v/>
          </cell>
          <cell r="AQ119" t="str">
            <v/>
          </cell>
          <cell r="AR119" t="str">
            <v/>
          </cell>
          <cell r="AS119">
            <v>2.2290180358067301E-3</v>
          </cell>
          <cell r="AT119" t="str">
            <v/>
          </cell>
          <cell r="AU119" t="str">
            <v/>
          </cell>
          <cell r="AV119" t="str">
            <v/>
          </cell>
          <cell r="AW119" t="str">
            <v/>
          </cell>
          <cell r="AZ119">
            <v>363.90661695111203</v>
          </cell>
          <cell r="BA119">
            <v>0.63844080122870805</v>
          </cell>
          <cell r="BB119">
            <v>4.4003999999999996E-3</v>
          </cell>
          <cell r="BC119">
            <v>3.8608000000000002E-3</v>
          </cell>
          <cell r="BD119" t="str">
            <v/>
          </cell>
          <cell r="BE119" t="str">
            <v/>
          </cell>
          <cell r="BF119" t="str">
            <v/>
          </cell>
          <cell r="BG119" t="str">
            <v/>
          </cell>
          <cell r="BH119" t="str">
            <v/>
          </cell>
          <cell r="BI119" t="str">
            <v/>
          </cell>
          <cell r="BJ119" t="str">
            <v/>
          </cell>
        </row>
        <row r="120">
          <cell r="C120" t="str">
            <v>East/West</v>
          </cell>
          <cell r="G120" t="str">
            <v>East</v>
          </cell>
          <cell r="H120" t="str">
            <v>T1</v>
          </cell>
          <cell r="P120">
            <v>0</v>
          </cell>
          <cell r="Q120">
            <v>334314.0418316205</v>
          </cell>
          <cell r="R120">
            <v>334314.0418316205</v>
          </cell>
          <cell r="S120">
            <v>2365000</v>
          </cell>
          <cell r="T120">
            <v>4900</v>
          </cell>
          <cell r="U120">
            <v>0</v>
          </cell>
          <cell r="V120">
            <v>55292.01999999999</v>
          </cell>
          <cell r="W120">
            <v>53010.174545454545</v>
          </cell>
          <cell r="X120">
            <v>0</v>
          </cell>
          <cell r="Y120">
            <v>0</v>
          </cell>
          <cell r="Z120">
            <v>0</v>
          </cell>
          <cell r="AA120">
            <v>0</v>
          </cell>
          <cell r="AB120">
            <v>0</v>
          </cell>
          <cell r="AC120">
            <v>0</v>
          </cell>
          <cell r="AD120">
            <v>0</v>
          </cell>
          <cell r="AE120">
            <v>0</v>
          </cell>
          <cell r="AI120">
            <v>86.057482400310406</v>
          </cell>
          <cell r="AJ120" t="str">
            <v/>
          </cell>
          <cell r="AK120" t="str">
            <v/>
          </cell>
          <cell r="AL120" t="str">
            <v/>
          </cell>
          <cell r="AM120">
            <v>2.2076621081605801</v>
          </cell>
          <cell r="AN120" t="str">
            <v/>
          </cell>
          <cell r="AO120">
            <v>1.00616843308757</v>
          </cell>
          <cell r="AP120" t="str">
            <v/>
          </cell>
          <cell r="AQ120" t="str">
            <v/>
          </cell>
          <cell r="AR120" t="str">
            <v/>
          </cell>
          <cell r="AS120">
            <v>4.1708547017646497E-3</v>
          </cell>
          <cell r="AT120" t="str">
            <v/>
          </cell>
          <cell r="AU120" t="str">
            <v/>
          </cell>
          <cell r="AV120" t="str">
            <v/>
          </cell>
          <cell r="AW120" t="str">
            <v/>
          </cell>
          <cell r="AZ120">
            <v>46.968722523381899</v>
          </cell>
          <cell r="BA120">
            <v>0.919281863653438</v>
          </cell>
          <cell r="BB120">
            <v>5.79E-3</v>
          </cell>
          <cell r="BC120">
            <v>5.0800000000000003E-3</v>
          </cell>
          <cell r="BD120" t="str">
            <v/>
          </cell>
          <cell r="BE120" t="str">
            <v/>
          </cell>
          <cell r="BF120" t="str">
            <v/>
          </cell>
          <cell r="BG120" t="str">
            <v/>
          </cell>
          <cell r="BH120" t="str">
            <v/>
          </cell>
          <cell r="BI120" t="str">
            <v/>
          </cell>
          <cell r="BJ120" t="str">
            <v/>
          </cell>
        </row>
        <row r="121">
          <cell r="C121" t="str">
            <v>East/West</v>
          </cell>
          <cell r="G121" t="str">
            <v>East</v>
          </cell>
          <cell r="H121" t="str">
            <v>T1</v>
          </cell>
          <cell r="P121">
            <v>0</v>
          </cell>
          <cell r="Q121">
            <v>4011853.4095526119</v>
          </cell>
          <cell r="R121">
            <v>4011853.4095526119</v>
          </cell>
          <cell r="S121">
            <v>1754000</v>
          </cell>
          <cell r="T121">
            <v>1450</v>
          </cell>
          <cell r="U121">
            <v>0</v>
          </cell>
          <cell r="V121">
            <v>17400</v>
          </cell>
          <cell r="W121">
            <v>17400</v>
          </cell>
          <cell r="X121">
            <v>0</v>
          </cell>
          <cell r="Y121">
            <v>0</v>
          </cell>
          <cell r="Z121">
            <v>0</v>
          </cell>
          <cell r="AA121">
            <v>0</v>
          </cell>
          <cell r="AB121">
            <v>0</v>
          </cell>
          <cell r="AC121">
            <v>0</v>
          </cell>
          <cell r="AD121">
            <v>0</v>
          </cell>
          <cell r="AE121">
            <v>0</v>
          </cell>
          <cell r="AI121">
            <v>800.34928103918105</v>
          </cell>
          <cell r="AJ121" t="str">
            <v/>
          </cell>
          <cell r="AK121" t="str">
            <v/>
          </cell>
          <cell r="AL121" t="str">
            <v/>
          </cell>
          <cell r="AM121">
            <v>0.69995375228375301</v>
          </cell>
          <cell r="AN121" t="str">
            <v/>
          </cell>
          <cell r="AO121">
            <v>0.29998017955018003</v>
          </cell>
          <cell r="AP121" t="str">
            <v/>
          </cell>
          <cell r="AQ121" t="str">
            <v/>
          </cell>
          <cell r="AR121" t="str">
            <v/>
          </cell>
          <cell r="AS121">
            <v>4.1720777971579496E-3</v>
          </cell>
          <cell r="AT121" t="str">
            <v/>
          </cell>
          <cell r="AU121" t="str">
            <v/>
          </cell>
          <cell r="AV121" t="str">
            <v/>
          </cell>
          <cell r="AW121" t="str">
            <v/>
          </cell>
          <cell r="AZ121">
            <v>15.4169605913309</v>
          </cell>
          <cell r="BA121">
            <v>0.919281863653438</v>
          </cell>
          <cell r="BB121">
            <v>5.79E-3</v>
          </cell>
          <cell r="BC121">
            <v>5.0800000000000003E-3</v>
          </cell>
          <cell r="BD121" t="str">
            <v/>
          </cell>
          <cell r="BE121" t="str">
            <v/>
          </cell>
          <cell r="BF121" t="str">
            <v/>
          </cell>
          <cell r="BG121" t="str">
            <v/>
          </cell>
          <cell r="BH121" t="str">
            <v/>
          </cell>
          <cell r="BI121" t="str">
            <v/>
          </cell>
          <cell r="BJ121" t="str">
            <v/>
          </cell>
        </row>
        <row r="122">
          <cell r="C122" t="str">
            <v>East/West</v>
          </cell>
          <cell r="G122" t="str">
            <v>East</v>
          </cell>
          <cell r="H122" t="str">
            <v>T1</v>
          </cell>
          <cell r="P122">
            <v>0</v>
          </cell>
          <cell r="Q122">
            <v>10334569.054994997</v>
          </cell>
          <cell r="R122">
            <v>10334569.054994997</v>
          </cell>
          <cell r="S122">
            <v>1800000</v>
          </cell>
          <cell r="T122">
            <v>1480</v>
          </cell>
          <cell r="U122">
            <v>0</v>
          </cell>
          <cell r="V122">
            <v>17760</v>
          </cell>
          <cell r="W122">
            <v>17760</v>
          </cell>
          <cell r="X122">
            <v>0</v>
          </cell>
          <cell r="Y122">
            <v>0</v>
          </cell>
          <cell r="Z122">
            <v>0</v>
          </cell>
          <cell r="AA122">
            <v>0</v>
          </cell>
          <cell r="AB122">
            <v>0</v>
          </cell>
          <cell r="AC122">
            <v>0</v>
          </cell>
          <cell r="AD122">
            <v>0</v>
          </cell>
          <cell r="AE122">
            <v>0</v>
          </cell>
          <cell r="AI122">
            <v>2057.0684333827198</v>
          </cell>
          <cell r="AJ122" t="str">
            <v/>
          </cell>
          <cell r="AK122" t="str">
            <v/>
          </cell>
          <cell r="AL122" t="str">
            <v/>
          </cell>
          <cell r="AM122">
            <v>0</v>
          </cell>
          <cell r="AN122" t="str">
            <v/>
          </cell>
          <cell r="AO122">
            <v>0</v>
          </cell>
          <cell r="AP122" t="str">
            <v/>
          </cell>
          <cell r="AQ122" t="str">
            <v/>
          </cell>
          <cell r="AR122" t="str">
            <v/>
          </cell>
          <cell r="AS122">
            <v>4.1719568110260702E-3</v>
          </cell>
          <cell r="AT122" t="str">
            <v/>
          </cell>
          <cell r="AU122" t="str">
            <v/>
          </cell>
          <cell r="AV122" t="str">
            <v/>
          </cell>
          <cell r="AW122" t="str">
            <v/>
          </cell>
          <cell r="AZ122">
            <v>94.517380000000003</v>
          </cell>
          <cell r="BA122">
            <v>0.93220235250979</v>
          </cell>
          <cell r="BB122">
            <v>5.79E-3</v>
          </cell>
          <cell r="BC122">
            <v>5.0800000000000003E-3</v>
          </cell>
          <cell r="BD122" t="str">
            <v/>
          </cell>
          <cell r="BE122" t="str">
            <v/>
          </cell>
          <cell r="BF122" t="str">
            <v/>
          </cell>
          <cell r="BG122" t="str">
            <v/>
          </cell>
          <cell r="BH122" t="str">
            <v/>
          </cell>
          <cell r="BI122" t="str">
            <v/>
          </cell>
          <cell r="BJ122" t="str">
            <v/>
          </cell>
        </row>
        <row r="123">
          <cell r="C123" t="str">
            <v>East/West</v>
          </cell>
          <cell r="G123" t="str">
            <v>East</v>
          </cell>
          <cell r="H123" t="str">
            <v>T1</v>
          </cell>
          <cell r="P123">
            <v>0</v>
          </cell>
          <cell r="Q123">
            <v>1147531.2880373588</v>
          </cell>
          <cell r="R123">
            <v>1147531.2880373588</v>
          </cell>
          <cell r="S123">
            <v>7207000</v>
          </cell>
          <cell r="T123">
            <v>2900</v>
          </cell>
          <cell r="U123">
            <v>0</v>
          </cell>
          <cell r="V123">
            <v>28563.841999999997</v>
          </cell>
          <cell r="W123">
            <v>25076.6</v>
          </cell>
          <cell r="X123">
            <v>0</v>
          </cell>
          <cell r="Y123">
            <v>0</v>
          </cell>
          <cell r="Z123">
            <v>0</v>
          </cell>
          <cell r="AA123">
            <v>0</v>
          </cell>
          <cell r="AB123">
            <v>0</v>
          </cell>
          <cell r="AC123">
            <v>0</v>
          </cell>
          <cell r="AD123">
            <v>0</v>
          </cell>
          <cell r="AE123">
            <v>0</v>
          </cell>
          <cell r="AI123">
            <v>272.54363049013602</v>
          </cell>
          <cell r="AJ123" t="str">
            <v/>
          </cell>
          <cell r="AK123" t="str">
            <v/>
          </cell>
          <cell r="AL123" t="str">
            <v/>
          </cell>
          <cell r="AM123">
            <v>1.0166798843565801</v>
          </cell>
          <cell r="AN123" t="str">
            <v/>
          </cell>
          <cell r="AO123">
            <v>0.53084785566524995</v>
          </cell>
          <cell r="AP123" t="str">
            <v/>
          </cell>
          <cell r="AQ123" t="str">
            <v/>
          </cell>
          <cell r="AR123" t="str">
            <v/>
          </cell>
          <cell r="AS123">
            <v>3.5408303851544201E-3</v>
          </cell>
          <cell r="AT123" t="str">
            <v/>
          </cell>
          <cell r="AU123" t="str">
            <v/>
          </cell>
          <cell r="AV123" t="str">
            <v/>
          </cell>
          <cell r="AW123" t="str">
            <v/>
          </cell>
          <cell r="AZ123">
            <v>73.930999999999997</v>
          </cell>
          <cell r="BA123">
            <v>0.63844080122870805</v>
          </cell>
          <cell r="BB123">
            <v>5.79E-3</v>
          </cell>
          <cell r="BC123">
            <v>5.0800000000000003E-3</v>
          </cell>
          <cell r="BD123" t="str">
            <v/>
          </cell>
          <cell r="BE123" t="str">
            <v/>
          </cell>
          <cell r="BF123" t="str">
            <v/>
          </cell>
          <cell r="BG123" t="str">
            <v/>
          </cell>
          <cell r="BH123" t="str">
            <v/>
          </cell>
          <cell r="BI123" t="str">
            <v/>
          </cell>
          <cell r="BJ123" t="str">
            <v/>
          </cell>
        </row>
        <row r="124">
          <cell r="C124" t="str">
            <v>East/West</v>
          </cell>
          <cell r="G124" t="str">
            <v>East</v>
          </cell>
          <cell r="H124" t="str">
            <v>T1</v>
          </cell>
          <cell r="P124">
            <v>0</v>
          </cell>
          <cell r="Q124">
            <v>1215745.5087194967</v>
          </cell>
          <cell r="R124">
            <v>1215745.5087194967</v>
          </cell>
          <cell r="S124">
            <v>8892000</v>
          </cell>
          <cell r="T124">
            <v>3000</v>
          </cell>
          <cell r="U124">
            <v>0</v>
          </cell>
          <cell r="V124">
            <v>31395.387999999999</v>
          </cell>
          <cell r="W124">
            <v>26820</v>
          </cell>
          <cell r="X124">
            <v>0</v>
          </cell>
          <cell r="Y124">
            <v>0</v>
          </cell>
          <cell r="Z124">
            <v>0</v>
          </cell>
          <cell r="AA124">
            <v>0</v>
          </cell>
          <cell r="AB124">
            <v>0</v>
          </cell>
          <cell r="AC124">
            <v>0</v>
          </cell>
          <cell r="AD124">
            <v>0</v>
          </cell>
          <cell r="AE124">
            <v>0</v>
          </cell>
          <cell r="AI124">
            <v>316.220452795195</v>
          </cell>
          <cell r="AJ124" t="str">
            <v/>
          </cell>
          <cell r="AK124" t="str">
            <v/>
          </cell>
          <cell r="AL124" t="str">
            <v/>
          </cell>
          <cell r="AM124">
            <v>5.7098266627080996</v>
          </cell>
          <cell r="AN124" t="str">
            <v/>
          </cell>
          <cell r="AO124">
            <v>2.8059684597735699</v>
          </cell>
          <cell r="AP124" t="str">
            <v/>
          </cell>
          <cell r="AQ124" t="str">
            <v/>
          </cell>
          <cell r="AR124" t="str">
            <v/>
          </cell>
          <cell r="AS124">
            <v>4.1682774142617696E-3</v>
          </cell>
          <cell r="AT124" t="str">
            <v/>
          </cell>
          <cell r="AU124" t="str">
            <v/>
          </cell>
          <cell r="AV124" t="str">
            <v/>
          </cell>
          <cell r="AW124" t="str">
            <v/>
          </cell>
          <cell r="AZ124">
            <v>81.63</v>
          </cell>
          <cell r="BA124">
            <v>0.63844080122870805</v>
          </cell>
          <cell r="BB124">
            <v>5.79E-3</v>
          </cell>
          <cell r="BC124">
            <v>5.0800000000000003E-3</v>
          </cell>
          <cell r="BD124" t="str">
            <v/>
          </cell>
          <cell r="BE124" t="str">
            <v/>
          </cell>
          <cell r="BF124" t="str">
            <v/>
          </cell>
          <cell r="BG124" t="str">
            <v/>
          </cell>
          <cell r="BH124" t="str">
            <v/>
          </cell>
          <cell r="BI124" t="str">
            <v/>
          </cell>
          <cell r="BJ124" t="str">
            <v/>
          </cell>
        </row>
        <row r="125">
          <cell r="C125" t="str">
            <v>East/West</v>
          </cell>
          <cell r="G125" t="str">
            <v>East</v>
          </cell>
          <cell r="H125" t="str">
            <v>T1</v>
          </cell>
          <cell r="P125">
            <v>0</v>
          </cell>
          <cell r="Q125">
            <v>1147531.2880373588</v>
          </cell>
          <cell r="R125">
            <v>1147531.2880373588</v>
          </cell>
          <cell r="S125">
            <v>5916000</v>
          </cell>
          <cell r="T125">
            <v>3150</v>
          </cell>
          <cell r="U125">
            <v>0</v>
          </cell>
          <cell r="V125">
            <v>32526.315999999999</v>
          </cell>
          <cell r="W125">
            <v>28565</v>
          </cell>
          <cell r="X125">
            <v>0</v>
          </cell>
          <cell r="Y125">
            <v>0</v>
          </cell>
          <cell r="Z125">
            <v>0</v>
          </cell>
          <cell r="AA125">
            <v>0</v>
          </cell>
          <cell r="AB125">
            <v>0</v>
          </cell>
          <cell r="AC125">
            <v>0</v>
          </cell>
          <cell r="AD125">
            <v>0</v>
          </cell>
          <cell r="AE125">
            <v>0</v>
          </cell>
          <cell r="AI125">
            <v>283.25657991178599</v>
          </cell>
          <cell r="AJ125" t="str">
            <v/>
          </cell>
          <cell r="AK125" t="str">
            <v/>
          </cell>
          <cell r="AL125" t="str">
            <v/>
          </cell>
          <cell r="AM125">
            <v>1.63475198850689</v>
          </cell>
          <cell r="AN125" t="str">
            <v/>
          </cell>
          <cell r="AO125">
            <v>0.81420171327769297</v>
          </cell>
          <cell r="AP125" t="str">
            <v/>
          </cell>
          <cell r="AQ125" t="str">
            <v/>
          </cell>
          <cell r="AR125" t="str">
            <v/>
          </cell>
          <cell r="AS125">
            <v>4.1687471841351997E-3</v>
          </cell>
          <cell r="AT125" t="str">
            <v/>
          </cell>
          <cell r="AU125" t="str">
            <v/>
          </cell>
          <cell r="AV125" t="str">
            <v/>
          </cell>
          <cell r="AW125" t="str">
            <v/>
          </cell>
          <cell r="AZ125">
            <v>113.495346864396</v>
          </cell>
          <cell r="BA125">
            <v>0.63844080122870805</v>
          </cell>
          <cell r="BB125">
            <v>3.2423999999999999E-3</v>
          </cell>
          <cell r="BC125">
            <v>2.9972000000000002E-3</v>
          </cell>
          <cell r="BD125" t="str">
            <v/>
          </cell>
          <cell r="BE125" t="str">
            <v/>
          </cell>
          <cell r="BF125" t="str">
            <v/>
          </cell>
          <cell r="BG125" t="str">
            <v/>
          </cell>
          <cell r="BH125" t="str">
            <v/>
          </cell>
          <cell r="BI125" t="str">
            <v/>
          </cell>
          <cell r="BJ125" t="str">
            <v/>
          </cell>
        </row>
        <row r="126">
          <cell r="C126" t="str">
            <v>East/West</v>
          </cell>
          <cell r="G126" t="str">
            <v>East</v>
          </cell>
          <cell r="H126" t="str">
            <v>T1</v>
          </cell>
          <cell r="P126">
            <v>0</v>
          </cell>
          <cell r="Q126">
            <v>2463984.0540874205</v>
          </cell>
          <cell r="R126">
            <v>2463984.0540874205</v>
          </cell>
          <cell r="S126">
            <v>81938000</v>
          </cell>
          <cell r="T126">
            <v>11470</v>
          </cell>
          <cell r="U126">
            <v>0</v>
          </cell>
          <cell r="V126">
            <v>128886.14800000002</v>
          </cell>
          <cell r="W126">
            <v>127974</v>
          </cell>
          <cell r="X126">
            <v>0</v>
          </cell>
          <cell r="Y126">
            <v>0</v>
          </cell>
          <cell r="Z126">
            <v>0</v>
          </cell>
          <cell r="AA126">
            <v>0</v>
          </cell>
          <cell r="AB126">
            <v>0</v>
          </cell>
          <cell r="AC126">
            <v>0</v>
          </cell>
          <cell r="AD126">
            <v>0</v>
          </cell>
          <cell r="AE126">
            <v>0</v>
          </cell>
          <cell r="AI126">
            <v>1092.92328529732</v>
          </cell>
          <cell r="AJ126" t="str">
            <v/>
          </cell>
          <cell r="AK126" t="str">
            <v/>
          </cell>
          <cell r="AL126" t="str">
            <v/>
          </cell>
          <cell r="AM126">
            <v>3.10159728962266</v>
          </cell>
          <cell r="AN126" t="str">
            <v/>
          </cell>
          <cell r="AO126">
            <v>1.41953806596478</v>
          </cell>
          <cell r="AP126" t="str">
            <v/>
          </cell>
          <cell r="AQ126" t="str">
            <v/>
          </cell>
          <cell r="AR126" t="str">
            <v/>
          </cell>
          <cell r="AS126">
            <v>2.9303925160847101E-3</v>
          </cell>
          <cell r="AT126" t="str">
            <v/>
          </cell>
          <cell r="AU126" t="str">
            <v/>
          </cell>
          <cell r="AV126" t="str">
            <v/>
          </cell>
          <cell r="AW126" t="str">
            <v/>
          </cell>
          <cell r="AZ126">
            <v>72.330860040804396</v>
          </cell>
          <cell r="BA126">
            <v>0.85645810250995802</v>
          </cell>
          <cell r="BB126">
            <v>3.9372000000000001E-3</v>
          </cell>
          <cell r="BC126">
            <v>4.0639999999999999E-3</v>
          </cell>
          <cell r="BD126" t="str">
            <v/>
          </cell>
          <cell r="BE126" t="str">
            <v/>
          </cell>
          <cell r="BF126" t="str">
            <v/>
          </cell>
          <cell r="BG126" t="str">
            <v/>
          </cell>
          <cell r="BH126" t="str">
            <v/>
          </cell>
          <cell r="BI126" t="str">
            <v/>
          </cell>
          <cell r="BJ126" t="str">
            <v/>
          </cell>
        </row>
        <row r="127">
          <cell r="C127" t="str">
            <v>East/West</v>
          </cell>
          <cell r="G127" t="str">
            <v>East</v>
          </cell>
          <cell r="H127" t="str">
            <v>T1</v>
          </cell>
          <cell r="P127">
            <v>0</v>
          </cell>
          <cell r="Q127">
            <v>3819526.1819107886</v>
          </cell>
          <cell r="R127">
            <v>3819526.1819107886</v>
          </cell>
          <cell r="S127">
            <v>0</v>
          </cell>
          <cell r="T127">
            <v>0</v>
          </cell>
          <cell r="U127">
            <v>25000</v>
          </cell>
          <cell r="V127">
            <v>0</v>
          </cell>
          <cell r="W127">
            <v>0</v>
          </cell>
          <cell r="X127">
            <v>0</v>
          </cell>
          <cell r="Y127">
            <v>0</v>
          </cell>
          <cell r="Z127">
            <v>0</v>
          </cell>
          <cell r="AA127">
            <v>0</v>
          </cell>
          <cell r="AB127">
            <v>0</v>
          </cell>
          <cell r="AC127">
            <v>0</v>
          </cell>
          <cell r="AD127">
            <v>0</v>
          </cell>
          <cell r="AE127">
            <v>0</v>
          </cell>
          <cell r="AI127">
            <v>965.935868140293</v>
          </cell>
          <cell r="AJ127" t="str">
            <v/>
          </cell>
          <cell r="AK127" t="str">
            <v/>
          </cell>
          <cell r="AL127" t="str">
            <v/>
          </cell>
          <cell r="AM127">
            <v>0</v>
          </cell>
          <cell r="AN127" t="str">
            <v/>
          </cell>
          <cell r="AO127">
            <v>0</v>
          </cell>
          <cell r="AP127" t="str">
            <v/>
          </cell>
          <cell r="AQ127" t="str">
            <v/>
          </cell>
          <cell r="AR127" t="str">
            <v/>
          </cell>
          <cell r="AS127">
            <v>0</v>
          </cell>
          <cell r="AT127" t="str">
            <v/>
          </cell>
          <cell r="AU127" t="str">
            <v/>
          </cell>
          <cell r="AV127" t="str">
            <v/>
          </cell>
          <cell r="AW127" t="str">
            <v/>
          </cell>
          <cell r="AZ127">
            <v>0</v>
          </cell>
          <cell r="BA127">
            <v>0</v>
          </cell>
          <cell r="BB127">
            <v>0</v>
          </cell>
          <cell r="BC127">
            <v>0</v>
          </cell>
          <cell r="BD127" t="str">
            <v/>
          </cell>
          <cell r="BE127" t="str">
            <v/>
          </cell>
          <cell r="BF127" t="str">
            <v/>
          </cell>
          <cell r="BG127" t="str">
            <v/>
          </cell>
          <cell r="BH127" t="str">
            <v/>
          </cell>
          <cell r="BI127" t="str">
            <v/>
          </cell>
          <cell r="BJ127" t="str">
            <v/>
          </cell>
        </row>
        <row r="128">
          <cell r="C128" t="str">
            <v>East/West</v>
          </cell>
          <cell r="G128" t="str">
            <v>East</v>
          </cell>
          <cell r="H128" t="str">
            <v>T1</v>
          </cell>
          <cell r="P128">
            <v>0</v>
          </cell>
          <cell r="Q128">
            <v>1254258.6816339933</v>
          </cell>
          <cell r="R128">
            <v>1254258.6816339933</v>
          </cell>
          <cell r="S128">
            <v>0</v>
          </cell>
          <cell r="T128">
            <v>0</v>
          </cell>
          <cell r="U128">
            <v>2790</v>
          </cell>
          <cell r="V128">
            <v>0</v>
          </cell>
          <cell r="W128">
            <v>0</v>
          </cell>
          <cell r="X128">
            <v>0</v>
          </cell>
          <cell r="Y128">
            <v>0</v>
          </cell>
          <cell r="Z128">
            <v>0</v>
          </cell>
          <cell r="AA128">
            <v>0</v>
          </cell>
          <cell r="AB128">
            <v>0</v>
          </cell>
          <cell r="AC128">
            <v>0</v>
          </cell>
          <cell r="AD128">
            <v>0</v>
          </cell>
          <cell r="AE128">
            <v>0</v>
          </cell>
          <cell r="AI128">
            <v>253.33604386721601</v>
          </cell>
          <cell r="AJ128" t="str">
            <v/>
          </cell>
          <cell r="AK128" t="str">
            <v/>
          </cell>
          <cell r="AL128" t="str">
            <v/>
          </cell>
          <cell r="AM128">
            <v>0</v>
          </cell>
          <cell r="AN128" t="str">
            <v/>
          </cell>
          <cell r="AO128">
            <v>0</v>
          </cell>
          <cell r="AP128" t="str">
            <v/>
          </cell>
          <cell r="AQ128" t="str">
            <v/>
          </cell>
          <cell r="AR128" t="str">
            <v/>
          </cell>
          <cell r="AS128">
            <v>0</v>
          </cell>
          <cell r="AT128" t="str">
            <v/>
          </cell>
          <cell r="AU128" t="str">
            <v/>
          </cell>
          <cell r="AV128" t="str">
            <v/>
          </cell>
          <cell r="AW128" t="str">
            <v/>
          </cell>
          <cell r="AZ128">
            <v>0</v>
          </cell>
          <cell r="BA128">
            <v>0</v>
          </cell>
          <cell r="BB128">
            <v>0</v>
          </cell>
          <cell r="BC128">
            <v>0</v>
          </cell>
          <cell r="BD128" t="str">
            <v/>
          </cell>
          <cell r="BE128" t="str">
            <v/>
          </cell>
          <cell r="BF128" t="str">
            <v/>
          </cell>
          <cell r="BG128" t="str">
            <v/>
          </cell>
          <cell r="BH128" t="str">
            <v/>
          </cell>
          <cell r="BI128" t="str">
            <v/>
          </cell>
          <cell r="BJ128" t="str">
            <v/>
          </cell>
        </row>
        <row r="129">
          <cell r="C129" t="str">
            <v>East/West</v>
          </cell>
          <cell r="G129" t="str">
            <v>East</v>
          </cell>
          <cell r="H129" t="str">
            <v>T1</v>
          </cell>
          <cell r="P129">
            <v>0</v>
          </cell>
          <cell r="Q129">
            <v>1671908.3771056836</v>
          </cell>
          <cell r="R129">
            <v>1671908.3771056836</v>
          </cell>
          <cell r="S129">
            <v>1820000</v>
          </cell>
          <cell r="T129">
            <v>1550</v>
          </cell>
          <cell r="U129">
            <v>0</v>
          </cell>
          <cell r="V129">
            <v>18600</v>
          </cell>
          <cell r="W129">
            <v>18600</v>
          </cell>
          <cell r="X129">
            <v>0</v>
          </cell>
          <cell r="Y129">
            <v>0</v>
          </cell>
          <cell r="Z129">
            <v>0</v>
          </cell>
          <cell r="AA129">
            <v>0</v>
          </cell>
          <cell r="AB129">
            <v>0</v>
          </cell>
          <cell r="AC129">
            <v>0</v>
          </cell>
          <cell r="AD129">
            <v>0</v>
          </cell>
          <cell r="AE129">
            <v>0</v>
          </cell>
          <cell r="AI129">
            <v>351.084933964345</v>
          </cell>
          <cell r="AJ129" t="str">
            <v/>
          </cell>
          <cell r="AK129" t="str">
            <v/>
          </cell>
          <cell r="AL129" t="str">
            <v/>
          </cell>
          <cell r="AM129">
            <v>4.2842405287304102</v>
          </cell>
          <cell r="AN129" t="str">
            <v/>
          </cell>
          <cell r="AO129">
            <v>1.8361030837416099</v>
          </cell>
          <cell r="AP129" t="str">
            <v/>
          </cell>
          <cell r="AQ129" t="str">
            <v/>
          </cell>
          <cell r="AR129" t="str">
            <v/>
          </cell>
          <cell r="AS129">
            <v>4.1719061159292501E-3</v>
          </cell>
          <cell r="AT129" t="str">
            <v/>
          </cell>
          <cell r="AU129" t="str">
            <v/>
          </cell>
          <cell r="AV129" t="str">
            <v/>
          </cell>
          <cell r="AW129" t="str">
            <v/>
          </cell>
          <cell r="AZ129">
            <v>16.480199252801999</v>
          </cell>
          <cell r="BA129">
            <v>0.919281863653438</v>
          </cell>
          <cell r="BB129">
            <v>5.79E-3</v>
          </cell>
          <cell r="BC129">
            <v>5.0800000000000003E-3</v>
          </cell>
          <cell r="BD129" t="str">
            <v/>
          </cell>
          <cell r="BE129" t="str">
            <v/>
          </cell>
          <cell r="BF129" t="str">
            <v/>
          </cell>
          <cell r="BG129" t="str">
            <v/>
          </cell>
          <cell r="BH129" t="str">
            <v/>
          </cell>
          <cell r="BI129" t="str">
            <v/>
          </cell>
          <cell r="BJ129" t="str">
            <v/>
          </cell>
        </row>
        <row r="130">
          <cell r="C130" t="str">
            <v>East/West</v>
          </cell>
          <cell r="G130" t="str">
            <v>East</v>
          </cell>
          <cell r="H130" t="str">
            <v>T2</v>
          </cell>
          <cell r="P130">
            <v>0</v>
          </cell>
          <cell r="Q130">
            <v>251931.39928989758</v>
          </cell>
          <cell r="R130">
            <v>251931.39928989758</v>
          </cell>
          <cell r="S130">
            <v>0</v>
          </cell>
          <cell r="T130">
            <v>0</v>
          </cell>
          <cell r="U130">
            <v>30000</v>
          </cell>
          <cell r="V130">
            <v>0</v>
          </cell>
          <cell r="W130">
            <v>0</v>
          </cell>
          <cell r="X130">
            <v>0</v>
          </cell>
          <cell r="Y130">
            <v>0</v>
          </cell>
          <cell r="Z130">
            <v>0</v>
          </cell>
          <cell r="AA130">
            <v>0</v>
          </cell>
          <cell r="AB130">
            <v>0</v>
          </cell>
          <cell r="AC130">
            <v>0</v>
          </cell>
          <cell r="AD130">
            <v>0</v>
          </cell>
          <cell r="AE130">
            <v>0</v>
          </cell>
          <cell r="AI130">
            <v>182.55275015535301</v>
          </cell>
          <cell r="AJ130" t="str">
            <v/>
          </cell>
          <cell r="AK130" t="str">
            <v/>
          </cell>
          <cell r="AL130" t="str">
            <v/>
          </cell>
          <cell r="AM130">
            <v>0</v>
          </cell>
          <cell r="AN130" t="str">
            <v/>
          </cell>
          <cell r="AO130">
            <v>0</v>
          </cell>
          <cell r="AP130" t="str">
            <v/>
          </cell>
          <cell r="AQ130" t="str">
            <v/>
          </cell>
          <cell r="AR130" t="str">
            <v/>
          </cell>
          <cell r="AS130">
            <v>0</v>
          </cell>
          <cell r="AT130" t="str">
            <v/>
          </cell>
          <cell r="AU130" t="str">
            <v/>
          </cell>
          <cell r="AV130" t="str">
            <v/>
          </cell>
          <cell r="AW130" t="str">
            <v/>
          </cell>
          <cell r="AZ130">
            <v>0</v>
          </cell>
          <cell r="BA130">
            <v>0</v>
          </cell>
          <cell r="BB130">
            <v>0</v>
          </cell>
          <cell r="BC130">
            <v>0</v>
          </cell>
          <cell r="BD130" t="str">
            <v/>
          </cell>
          <cell r="BE130" t="str">
            <v/>
          </cell>
          <cell r="BF130" t="str">
            <v/>
          </cell>
          <cell r="BG130" t="str">
            <v/>
          </cell>
          <cell r="BH130" t="str">
            <v/>
          </cell>
          <cell r="BI130" t="str">
            <v/>
          </cell>
          <cell r="BJ130" t="str">
            <v/>
          </cell>
        </row>
        <row r="131">
          <cell r="C131" t="str">
            <v>East/West</v>
          </cell>
          <cell r="G131" t="str">
            <v>West</v>
          </cell>
          <cell r="H131" t="str">
            <v>T1</v>
          </cell>
          <cell r="P131">
            <v>0</v>
          </cell>
          <cell r="Q131">
            <v>366445.67169439647</v>
          </cell>
          <cell r="R131">
            <v>366445.67169439647</v>
          </cell>
          <cell r="S131">
            <v>21322000</v>
          </cell>
          <cell r="T131">
            <v>5560</v>
          </cell>
          <cell r="U131">
            <v>0</v>
          </cell>
          <cell r="V131">
            <v>57928.144</v>
          </cell>
          <cell r="W131">
            <v>53483.960000000006</v>
          </cell>
          <cell r="X131">
            <v>0</v>
          </cell>
          <cell r="Y131">
            <v>0</v>
          </cell>
          <cell r="Z131">
            <v>0</v>
          </cell>
          <cell r="AA131">
            <v>0</v>
          </cell>
          <cell r="AB131">
            <v>0</v>
          </cell>
          <cell r="AC131">
            <v>0</v>
          </cell>
          <cell r="AD131">
            <v>0</v>
          </cell>
          <cell r="AE131">
            <v>0</v>
          </cell>
          <cell r="AI131">
            <v>321.796692425</v>
          </cell>
          <cell r="AJ131" t="str">
            <v/>
          </cell>
          <cell r="AK131" t="str">
            <v/>
          </cell>
          <cell r="AL131" t="str">
            <v/>
          </cell>
          <cell r="AM131">
            <v>4.4527079887201602</v>
          </cell>
          <cell r="AN131" t="str">
            <v/>
          </cell>
          <cell r="AO131">
            <v>2.1979299808353399</v>
          </cell>
          <cell r="AP131" t="str">
            <v/>
          </cell>
          <cell r="AQ131" t="str">
            <v/>
          </cell>
          <cell r="AR131" t="str">
            <v/>
          </cell>
          <cell r="AS131">
            <v>4.4009925874862197E-3</v>
          </cell>
          <cell r="AT131" t="str">
            <v/>
          </cell>
          <cell r="AU131" t="str">
            <v/>
          </cell>
          <cell r="AV131" t="str">
            <v/>
          </cell>
          <cell r="AW131" t="str">
            <v/>
          </cell>
          <cell r="AZ131">
            <v>400.59315826760798</v>
          </cell>
          <cell r="BA131">
            <v>0.636064344698829</v>
          </cell>
          <cell r="BB131">
            <v>5.79E-3</v>
          </cell>
          <cell r="BC131">
            <v>5.0800000000000003E-3</v>
          </cell>
          <cell r="BD131" t="str">
            <v/>
          </cell>
          <cell r="BE131" t="str">
            <v/>
          </cell>
          <cell r="BF131" t="str">
            <v/>
          </cell>
          <cell r="BG131" t="str">
            <v/>
          </cell>
          <cell r="BH131" t="str">
            <v/>
          </cell>
          <cell r="BI131" t="str">
            <v/>
          </cell>
          <cell r="BJ131" t="str">
            <v/>
          </cell>
        </row>
        <row r="132">
          <cell r="C132" t="str">
            <v>East/West</v>
          </cell>
          <cell r="G132" t="str">
            <v>West</v>
          </cell>
          <cell r="H132" t="str">
            <v>T1</v>
          </cell>
          <cell r="P132">
            <v>0</v>
          </cell>
          <cell r="Q132">
            <v>499282.28673365823</v>
          </cell>
          <cell r="R132">
            <v>0</v>
          </cell>
          <cell r="S132">
            <v>50875000</v>
          </cell>
          <cell r="T132">
            <v>15790</v>
          </cell>
          <cell r="U132">
            <v>0</v>
          </cell>
          <cell r="V132">
            <v>130881.00599999999</v>
          </cell>
          <cell r="W132">
            <v>130880.59999999998</v>
          </cell>
          <cell r="X132">
            <v>0</v>
          </cell>
          <cell r="Y132">
            <v>0</v>
          </cell>
          <cell r="Z132">
            <v>0</v>
          </cell>
          <cell r="AA132">
            <v>0</v>
          </cell>
          <cell r="AB132">
            <v>0</v>
          </cell>
          <cell r="AC132">
            <v>0</v>
          </cell>
          <cell r="AD132">
            <v>0</v>
          </cell>
          <cell r="AE132">
            <v>0</v>
          </cell>
          <cell r="AI132">
            <v>747.03314793126401</v>
          </cell>
          <cell r="AJ132" t="str">
            <v/>
          </cell>
          <cell r="AK132" t="str">
            <v/>
          </cell>
          <cell r="AL132" t="str">
            <v/>
          </cell>
          <cell r="AM132">
            <v>4.55867103453925</v>
          </cell>
          <cell r="AN132" t="str">
            <v/>
          </cell>
          <cell r="AO132">
            <v>2.8284481367247101</v>
          </cell>
          <cell r="AP132" t="str">
            <v/>
          </cell>
          <cell r="AQ132" t="str">
            <v/>
          </cell>
          <cell r="AR132" t="str">
            <v/>
          </cell>
          <cell r="AS132">
            <v>4.7270329920365102E-3</v>
          </cell>
          <cell r="AT132" t="str">
            <v/>
          </cell>
          <cell r="AU132" t="str">
            <v/>
          </cell>
          <cell r="AV132" t="str">
            <v/>
          </cell>
          <cell r="AW132" t="str">
            <v/>
          </cell>
          <cell r="AZ132">
            <v>980.29152871177496</v>
          </cell>
          <cell r="BA132">
            <v>0.636064344698829</v>
          </cell>
          <cell r="BB132">
            <v>5.79E-3</v>
          </cell>
          <cell r="BC132">
            <v>5.0800000000000003E-3</v>
          </cell>
          <cell r="BD132" t="str">
            <v/>
          </cell>
          <cell r="BE132" t="str">
            <v/>
          </cell>
          <cell r="BF132" t="str">
            <v/>
          </cell>
          <cell r="BG132" t="str">
            <v/>
          </cell>
          <cell r="BH132" t="str">
            <v/>
          </cell>
          <cell r="BI132" t="str">
            <v/>
          </cell>
          <cell r="BJ132" t="str">
            <v/>
          </cell>
        </row>
        <row r="133">
          <cell r="C133" t="str">
            <v>South East</v>
          </cell>
          <cell r="G133" t="str">
            <v>South East</v>
          </cell>
          <cell r="H133" t="str">
            <v>SE</v>
          </cell>
          <cell r="P133">
            <v>0</v>
          </cell>
          <cell r="Q133">
            <v>206000</v>
          </cell>
          <cell r="R133">
            <v>206000</v>
          </cell>
          <cell r="S133">
            <v>25404590</v>
          </cell>
          <cell r="T133">
            <v>16060</v>
          </cell>
          <cell r="U133">
            <v>0</v>
          </cell>
          <cell r="V133">
            <v>105646.79999999999</v>
          </cell>
          <cell r="W133">
            <v>105648</v>
          </cell>
          <cell r="X133">
            <v>0</v>
          </cell>
          <cell r="Y133">
            <v>0</v>
          </cell>
          <cell r="Z133">
            <v>0</v>
          </cell>
          <cell r="AA133">
            <v>0</v>
          </cell>
          <cell r="AB133">
            <v>0</v>
          </cell>
          <cell r="AC133">
            <v>0</v>
          </cell>
          <cell r="AD133">
            <v>0</v>
          </cell>
          <cell r="AE133">
            <v>0</v>
          </cell>
          <cell r="AI133">
            <v>22.270884577583399</v>
          </cell>
          <cell r="AJ133" t="str">
            <v/>
          </cell>
          <cell r="AK133" t="str">
            <v/>
          </cell>
          <cell r="AL133" t="str">
            <v/>
          </cell>
          <cell r="AM133">
            <v>0.26112810854273399</v>
          </cell>
          <cell r="AN133" t="str">
            <v/>
          </cell>
          <cell r="AO133">
            <v>0.204149009766596</v>
          </cell>
          <cell r="AP133" t="str">
            <v/>
          </cell>
          <cell r="AQ133" t="str">
            <v/>
          </cell>
          <cell r="AR133" t="str">
            <v/>
          </cell>
          <cell r="AS133">
            <v>8.3447868268404302E-4</v>
          </cell>
          <cell r="AT133" t="str">
            <v/>
          </cell>
          <cell r="AU133" t="str">
            <v/>
          </cell>
          <cell r="AV133" t="str">
            <v/>
          </cell>
          <cell r="AW133" t="str">
            <v/>
          </cell>
          <cell r="AZ133">
            <v>139.33999142585199</v>
          </cell>
          <cell r="BA133">
            <v>0.88999591175992898</v>
          </cell>
          <cell r="BB133">
            <v>5.79E-3</v>
          </cell>
          <cell r="BC133">
            <v>5.0800000000000003E-3</v>
          </cell>
          <cell r="BD133" t="str">
            <v/>
          </cell>
          <cell r="BE133" t="str">
            <v/>
          </cell>
          <cell r="BF133" t="str">
            <v/>
          </cell>
          <cell r="BG133" t="str">
            <v/>
          </cell>
          <cell r="BH133" t="str">
            <v/>
          </cell>
          <cell r="BI133" t="str">
            <v/>
          </cell>
          <cell r="BJ133" t="str">
            <v/>
          </cell>
        </row>
        <row r="134">
          <cell r="C134" t="str">
            <v>South East</v>
          </cell>
          <cell r="G134" t="str">
            <v>South East</v>
          </cell>
          <cell r="H134" t="str">
            <v>SE</v>
          </cell>
          <cell r="P134">
            <v>0</v>
          </cell>
          <cell r="Q134">
            <v>3422000</v>
          </cell>
          <cell r="R134">
            <v>3422000</v>
          </cell>
          <cell r="S134">
            <v>23731620</v>
          </cell>
          <cell r="T134">
            <v>8521.1</v>
          </cell>
          <cell r="U134">
            <v>0</v>
          </cell>
          <cell r="V134">
            <v>75640.2</v>
          </cell>
          <cell r="W134">
            <v>71628</v>
          </cell>
          <cell r="X134">
            <v>0</v>
          </cell>
          <cell r="Y134">
            <v>0</v>
          </cell>
          <cell r="Z134">
            <v>0</v>
          </cell>
          <cell r="AA134">
            <v>0</v>
          </cell>
          <cell r="AB134">
            <v>0</v>
          </cell>
          <cell r="AC134">
            <v>0</v>
          </cell>
          <cell r="AD134">
            <v>0</v>
          </cell>
          <cell r="AE134">
            <v>0</v>
          </cell>
          <cell r="AI134">
            <v>369.956150604323</v>
          </cell>
          <cell r="AJ134" t="str">
            <v/>
          </cell>
          <cell r="AK134" t="str">
            <v/>
          </cell>
          <cell r="AL134" t="str">
            <v/>
          </cell>
          <cell r="AM134">
            <v>0.35980339001615602</v>
          </cell>
          <cell r="AN134" t="str">
            <v/>
          </cell>
          <cell r="AO134">
            <v>0.20845518652779901</v>
          </cell>
          <cell r="AP134" t="str">
            <v/>
          </cell>
          <cell r="AQ134" t="str">
            <v/>
          </cell>
          <cell r="AR134" t="str">
            <v/>
          </cell>
          <cell r="AS134">
            <v>8.3447868268404302E-4</v>
          </cell>
          <cell r="AT134" t="str">
            <v/>
          </cell>
          <cell r="AU134" t="str">
            <v/>
          </cell>
          <cell r="AV134" t="str">
            <v/>
          </cell>
          <cell r="AW134" t="str">
            <v/>
          </cell>
          <cell r="AZ134">
            <v>41.2812122588035</v>
          </cell>
          <cell r="BA134">
            <v>1.4466992341410601</v>
          </cell>
          <cell r="BB134">
            <v>5.79E-3</v>
          </cell>
          <cell r="BC134">
            <v>5.0800000000000003E-3</v>
          </cell>
          <cell r="BD134" t="str">
            <v/>
          </cell>
          <cell r="BE134" t="str">
            <v/>
          </cell>
          <cell r="BF134" t="str">
            <v/>
          </cell>
          <cell r="BG134" t="str">
            <v/>
          </cell>
          <cell r="BH134" t="str">
            <v/>
          </cell>
          <cell r="BI134" t="str">
            <v/>
          </cell>
          <cell r="BJ134" t="str">
            <v/>
          </cell>
        </row>
        <row r="135">
          <cell r="C135" t="str">
            <v>South East</v>
          </cell>
          <cell r="G135" t="str">
            <v>South East</v>
          </cell>
          <cell r="H135" t="str">
            <v>SE</v>
          </cell>
          <cell r="P135">
            <v>0</v>
          </cell>
          <cell r="Q135">
            <v>11965000</v>
          </cell>
          <cell r="R135">
            <v>11965000</v>
          </cell>
          <cell r="S135">
            <v>58052685</v>
          </cell>
          <cell r="T135">
            <v>16870.8</v>
          </cell>
          <cell r="U135">
            <v>0</v>
          </cell>
          <cell r="V135">
            <v>161232.70000000001</v>
          </cell>
          <cell r="W135">
            <v>161232</v>
          </cell>
          <cell r="X135">
            <v>0</v>
          </cell>
          <cell r="Y135">
            <v>0</v>
          </cell>
          <cell r="Z135">
            <v>0</v>
          </cell>
          <cell r="AA135">
            <v>0</v>
          </cell>
          <cell r="AB135">
            <v>0</v>
          </cell>
          <cell r="AC135">
            <v>0</v>
          </cell>
          <cell r="AD135">
            <v>0</v>
          </cell>
          <cell r="AE135">
            <v>0</v>
          </cell>
          <cell r="AI135">
            <v>1293.54919403294</v>
          </cell>
          <cell r="AJ135" t="str">
            <v/>
          </cell>
          <cell r="AK135" t="str">
            <v/>
          </cell>
          <cell r="AL135" t="str">
            <v/>
          </cell>
          <cell r="AM135">
            <v>1.0011193775422</v>
          </cell>
          <cell r="AN135" t="str">
            <v/>
          </cell>
          <cell r="AO135">
            <v>0.53873213117881302</v>
          </cell>
          <cell r="AP135" t="str">
            <v/>
          </cell>
          <cell r="AQ135" t="str">
            <v/>
          </cell>
          <cell r="AR135" t="str">
            <v/>
          </cell>
          <cell r="AS135">
            <v>8.3447868268404302E-4</v>
          </cell>
          <cell r="AT135" t="str">
            <v/>
          </cell>
          <cell r="AU135" t="str">
            <v/>
          </cell>
          <cell r="AV135" t="str">
            <v/>
          </cell>
          <cell r="AW135" t="str">
            <v/>
          </cell>
          <cell r="AZ135">
            <v>61.5463244333421</v>
          </cell>
          <cell r="BA135">
            <v>1.0910631588770801</v>
          </cell>
          <cell r="BB135">
            <v>5.79E-3</v>
          </cell>
          <cell r="BC135">
            <v>5.0800000000000003E-3</v>
          </cell>
          <cell r="BD135" t="str">
            <v/>
          </cell>
          <cell r="BE135" t="str">
            <v/>
          </cell>
          <cell r="BF135" t="str">
            <v/>
          </cell>
          <cell r="BG135" t="str">
            <v/>
          </cell>
          <cell r="BH135" t="str">
            <v/>
          </cell>
          <cell r="BI135" t="str">
            <v/>
          </cell>
          <cell r="BJ135" t="str">
            <v/>
          </cell>
        </row>
        <row r="136">
          <cell r="C136" t="str">
            <v>South East</v>
          </cell>
          <cell r="G136" t="str">
            <v>South East</v>
          </cell>
          <cell r="H136" t="str">
            <v>SE</v>
          </cell>
          <cell r="P136">
            <v>0</v>
          </cell>
          <cell r="Q136">
            <v>6311000</v>
          </cell>
          <cell r="R136">
            <v>6311000</v>
          </cell>
          <cell r="S136">
            <v>23294837</v>
          </cell>
          <cell r="T136">
            <v>6528.3</v>
          </cell>
          <cell r="U136">
            <v>0</v>
          </cell>
          <cell r="V136">
            <v>67877.100000000006</v>
          </cell>
          <cell r="W136">
            <v>67872</v>
          </cell>
          <cell r="X136">
            <v>0</v>
          </cell>
          <cell r="Y136">
            <v>0</v>
          </cell>
          <cell r="Z136">
            <v>0</v>
          </cell>
          <cell r="AA136">
            <v>0</v>
          </cell>
          <cell r="AB136">
            <v>0</v>
          </cell>
          <cell r="AC136">
            <v>0</v>
          </cell>
          <cell r="AD136">
            <v>0</v>
          </cell>
          <cell r="AE136">
            <v>0</v>
          </cell>
          <cell r="AI136">
            <v>682.28909014140402</v>
          </cell>
          <cell r="AJ136" t="str">
            <v/>
          </cell>
          <cell r="AK136" t="str">
            <v/>
          </cell>
          <cell r="AL136" t="str">
            <v/>
          </cell>
          <cell r="AM136">
            <v>1.3442925052363699</v>
          </cell>
          <cell r="AN136" t="str">
            <v/>
          </cell>
          <cell r="AO136">
            <v>0.66492867556561996</v>
          </cell>
          <cell r="AP136" t="str">
            <v/>
          </cell>
          <cell r="AQ136" t="str">
            <v/>
          </cell>
          <cell r="AR136" t="str">
            <v/>
          </cell>
          <cell r="AS136">
            <v>8.3447868268404302E-4</v>
          </cell>
          <cell r="AT136" t="str">
            <v/>
          </cell>
          <cell r="AU136" t="str">
            <v/>
          </cell>
          <cell r="AV136" t="str">
            <v/>
          </cell>
          <cell r="AW136" t="str">
            <v/>
          </cell>
          <cell r="AZ136">
            <v>89.516923160452095</v>
          </cell>
          <cell r="BA136">
            <v>0.88999591175992898</v>
          </cell>
          <cell r="BB136">
            <v>5.79E-3</v>
          </cell>
          <cell r="BC136">
            <v>5.0800000000000003E-3</v>
          </cell>
          <cell r="BD136" t="str">
            <v/>
          </cell>
          <cell r="BE136" t="str">
            <v/>
          </cell>
          <cell r="BF136" t="str">
            <v/>
          </cell>
          <cell r="BG136" t="str">
            <v/>
          </cell>
          <cell r="BH136" t="str">
            <v/>
          </cell>
          <cell r="BI136" t="str">
            <v/>
          </cell>
          <cell r="BJ136" t="str">
            <v/>
          </cell>
        </row>
        <row r="137">
          <cell r="C137" t="str">
            <v>South East</v>
          </cell>
          <cell r="G137" t="str">
            <v>South East</v>
          </cell>
          <cell r="H137" t="str">
            <v>SE</v>
          </cell>
          <cell r="P137">
            <v>0</v>
          </cell>
          <cell r="Q137">
            <v>18615000</v>
          </cell>
          <cell r="R137">
            <v>18615000</v>
          </cell>
          <cell r="S137">
            <v>24818418</v>
          </cell>
          <cell r="T137">
            <v>12638.1</v>
          </cell>
          <cell r="U137">
            <v>0</v>
          </cell>
          <cell r="V137">
            <v>106675.70000000001</v>
          </cell>
          <cell r="W137">
            <v>106680</v>
          </cell>
          <cell r="X137">
            <v>0</v>
          </cell>
          <cell r="Y137">
            <v>0</v>
          </cell>
          <cell r="Z137">
            <v>0</v>
          </cell>
          <cell r="AA137">
            <v>0</v>
          </cell>
          <cell r="AB137">
            <v>0</v>
          </cell>
          <cell r="AC137">
            <v>0</v>
          </cell>
          <cell r="AD137">
            <v>0</v>
          </cell>
          <cell r="AE137">
            <v>0</v>
          </cell>
          <cell r="AI137">
            <v>2012.48794374619</v>
          </cell>
          <cell r="AJ137" t="str">
            <v/>
          </cell>
          <cell r="AK137" t="str">
            <v/>
          </cell>
          <cell r="AL137" t="str">
            <v/>
          </cell>
          <cell r="AM137">
            <v>0</v>
          </cell>
          <cell r="AN137" t="str">
            <v/>
          </cell>
          <cell r="AO137">
            <v>0</v>
          </cell>
          <cell r="AP137" t="str">
            <v/>
          </cell>
          <cell r="AQ137" t="str">
            <v/>
          </cell>
          <cell r="AR137" t="str">
            <v/>
          </cell>
          <cell r="AS137">
            <v>8.3447868268404302E-4</v>
          </cell>
          <cell r="AT137" t="str">
            <v/>
          </cell>
          <cell r="AU137" t="str">
            <v/>
          </cell>
          <cell r="AV137" t="str">
            <v/>
          </cell>
          <cell r="AW137" t="str">
            <v/>
          </cell>
          <cell r="AZ137">
            <v>979.21619508358106</v>
          </cell>
          <cell r="BA137">
            <v>1.39896313199031</v>
          </cell>
          <cell r="BB137">
            <v>5.79E-3</v>
          </cell>
          <cell r="BC137">
            <v>5.0800000000000003E-3</v>
          </cell>
          <cell r="BD137" t="str">
            <v/>
          </cell>
          <cell r="BE137" t="str">
            <v/>
          </cell>
          <cell r="BF137" t="str">
            <v/>
          </cell>
          <cell r="BG137" t="str">
            <v/>
          </cell>
          <cell r="BH137" t="str">
            <v/>
          </cell>
          <cell r="BI137" t="str">
            <v/>
          </cell>
          <cell r="BJ137" t="str">
            <v/>
          </cell>
        </row>
        <row r="138">
          <cell r="C138" t="str">
            <v>South East</v>
          </cell>
          <cell r="G138" t="str">
            <v>South East</v>
          </cell>
          <cell r="H138" t="str">
            <v>SE</v>
          </cell>
          <cell r="P138">
            <v>0</v>
          </cell>
          <cell r="Q138">
            <v>4258000</v>
          </cell>
          <cell r="R138">
            <v>4258000</v>
          </cell>
          <cell r="S138">
            <v>18369432</v>
          </cell>
          <cell r="T138">
            <v>6219.1</v>
          </cell>
          <cell r="U138">
            <v>0</v>
          </cell>
          <cell r="V138">
            <v>65110.5</v>
          </cell>
          <cell r="W138">
            <v>65112</v>
          </cell>
          <cell r="X138">
            <v>0</v>
          </cell>
          <cell r="Y138">
            <v>0</v>
          </cell>
          <cell r="Z138">
            <v>0</v>
          </cell>
          <cell r="AA138">
            <v>0</v>
          </cell>
          <cell r="AB138">
            <v>0</v>
          </cell>
          <cell r="AC138">
            <v>0</v>
          </cell>
          <cell r="AD138">
            <v>0</v>
          </cell>
          <cell r="AE138">
            <v>0</v>
          </cell>
          <cell r="AI138">
            <v>460.33702199684598</v>
          </cell>
          <cell r="AJ138" t="str">
            <v/>
          </cell>
          <cell r="AK138" t="str">
            <v/>
          </cell>
          <cell r="AL138" t="str">
            <v/>
          </cell>
          <cell r="AM138">
            <v>0.47183736814272498</v>
          </cell>
          <cell r="AN138" t="str">
            <v/>
          </cell>
          <cell r="AO138">
            <v>0.23177858287897701</v>
          </cell>
          <cell r="AP138" t="str">
            <v/>
          </cell>
          <cell r="AQ138" t="str">
            <v/>
          </cell>
          <cell r="AR138" t="str">
            <v/>
          </cell>
          <cell r="AS138">
            <v>8.3447868268404302E-4</v>
          </cell>
          <cell r="AT138" t="str">
            <v/>
          </cell>
          <cell r="AU138" t="str">
            <v/>
          </cell>
          <cell r="AV138" t="str">
            <v/>
          </cell>
          <cell r="AW138" t="str">
            <v/>
          </cell>
          <cell r="AZ138">
            <v>24.854894044009701</v>
          </cell>
          <cell r="BA138">
            <v>1.0910631588770801</v>
          </cell>
          <cell r="BB138">
            <v>5.79E-3</v>
          </cell>
          <cell r="BC138">
            <v>5.0800000000000003E-3</v>
          </cell>
          <cell r="BD138" t="str">
            <v/>
          </cell>
          <cell r="BE138" t="str">
            <v/>
          </cell>
          <cell r="BF138" t="str">
            <v/>
          </cell>
          <cell r="BG138" t="str">
            <v/>
          </cell>
          <cell r="BH138" t="str">
            <v/>
          </cell>
          <cell r="BI138" t="str">
            <v/>
          </cell>
          <cell r="BJ138" t="str">
            <v/>
          </cell>
        </row>
        <row r="139">
          <cell r="C139" t="str">
            <v>South East</v>
          </cell>
          <cell r="G139" t="str">
            <v>South East</v>
          </cell>
          <cell r="H139" t="str">
            <v>SE</v>
          </cell>
          <cell r="P139">
            <v>0</v>
          </cell>
          <cell r="Q139">
            <v>1541000</v>
          </cell>
          <cell r="R139">
            <v>3082000</v>
          </cell>
          <cell r="S139">
            <v>18129065</v>
          </cell>
          <cell r="T139">
            <v>4866</v>
          </cell>
          <cell r="U139">
            <v>0</v>
          </cell>
          <cell r="V139">
            <v>45846.2</v>
          </cell>
          <cell r="W139">
            <v>45852</v>
          </cell>
          <cell r="X139">
            <v>0</v>
          </cell>
          <cell r="Y139">
            <v>0</v>
          </cell>
          <cell r="Z139">
            <v>0</v>
          </cell>
          <cell r="AA139">
            <v>0</v>
          </cell>
          <cell r="AB139">
            <v>0</v>
          </cell>
          <cell r="AC139">
            <v>0</v>
          </cell>
          <cell r="AD139">
            <v>0</v>
          </cell>
          <cell r="AE139">
            <v>0</v>
          </cell>
          <cell r="AI139">
            <v>217.87162034798399</v>
          </cell>
          <cell r="AJ139" t="str">
            <v/>
          </cell>
          <cell r="AK139" t="str">
            <v/>
          </cell>
          <cell r="AL139" t="str">
            <v/>
          </cell>
          <cell r="AM139">
            <v>0.534222878308097</v>
          </cell>
          <cell r="AN139" t="str">
            <v/>
          </cell>
          <cell r="AO139">
            <v>0.29160549505115302</v>
          </cell>
          <cell r="AP139" t="str">
            <v/>
          </cell>
          <cell r="AQ139" t="str">
            <v/>
          </cell>
          <cell r="AR139" t="str">
            <v/>
          </cell>
          <cell r="AS139">
            <v>8.3447868268404302E-4</v>
          </cell>
          <cell r="AT139" t="str">
            <v/>
          </cell>
          <cell r="AU139" t="str">
            <v/>
          </cell>
          <cell r="AV139" t="str">
            <v/>
          </cell>
          <cell r="AW139" t="str">
            <v/>
          </cell>
          <cell r="AZ139">
            <v>45.519963738167299</v>
          </cell>
          <cell r="BA139">
            <v>1.4844920450496699</v>
          </cell>
          <cell r="BB139">
            <v>5.79E-3</v>
          </cell>
          <cell r="BC139">
            <v>5.0800000000000003E-3</v>
          </cell>
          <cell r="BD139" t="str">
            <v/>
          </cell>
          <cell r="BE139" t="str">
            <v/>
          </cell>
          <cell r="BF139" t="str">
            <v/>
          </cell>
          <cell r="BG139" t="str">
            <v/>
          </cell>
          <cell r="BH139" t="str">
            <v/>
          </cell>
          <cell r="BI139" t="str">
            <v/>
          </cell>
          <cell r="BJ139" t="str">
            <v/>
          </cell>
        </row>
        <row r="140">
          <cell r="C140" t="str">
            <v>South East</v>
          </cell>
          <cell r="G140" t="str">
            <v>South East</v>
          </cell>
          <cell r="H140" t="str">
            <v>SE</v>
          </cell>
          <cell r="P140">
            <v>0</v>
          </cell>
          <cell r="Q140">
            <v>3686000</v>
          </cell>
          <cell r="R140">
            <v>3686000</v>
          </cell>
          <cell r="S140">
            <v>6514110.8999999994</v>
          </cell>
          <cell r="T140">
            <v>3619.3</v>
          </cell>
          <cell r="U140">
            <v>0</v>
          </cell>
          <cell r="V140">
            <v>30590.799999999996</v>
          </cell>
          <cell r="W140">
            <v>30588</v>
          </cell>
          <cell r="X140">
            <v>0</v>
          </cell>
          <cell r="Y140">
            <v>0</v>
          </cell>
          <cell r="Z140">
            <v>0</v>
          </cell>
          <cell r="AA140">
            <v>0</v>
          </cell>
          <cell r="AB140">
            <v>0</v>
          </cell>
          <cell r="AC140">
            <v>0</v>
          </cell>
          <cell r="AD140">
            <v>0</v>
          </cell>
          <cell r="AE140">
            <v>0</v>
          </cell>
          <cell r="AI140">
            <v>398.49747841248802</v>
          </cell>
          <cell r="AJ140" t="str">
            <v/>
          </cell>
          <cell r="AK140" t="str">
            <v/>
          </cell>
          <cell r="AL140" t="str">
            <v/>
          </cell>
          <cell r="AM140">
            <v>2.1754280103961801</v>
          </cell>
          <cell r="AN140" t="str">
            <v/>
          </cell>
          <cell r="AO140">
            <v>1.3236797502562301</v>
          </cell>
          <cell r="AP140" t="str">
            <v/>
          </cell>
          <cell r="AQ140" t="str">
            <v/>
          </cell>
          <cell r="AR140" t="str">
            <v/>
          </cell>
          <cell r="AS140">
            <v>8.3447868268404302E-4</v>
          </cell>
          <cell r="AT140" t="str">
            <v/>
          </cell>
          <cell r="AU140" t="str">
            <v/>
          </cell>
          <cell r="AV140" t="str">
            <v/>
          </cell>
          <cell r="AW140" t="str">
            <v/>
          </cell>
          <cell r="AZ140">
            <v>11.9256033683972</v>
          </cell>
          <cell r="BA140">
            <v>0.93220235250979</v>
          </cell>
          <cell r="BB140">
            <v>5.79E-3</v>
          </cell>
          <cell r="BC140">
            <v>5.0800000000000003E-3</v>
          </cell>
          <cell r="BD140" t="str">
            <v/>
          </cell>
          <cell r="BE140" t="str">
            <v/>
          </cell>
          <cell r="BF140" t="str">
            <v/>
          </cell>
          <cell r="BG140" t="str">
            <v/>
          </cell>
          <cell r="BH140" t="str">
            <v/>
          </cell>
          <cell r="BI140" t="str">
            <v/>
          </cell>
          <cell r="BJ140" t="str">
            <v/>
          </cell>
        </row>
        <row r="141">
          <cell r="C141" t="str">
            <v>South East</v>
          </cell>
          <cell r="G141" t="str">
            <v>South East</v>
          </cell>
          <cell r="H141" t="str">
            <v>SE</v>
          </cell>
          <cell r="P141">
            <v>0</v>
          </cell>
          <cell r="Q141">
            <v>4834000</v>
          </cell>
          <cell r="R141">
            <v>4834000</v>
          </cell>
          <cell r="S141">
            <v>34818241</v>
          </cell>
          <cell r="T141">
            <v>16125.9</v>
          </cell>
          <cell r="U141">
            <v>0</v>
          </cell>
          <cell r="V141">
            <v>118376.09999999999</v>
          </cell>
          <cell r="W141">
            <v>116124</v>
          </cell>
          <cell r="X141">
            <v>0</v>
          </cell>
          <cell r="Y141">
            <v>0</v>
          </cell>
          <cell r="Z141">
            <v>0</v>
          </cell>
          <cell r="AA141">
            <v>0</v>
          </cell>
          <cell r="AB141">
            <v>0</v>
          </cell>
          <cell r="AC141">
            <v>0</v>
          </cell>
          <cell r="AD141">
            <v>0</v>
          </cell>
          <cell r="AE141">
            <v>0</v>
          </cell>
          <cell r="AI141">
            <v>522.609009941934</v>
          </cell>
          <cell r="AJ141" t="str">
            <v/>
          </cell>
          <cell r="AK141" t="str">
            <v/>
          </cell>
          <cell r="AL141" t="str">
            <v/>
          </cell>
          <cell r="AM141">
            <v>1.1972382593879001</v>
          </cell>
          <cell r="AN141" t="str">
            <v/>
          </cell>
          <cell r="AO141">
            <v>0.83877404318497295</v>
          </cell>
          <cell r="AP141" t="str">
            <v/>
          </cell>
          <cell r="AQ141" t="str">
            <v/>
          </cell>
          <cell r="AR141" t="str">
            <v/>
          </cell>
          <cell r="AS141">
            <v>8.3447868268404302E-4</v>
          </cell>
          <cell r="AT141" t="str">
            <v/>
          </cell>
          <cell r="AU141" t="str">
            <v/>
          </cell>
          <cell r="AV141" t="str">
            <v/>
          </cell>
          <cell r="AW141" t="str">
            <v/>
          </cell>
          <cell r="AZ141">
            <v>38.695471209989996</v>
          </cell>
          <cell r="BA141">
            <v>1.36351250101216</v>
          </cell>
          <cell r="BB141">
            <v>5.79E-3</v>
          </cell>
          <cell r="BC141">
            <v>5.0800000000000003E-3</v>
          </cell>
          <cell r="BD141" t="str">
            <v/>
          </cell>
          <cell r="BE141" t="str">
            <v/>
          </cell>
          <cell r="BF141" t="str">
            <v/>
          </cell>
          <cell r="BG141" t="str">
            <v/>
          </cell>
          <cell r="BH141" t="str">
            <v/>
          </cell>
          <cell r="BI141" t="str">
            <v/>
          </cell>
          <cell r="BJ141" t="str">
            <v/>
          </cell>
        </row>
        <row r="142">
          <cell r="C142" t="str">
            <v>South East</v>
          </cell>
          <cell r="G142" t="str">
            <v>South East</v>
          </cell>
          <cell r="H142" t="str">
            <v>SE</v>
          </cell>
          <cell r="P142">
            <v>0</v>
          </cell>
          <cell r="Q142">
            <v>9145000</v>
          </cell>
          <cell r="R142">
            <v>9145000</v>
          </cell>
          <cell r="S142">
            <v>28140470</v>
          </cell>
          <cell r="T142">
            <v>6508</v>
          </cell>
          <cell r="U142">
            <v>0</v>
          </cell>
          <cell r="V142">
            <v>66924.5</v>
          </cell>
          <cell r="W142">
            <v>66924</v>
          </cell>
          <cell r="X142">
            <v>0</v>
          </cell>
          <cell r="Y142">
            <v>0</v>
          </cell>
          <cell r="Z142">
            <v>0</v>
          </cell>
          <cell r="AA142">
            <v>0</v>
          </cell>
          <cell r="AB142">
            <v>0</v>
          </cell>
          <cell r="AC142">
            <v>0</v>
          </cell>
          <cell r="AD142">
            <v>0</v>
          </cell>
          <cell r="AE142">
            <v>0</v>
          </cell>
          <cell r="AI142">
            <v>988.67591971845002</v>
          </cell>
          <cell r="AJ142" t="str">
            <v/>
          </cell>
          <cell r="AK142" t="str">
            <v/>
          </cell>
          <cell r="AL142" t="str">
            <v/>
          </cell>
          <cell r="AM142">
            <v>0.28605470062072302</v>
          </cell>
          <cell r="AN142" t="str">
            <v/>
          </cell>
          <cell r="AO142">
            <v>0.14305925482986301</v>
          </cell>
          <cell r="AP142" t="str">
            <v/>
          </cell>
          <cell r="AQ142" t="str">
            <v/>
          </cell>
          <cell r="AR142" t="str">
            <v/>
          </cell>
          <cell r="AS142">
            <v>8.3447868268404302E-4</v>
          </cell>
          <cell r="AT142" t="str">
            <v/>
          </cell>
          <cell r="AU142" t="str">
            <v/>
          </cell>
          <cell r="AV142" t="str">
            <v/>
          </cell>
          <cell r="AW142" t="str">
            <v/>
          </cell>
          <cell r="AZ142">
            <v>19.4387721249633</v>
          </cell>
          <cell r="BA142">
            <v>1.12973144454047</v>
          </cell>
          <cell r="BB142">
            <v>5.79E-3</v>
          </cell>
          <cell r="BC142">
            <v>5.0800000000000003E-3</v>
          </cell>
          <cell r="BD142" t="str">
            <v/>
          </cell>
          <cell r="BE142" t="str">
            <v/>
          </cell>
          <cell r="BF142" t="str">
            <v/>
          </cell>
          <cell r="BG142" t="str">
            <v/>
          </cell>
          <cell r="BH142" t="str">
            <v/>
          </cell>
          <cell r="BI142" t="str">
            <v/>
          </cell>
          <cell r="BJ142" t="str">
            <v/>
          </cell>
        </row>
        <row r="143">
          <cell r="C143" t="str">
            <v>South East</v>
          </cell>
          <cell r="G143" t="str">
            <v>South East</v>
          </cell>
          <cell r="H143" t="str">
            <v>SE</v>
          </cell>
          <cell r="P143">
            <v>0</v>
          </cell>
          <cell r="Q143">
            <v>4155000</v>
          </cell>
          <cell r="R143">
            <v>4155000</v>
          </cell>
          <cell r="S143">
            <v>2003811.8000000003</v>
          </cell>
          <cell r="T143">
            <v>5479.5</v>
          </cell>
          <cell r="U143">
            <v>0</v>
          </cell>
          <cell r="V143">
            <v>33748.600000000006</v>
          </cell>
          <cell r="W143">
            <v>25082.5</v>
          </cell>
          <cell r="X143">
            <v>0</v>
          </cell>
          <cell r="Y143">
            <v>0</v>
          </cell>
          <cell r="Z143">
            <v>0</v>
          </cell>
          <cell r="AA143">
            <v>0</v>
          </cell>
          <cell r="AB143">
            <v>0</v>
          </cell>
          <cell r="AC143">
            <v>0</v>
          </cell>
          <cell r="AD143">
            <v>0</v>
          </cell>
          <cell r="AE143">
            <v>0</v>
          </cell>
          <cell r="AI143">
            <v>449.20157970805502</v>
          </cell>
          <cell r="AJ143" t="str">
            <v/>
          </cell>
          <cell r="AK143" t="str">
            <v/>
          </cell>
          <cell r="AL143" t="str">
            <v/>
          </cell>
          <cell r="AM143">
            <v>0.18610065563543701</v>
          </cell>
          <cell r="AN143" t="str">
            <v/>
          </cell>
          <cell r="AO143">
            <v>1.0877662342129</v>
          </cell>
          <cell r="AP143" t="str">
            <v/>
          </cell>
          <cell r="AQ143" t="str">
            <v/>
          </cell>
          <cell r="AR143" t="str">
            <v/>
          </cell>
          <cell r="AS143">
            <v>8.3447868268404302E-4</v>
          </cell>
          <cell r="AT143" t="str">
            <v/>
          </cell>
          <cell r="AU143" t="str">
            <v/>
          </cell>
          <cell r="AV143" t="str">
            <v/>
          </cell>
          <cell r="AW143" t="str">
            <v/>
          </cell>
          <cell r="AZ143">
            <v>14.455743654456899</v>
          </cell>
          <cell r="BA143">
            <v>1.4466992341410601</v>
          </cell>
          <cell r="BB143">
            <v>5.79E-3</v>
          </cell>
          <cell r="BC143">
            <v>5.0800000000000003E-3</v>
          </cell>
          <cell r="BD143" t="str">
            <v/>
          </cell>
          <cell r="BE143" t="str">
            <v/>
          </cell>
          <cell r="BF143" t="str">
            <v/>
          </cell>
          <cell r="BG143" t="str">
            <v/>
          </cell>
          <cell r="BH143" t="str">
            <v/>
          </cell>
          <cell r="BI143" t="str">
            <v/>
          </cell>
          <cell r="BJ143" t="str">
            <v/>
          </cell>
        </row>
        <row r="144">
          <cell r="C144" t="str">
            <v>South East</v>
          </cell>
          <cell r="G144" t="str">
            <v>South East</v>
          </cell>
          <cell r="H144" t="str">
            <v>SE</v>
          </cell>
          <cell r="P144">
            <v>0</v>
          </cell>
          <cell r="Q144">
            <v>824000</v>
          </cell>
          <cell r="R144">
            <v>824000</v>
          </cell>
          <cell r="S144">
            <v>2887599.9290081658</v>
          </cell>
          <cell r="T144">
            <v>952.79899999999998</v>
          </cell>
          <cell r="U144">
            <v>0</v>
          </cell>
          <cell r="V144">
            <v>9096</v>
          </cell>
          <cell r="W144">
            <v>8396.7365796710146</v>
          </cell>
          <cell r="X144">
            <v>0</v>
          </cell>
          <cell r="Y144">
            <v>0</v>
          </cell>
          <cell r="Z144">
            <v>0</v>
          </cell>
          <cell r="AA144">
            <v>0</v>
          </cell>
          <cell r="AB144">
            <v>0</v>
          </cell>
          <cell r="AC144">
            <v>0</v>
          </cell>
          <cell r="AD144">
            <v>0</v>
          </cell>
          <cell r="AE144">
            <v>0</v>
          </cell>
          <cell r="AI144">
            <v>89.083538310333793</v>
          </cell>
          <cell r="AJ144" t="str">
            <v/>
          </cell>
          <cell r="AK144" t="str">
            <v/>
          </cell>
          <cell r="AL144" t="str">
            <v/>
          </cell>
          <cell r="AM144">
            <v>3.3527792649424399</v>
          </cell>
          <cell r="AN144" t="str">
            <v/>
          </cell>
          <cell r="AO144">
            <v>4.4679371866944102</v>
          </cell>
          <cell r="AP144" t="str">
            <v/>
          </cell>
          <cell r="AQ144" t="str">
            <v/>
          </cell>
          <cell r="AR144" t="str">
            <v/>
          </cell>
          <cell r="AS144">
            <v>8.3447868268404302E-4</v>
          </cell>
          <cell r="AT144" t="str">
            <v/>
          </cell>
          <cell r="AU144" t="str">
            <v/>
          </cell>
          <cell r="AV144" t="str">
            <v/>
          </cell>
          <cell r="AW144" t="str">
            <v/>
          </cell>
          <cell r="AZ144">
            <v>11.074522972668699</v>
          </cell>
          <cell r="BA144">
            <v>0.88999591175992898</v>
          </cell>
          <cell r="BB144">
            <v>5.79E-3</v>
          </cell>
          <cell r="BC144">
            <v>5.0800000000000003E-3</v>
          </cell>
          <cell r="BD144" t="str">
            <v/>
          </cell>
          <cell r="BE144" t="str">
            <v/>
          </cell>
          <cell r="BF144" t="str">
            <v/>
          </cell>
          <cell r="BG144" t="str">
            <v/>
          </cell>
          <cell r="BH144" t="str">
            <v/>
          </cell>
          <cell r="BI144" t="str">
            <v/>
          </cell>
          <cell r="BJ144" t="str">
            <v/>
          </cell>
        </row>
        <row r="145">
          <cell r="C145" t="str">
            <v>South East</v>
          </cell>
          <cell r="G145" t="str">
            <v>South East</v>
          </cell>
          <cell r="H145" t="str">
            <v>SE</v>
          </cell>
          <cell r="P145">
            <v>0</v>
          </cell>
          <cell r="Q145">
            <v>6576000</v>
          </cell>
          <cell r="R145">
            <v>6576000</v>
          </cell>
          <cell r="S145">
            <v>63695290</v>
          </cell>
          <cell r="T145">
            <v>14814.182000000001</v>
          </cell>
          <cell r="U145">
            <v>0</v>
          </cell>
          <cell r="V145">
            <v>147517.37760000001</v>
          </cell>
          <cell r="W145">
            <v>129740</v>
          </cell>
          <cell r="X145">
            <v>0</v>
          </cell>
          <cell r="Y145">
            <v>0</v>
          </cell>
          <cell r="Z145">
            <v>0</v>
          </cell>
          <cell r="AA145">
            <v>0</v>
          </cell>
          <cell r="AB145">
            <v>0</v>
          </cell>
          <cell r="AC145">
            <v>0</v>
          </cell>
          <cell r="AD145">
            <v>0</v>
          </cell>
          <cell r="AE145">
            <v>0</v>
          </cell>
          <cell r="AI145">
            <v>710.93852903975096</v>
          </cell>
          <cell r="AJ145" t="str">
            <v/>
          </cell>
          <cell r="AK145" t="str">
            <v/>
          </cell>
          <cell r="AL145" t="str">
            <v/>
          </cell>
          <cell r="AM145">
            <v>0.82959586698745902</v>
          </cell>
          <cell r="AN145" t="str">
            <v/>
          </cell>
          <cell r="AO145">
            <v>2.0631663539008001</v>
          </cell>
          <cell r="AP145" t="str">
            <v/>
          </cell>
          <cell r="AQ145" t="str">
            <v/>
          </cell>
          <cell r="AR145" t="str">
            <v/>
          </cell>
          <cell r="AS145">
            <v>8.3447868268404302E-4</v>
          </cell>
          <cell r="AT145" t="str">
            <v/>
          </cell>
          <cell r="AU145" t="str">
            <v/>
          </cell>
          <cell r="AV145" t="str">
            <v/>
          </cell>
          <cell r="AW145" t="str">
            <v/>
          </cell>
          <cell r="AZ145">
            <v>208.73711293213401</v>
          </cell>
          <cell r="BA145">
            <v>1.12973144454047</v>
          </cell>
          <cell r="BB145">
            <v>5.79E-3</v>
          </cell>
          <cell r="BC145">
            <v>5.0800000000000003E-3</v>
          </cell>
          <cell r="BD145" t="str">
            <v/>
          </cell>
          <cell r="BE145" t="str">
            <v/>
          </cell>
          <cell r="BF145" t="str">
            <v/>
          </cell>
          <cell r="BG145" t="str">
            <v/>
          </cell>
          <cell r="BH145" t="str">
            <v/>
          </cell>
          <cell r="BI145" t="str">
            <v/>
          </cell>
          <cell r="BJ145" t="str">
            <v/>
          </cell>
        </row>
        <row r="146">
          <cell r="C146" t="str">
            <v>South East</v>
          </cell>
          <cell r="G146" t="str">
            <v>South East</v>
          </cell>
          <cell r="H146" t="str">
            <v>SE</v>
          </cell>
          <cell r="P146">
            <v>0</v>
          </cell>
          <cell r="Q146">
            <v>216000</v>
          </cell>
          <cell r="R146">
            <v>216000</v>
          </cell>
          <cell r="S146">
            <v>61796196.430819973</v>
          </cell>
          <cell r="T146">
            <v>13446.686</v>
          </cell>
          <cell r="U146">
            <v>0</v>
          </cell>
          <cell r="V146">
            <v>129492</v>
          </cell>
          <cell r="W146">
            <v>129446.61664023128</v>
          </cell>
          <cell r="X146">
            <v>0</v>
          </cell>
          <cell r="Y146">
            <v>0</v>
          </cell>
          <cell r="Z146">
            <v>0</v>
          </cell>
          <cell r="AA146">
            <v>0</v>
          </cell>
          <cell r="AB146">
            <v>0</v>
          </cell>
          <cell r="AC146">
            <v>0</v>
          </cell>
          <cell r="AD146">
            <v>0</v>
          </cell>
          <cell r="AE146">
            <v>0</v>
          </cell>
          <cell r="AI146">
            <v>23.351995479407901</v>
          </cell>
          <cell r="AJ146" t="str">
            <v/>
          </cell>
          <cell r="AK146" t="str">
            <v/>
          </cell>
          <cell r="AL146" t="str">
            <v/>
          </cell>
          <cell r="AM146">
            <v>0.87333964766374395</v>
          </cell>
          <cell r="AN146" t="str">
            <v/>
          </cell>
          <cell r="AO146">
            <v>1.8238791619418999</v>
          </cell>
          <cell r="AP146" t="str">
            <v/>
          </cell>
          <cell r="AQ146" t="str">
            <v/>
          </cell>
          <cell r="AR146" t="str">
            <v/>
          </cell>
          <cell r="AS146">
            <v>8.3447868268404302E-4</v>
          </cell>
          <cell r="AT146" t="str">
            <v/>
          </cell>
          <cell r="AU146" t="str">
            <v/>
          </cell>
          <cell r="AV146" t="str">
            <v/>
          </cell>
          <cell r="AW146" t="str">
            <v/>
          </cell>
          <cell r="AZ146">
            <v>170.72817708575101</v>
          </cell>
          <cell r="BA146">
            <v>0.88999591175992898</v>
          </cell>
          <cell r="BB146">
            <v>5.79E-3</v>
          </cell>
          <cell r="BC146">
            <v>5.0800000000000003E-3</v>
          </cell>
          <cell r="BD146" t="str">
            <v/>
          </cell>
          <cell r="BE146" t="str">
            <v/>
          </cell>
          <cell r="BF146" t="str">
            <v/>
          </cell>
          <cell r="BG146" t="str">
            <v/>
          </cell>
          <cell r="BH146" t="str">
            <v/>
          </cell>
          <cell r="BI146" t="str">
            <v/>
          </cell>
          <cell r="BJ146" t="str">
            <v/>
          </cell>
        </row>
        <row r="147">
          <cell r="C147" t="str">
            <v>South East</v>
          </cell>
          <cell r="G147" t="str">
            <v>South East</v>
          </cell>
          <cell r="H147" t="str">
            <v>SE</v>
          </cell>
          <cell r="P147">
            <v>0</v>
          </cell>
          <cell r="Q147">
            <v>3366000</v>
          </cell>
          <cell r="R147">
            <v>3366000</v>
          </cell>
          <cell r="S147">
            <v>3023750.3880702872</v>
          </cell>
          <cell r="T147">
            <v>10320.39</v>
          </cell>
          <cell r="U147">
            <v>0</v>
          </cell>
          <cell r="V147">
            <v>4776</v>
          </cell>
          <cell r="W147">
            <v>4200.8302413158735</v>
          </cell>
          <cell r="X147">
            <v>0</v>
          </cell>
          <cell r="Y147">
            <v>0</v>
          </cell>
          <cell r="Z147">
            <v>0</v>
          </cell>
          <cell r="AA147">
            <v>0</v>
          </cell>
          <cell r="AB147">
            <v>0</v>
          </cell>
          <cell r="AC147">
            <v>0</v>
          </cell>
          <cell r="AD147">
            <v>0</v>
          </cell>
          <cell r="AE147">
            <v>0</v>
          </cell>
          <cell r="AI147">
            <v>363.901929554106</v>
          </cell>
          <cell r="AJ147" t="str">
            <v/>
          </cell>
          <cell r="AK147" t="str">
            <v/>
          </cell>
          <cell r="AL147" t="str">
            <v/>
          </cell>
          <cell r="AM147">
            <v>0.58937382388905601</v>
          </cell>
          <cell r="AN147" t="str">
            <v/>
          </cell>
          <cell r="AO147">
            <v>6.54978576991354</v>
          </cell>
          <cell r="AP147" t="str">
            <v/>
          </cell>
          <cell r="AQ147" t="str">
            <v/>
          </cell>
          <cell r="AR147" t="str">
            <v/>
          </cell>
          <cell r="AS147">
            <v>8.3447868268404302E-4</v>
          </cell>
          <cell r="AT147" t="str">
            <v/>
          </cell>
          <cell r="AU147" t="str">
            <v/>
          </cell>
          <cell r="AV147" t="str">
            <v/>
          </cell>
          <cell r="AW147" t="str">
            <v/>
          </cell>
          <cell r="AZ147">
            <v>2.4210555209549498</v>
          </cell>
          <cell r="BA147">
            <v>1.4466992341410601</v>
          </cell>
          <cell r="BB147">
            <v>5.79E-3</v>
          </cell>
          <cell r="BC147">
            <v>5.0800000000000003E-3</v>
          </cell>
          <cell r="BD147" t="str">
            <v/>
          </cell>
          <cell r="BE147" t="str">
            <v/>
          </cell>
          <cell r="BF147" t="str">
            <v/>
          </cell>
          <cell r="BG147" t="str">
            <v/>
          </cell>
          <cell r="BH147" t="str">
            <v/>
          </cell>
          <cell r="BI147" t="str">
            <v/>
          </cell>
          <cell r="BJ147" t="str">
            <v/>
          </cell>
        </row>
        <row r="148">
          <cell r="C148" t="str">
            <v>South East</v>
          </cell>
          <cell r="G148" t="str">
            <v>South East</v>
          </cell>
          <cell r="H148" t="str">
            <v>SE</v>
          </cell>
          <cell r="P148">
            <v>0</v>
          </cell>
          <cell r="Q148">
            <v>8270000</v>
          </cell>
          <cell r="R148">
            <v>14393000</v>
          </cell>
          <cell r="S148">
            <v>21929024.962388672</v>
          </cell>
          <cell r="T148">
            <v>6446.8149999999996</v>
          </cell>
          <cell r="U148">
            <v>0</v>
          </cell>
          <cell r="V148">
            <v>59028</v>
          </cell>
          <cell r="W148">
            <v>55364.272046356433</v>
          </cell>
          <cell r="X148">
            <v>0</v>
          </cell>
          <cell r="Y148">
            <v>0</v>
          </cell>
          <cell r="Z148">
            <v>0</v>
          </cell>
          <cell r="AA148">
            <v>0</v>
          </cell>
          <cell r="AB148">
            <v>0</v>
          </cell>
          <cell r="AC148">
            <v>0</v>
          </cell>
          <cell r="AD148">
            <v>0</v>
          </cell>
          <cell r="AE148">
            <v>0</v>
          </cell>
          <cell r="AI148">
            <v>1097.8042779096399</v>
          </cell>
          <cell r="AJ148" t="str">
            <v/>
          </cell>
          <cell r="AK148" t="str">
            <v/>
          </cell>
          <cell r="AL148" t="str">
            <v/>
          </cell>
          <cell r="AM148">
            <v>0.67484290181759499</v>
          </cell>
          <cell r="AN148" t="str">
            <v/>
          </cell>
          <cell r="AO148">
            <v>1.95304404079778</v>
          </cell>
          <cell r="AP148" t="str">
            <v/>
          </cell>
          <cell r="AQ148" t="str">
            <v/>
          </cell>
          <cell r="AR148" t="str">
            <v/>
          </cell>
          <cell r="AS148">
            <v>8.3447868268404302E-4</v>
          </cell>
          <cell r="AT148" t="str">
            <v/>
          </cell>
          <cell r="AU148" t="str">
            <v/>
          </cell>
          <cell r="AV148" t="str">
            <v/>
          </cell>
          <cell r="AW148" t="str">
            <v/>
          </cell>
          <cell r="AZ148">
            <v>73.020380814003602</v>
          </cell>
          <cell r="BA148">
            <v>0.88999591175992898</v>
          </cell>
          <cell r="BB148">
            <v>5.79E-3</v>
          </cell>
          <cell r="BC148">
            <v>5.0800000000000003E-3</v>
          </cell>
          <cell r="BD148" t="str">
            <v/>
          </cell>
          <cell r="BE148" t="str">
            <v/>
          </cell>
          <cell r="BF148" t="str">
            <v/>
          </cell>
          <cell r="BG148" t="str">
            <v/>
          </cell>
          <cell r="BH148" t="str">
            <v/>
          </cell>
          <cell r="BI148" t="str">
            <v/>
          </cell>
          <cell r="BJ148" t="str">
            <v/>
          </cell>
        </row>
        <row r="149">
          <cell r="C149" t="str">
            <v>South East</v>
          </cell>
          <cell r="G149" t="str">
            <v>South East</v>
          </cell>
          <cell r="H149" t="str">
            <v>SE</v>
          </cell>
          <cell r="P149">
            <v>0</v>
          </cell>
          <cell r="Q149">
            <v>6853000</v>
          </cell>
          <cell r="R149">
            <v>12976000</v>
          </cell>
          <cell r="S149">
            <v>16940094.714528456</v>
          </cell>
          <cell r="T149">
            <v>7692.0370000000003</v>
          </cell>
          <cell r="U149">
            <v>0</v>
          </cell>
          <cell r="V149">
            <v>53844</v>
          </cell>
          <cell r="W149">
            <v>51942.734126753669</v>
          </cell>
          <cell r="X149">
            <v>0</v>
          </cell>
          <cell r="Y149">
            <v>0</v>
          </cell>
          <cell r="Z149">
            <v>0</v>
          </cell>
          <cell r="AA149">
            <v>0</v>
          </cell>
          <cell r="AB149">
            <v>0</v>
          </cell>
          <cell r="AC149">
            <v>0</v>
          </cell>
          <cell r="AD149">
            <v>0</v>
          </cell>
          <cell r="AE149">
            <v>0</v>
          </cell>
          <cell r="AI149">
            <v>944.61086312111695</v>
          </cell>
          <cell r="AJ149" t="str">
            <v/>
          </cell>
          <cell r="AK149" t="str">
            <v/>
          </cell>
          <cell r="AL149" t="str">
            <v/>
          </cell>
          <cell r="AM149">
            <v>0.38197571481898701</v>
          </cell>
          <cell r="AN149" t="str">
            <v/>
          </cell>
          <cell r="AO149">
            <v>1.5279102087826799</v>
          </cell>
          <cell r="AP149" t="str">
            <v/>
          </cell>
          <cell r="AQ149" t="str">
            <v/>
          </cell>
          <cell r="AR149" t="str">
            <v/>
          </cell>
          <cell r="AS149">
            <v>8.3447868268404302E-4</v>
          </cell>
          <cell r="AT149" t="str">
            <v/>
          </cell>
          <cell r="AU149" t="str">
            <v/>
          </cell>
          <cell r="AV149" t="str">
            <v/>
          </cell>
          <cell r="AW149" t="str">
            <v/>
          </cell>
          <cell r="AZ149">
            <v>68.507687110566906</v>
          </cell>
          <cell r="BA149">
            <v>0.88999591175992898</v>
          </cell>
          <cell r="BB149">
            <v>5.79E-3</v>
          </cell>
          <cell r="BC149">
            <v>5.0800000000000003E-3</v>
          </cell>
          <cell r="BD149" t="str">
            <v/>
          </cell>
          <cell r="BE149" t="str">
            <v/>
          </cell>
          <cell r="BF149" t="str">
            <v/>
          </cell>
          <cell r="BG149" t="str">
            <v/>
          </cell>
          <cell r="BH149" t="str">
            <v/>
          </cell>
          <cell r="BI149" t="str">
            <v/>
          </cell>
          <cell r="BJ149" t="str">
            <v/>
          </cell>
        </row>
        <row r="150">
          <cell r="C150" t="str">
            <v>South East</v>
          </cell>
          <cell r="G150" t="str">
            <v>South East</v>
          </cell>
          <cell r="H150" t="str">
            <v>SE</v>
          </cell>
          <cell r="P150">
            <v>0</v>
          </cell>
          <cell r="Q150">
            <v>5075000</v>
          </cell>
          <cell r="R150">
            <v>5075000</v>
          </cell>
          <cell r="S150">
            <v>114834902.03055176</v>
          </cell>
          <cell r="T150">
            <v>19240.185000000001</v>
          </cell>
          <cell r="U150">
            <v>0</v>
          </cell>
          <cell r="V150">
            <v>197940</v>
          </cell>
          <cell r="W150">
            <v>181322.27639464967</v>
          </cell>
          <cell r="X150">
            <v>0</v>
          </cell>
          <cell r="Y150">
            <v>0</v>
          </cell>
          <cell r="Z150">
            <v>0</v>
          </cell>
          <cell r="AA150">
            <v>0</v>
          </cell>
          <cell r="AB150">
            <v>0</v>
          </cell>
          <cell r="AC150">
            <v>0</v>
          </cell>
          <cell r="AD150">
            <v>0</v>
          </cell>
          <cell r="AE150">
            <v>0</v>
          </cell>
          <cell r="AI150">
            <v>548.66378267590301</v>
          </cell>
          <cell r="AJ150" t="str">
            <v/>
          </cell>
          <cell r="AK150" t="str">
            <v/>
          </cell>
          <cell r="AL150" t="str">
            <v/>
          </cell>
          <cell r="AM150">
            <v>0.92756270087278803</v>
          </cell>
          <cell r="AN150" t="str">
            <v/>
          </cell>
          <cell r="AO150">
            <v>2.0040131765199001</v>
          </cell>
          <cell r="AP150" t="str">
            <v/>
          </cell>
          <cell r="AQ150" t="str">
            <v/>
          </cell>
          <cell r="AR150" t="str">
            <v/>
          </cell>
          <cell r="AS150">
            <v>8.3447868268404302E-4</v>
          </cell>
          <cell r="AT150" t="str">
            <v/>
          </cell>
          <cell r="AU150" t="str">
            <v/>
          </cell>
          <cell r="AV150" t="str">
            <v/>
          </cell>
          <cell r="AW150" t="str">
            <v/>
          </cell>
          <cell r="AZ150">
            <v>69.215290078751295</v>
          </cell>
          <cell r="BA150">
            <v>1.0910631588770801</v>
          </cell>
          <cell r="BB150">
            <v>5.79E-3</v>
          </cell>
          <cell r="BC150">
            <v>5.0800000000000003E-3</v>
          </cell>
          <cell r="BD150" t="str">
            <v/>
          </cell>
          <cell r="BE150" t="str">
            <v/>
          </cell>
          <cell r="BF150" t="str">
            <v/>
          </cell>
          <cell r="BG150" t="str">
            <v/>
          </cell>
          <cell r="BH150" t="str">
            <v/>
          </cell>
          <cell r="BI150" t="str">
            <v/>
          </cell>
          <cell r="BJ150" t="str">
            <v/>
          </cell>
        </row>
        <row r="151">
          <cell r="C151" t="str">
            <v>South East</v>
          </cell>
          <cell r="G151" t="str">
            <v>South East</v>
          </cell>
          <cell r="H151" t="str">
            <v>SE</v>
          </cell>
          <cell r="P151">
            <v>0</v>
          </cell>
          <cell r="Q151">
            <v>4714000</v>
          </cell>
          <cell r="R151">
            <v>4714000</v>
          </cell>
          <cell r="S151">
            <v>87585162.017202154</v>
          </cell>
          <cell r="T151">
            <v>13877.231</v>
          </cell>
          <cell r="U151">
            <v>0</v>
          </cell>
          <cell r="V151">
            <v>152424</v>
          </cell>
          <cell r="W151">
            <v>150551.81989295746</v>
          </cell>
          <cell r="X151">
            <v>0</v>
          </cell>
          <cell r="Y151">
            <v>0</v>
          </cell>
          <cell r="Z151">
            <v>0</v>
          </cell>
          <cell r="AA151">
            <v>0</v>
          </cell>
          <cell r="AB151">
            <v>0</v>
          </cell>
          <cell r="AC151">
            <v>0</v>
          </cell>
          <cell r="AD151">
            <v>0</v>
          </cell>
          <cell r="AE151">
            <v>0</v>
          </cell>
          <cell r="AI151">
            <v>509.635679120041</v>
          </cell>
          <cell r="AJ151" t="str">
            <v/>
          </cell>
          <cell r="AK151" t="str">
            <v/>
          </cell>
          <cell r="AL151" t="str">
            <v/>
          </cell>
          <cell r="AM151">
            <v>1.61411848474872</v>
          </cell>
          <cell r="AN151" t="str">
            <v/>
          </cell>
          <cell r="AO151">
            <v>3.9031898016809801</v>
          </cell>
          <cell r="AP151" t="str">
            <v/>
          </cell>
          <cell r="AQ151" t="str">
            <v/>
          </cell>
          <cell r="AR151" t="str">
            <v/>
          </cell>
          <cell r="AS151">
            <v>8.3447868268404302E-4</v>
          </cell>
          <cell r="AT151" t="str">
            <v/>
          </cell>
          <cell r="AU151" t="str">
            <v/>
          </cell>
          <cell r="AV151" t="str">
            <v/>
          </cell>
          <cell r="AW151" t="str">
            <v/>
          </cell>
          <cell r="AZ151">
            <v>58.696916778925697</v>
          </cell>
          <cell r="BA151">
            <v>0.93220235250979</v>
          </cell>
          <cell r="BB151">
            <v>5.79E-3</v>
          </cell>
          <cell r="BC151">
            <v>5.0800000000000003E-3</v>
          </cell>
          <cell r="BD151" t="str">
            <v/>
          </cell>
          <cell r="BE151" t="str">
            <v/>
          </cell>
          <cell r="BF151" t="str">
            <v/>
          </cell>
          <cell r="BG151" t="str">
            <v/>
          </cell>
          <cell r="BH151" t="str">
            <v/>
          </cell>
          <cell r="BI151" t="str">
            <v/>
          </cell>
          <cell r="BJ151" t="str">
            <v/>
          </cell>
        </row>
        <row r="152">
          <cell r="C152" t="str">
            <v>South East</v>
          </cell>
          <cell r="G152" t="str">
            <v>South East</v>
          </cell>
          <cell r="H152" t="str">
            <v>SE</v>
          </cell>
          <cell r="P152">
            <v>0</v>
          </cell>
          <cell r="Q152">
            <v>1193000</v>
          </cell>
          <cell r="R152">
            <v>1193000</v>
          </cell>
          <cell r="S152">
            <v>54750537.175743967</v>
          </cell>
          <cell r="T152">
            <v>24000</v>
          </cell>
          <cell r="U152">
            <v>0</v>
          </cell>
          <cell r="V152">
            <v>181932</v>
          </cell>
          <cell r="W152">
            <v>175007.58350991647</v>
          </cell>
          <cell r="X152">
            <v>0</v>
          </cell>
          <cell r="Y152">
            <v>0</v>
          </cell>
          <cell r="Z152">
            <v>0</v>
          </cell>
          <cell r="AA152">
            <v>0</v>
          </cell>
          <cell r="AB152">
            <v>0</v>
          </cell>
          <cell r="AC152">
            <v>0</v>
          </cell>
          <cell r="AD152">
            <v>0</v>
          </cell>
          <cell r="AE152">
            <v>0</v>
          </cell>
          <cell r="AI152">
            <v>128.97653058765599</v>
          </cell>
          <cell r="AJ152" t="str">
            <v/>
          </cell>
          <cell r="AK152" t="str">
            <v/>
          </cell>
          <cell r="AL152" t="str">
            <v/>
          </cell>
          <cell r="AM152">
            <v>1.0501028541666699</v>
          </cell>
          <cell r="AN152" t="str">
            <v/>
          </cell>
          <cell r="AO152">
            <v>3.8787520502165602</v>
          </cell>
          <cell r="AP152" t="str">
            <v/>
          </cell>
          <cell r="AQ152" t="str">
            <v/>
          </cell>
          <cell r="AR152" t="str">
            <v/>
          </cell>
          <cell r="AS152">
            <v>8.3447868268404302E-4</v>
          </cell>
          <cell r="AT152" t="str">
            <v/>
          </cell>
          <cell r="AU152" t="str">
            <v/>
          </cell>
          <cell r="AV152" t="str">
            <v/>
          </cell>
          <cell r="AW152" t="str">
            <v/>
          </cell>
          <cell r="AZ152">
            <v>564.10559176029699</v>
          </cell>
          <cell r="BA152">
            <v>0.98606987859061401</v>
          </cell>
          <cell r="BB152">
            <v>5.79E-3</v>
          </cell>
          <cell r="BC152">
            <v>5.0800000000000003E-3</v>
          </cell>
          <cell r="BD152" t="str">
            <v/>
          </cell>
          <cell r="BE152" t="str">
            <v/>
          </cell>
          <cell r="BF152" t="str">
            <v/>
          </cell>
          <cell r="BG152" t="str">
            <v/>
          </cell>
          <cell r="BH152" t="str">
            <v/>
          </cell>
          <cell r="BI152" t="str">
            <v/>
          </cell>
          <cell r="BJ152" t="str">
            <v/>
          </cell>
        </row>
        <row r="153">
          <cell r="C153" t="str">
            <v>South East</v>
          </cell>
          <cell r="G153" t="str">
            <v>South East</v>
          </cell>
          <cell r="H153" t="str">
            <v>SE</v>
          </cell>
          <cell r="P153">
            <v>0</v>
          </cell>
          <cell r="Q153">
            <v>8978000</v>
          </cell>
          <cell r="R153">
            <v>8978000</v>
          </cell>
          <cell r="S153">
            <v>86725000</v>
          </cell>
          <cell r="T153">
            <v>15134.557000000001</v>
          </cell>
          <cell r="U153">
            <v>0</v>
          </cell>
          <cell r="V153">
            <v>177708</v>
          </cell>
          <cell r="W153">
            <v>137397.87670192937</v>
          </cell>
          <cell r="X153">
            <v>0</v>
          </cell>
          <cell r="Y153">
            <v>0</v>
          </cell>
          <cell r="Z153">
            <v>0</v>
          </cell>
          <cell r="AA153">
            <v>0</v>
          </cell>
          <cell r="AB153">
            <v>0</v>
          </cell>
          <cell r="AC153">
            <v>0</v>
          </cell>
          <cell r="AD153">
            <v>0</v>
          </cell>
          <cell r="AE153">
            <v>0</v>
          </cell>
          <cell r="AI153">
            <v>970.62136765798198</v>
          </cell>
          <cell r="AJ153" t="str">
            <v/>
          </cell>
          <cell r="AK153" t="str">
            <v/>
          </cell>
          <cell r="AL153" t="str">
            <v/>
          </cell>
          <cell r="AM153">
            <v>0.141761298254936</v>
          </cell>
          <cell r="AN153" t="str">
            <v/>
          </cell>
          <cell r="AO153">
            <v>0.29032123828977902</v>
          </cell>
          <cell r="AP153" t="str">
            <v/>
          </cell>
          <cell r="AQ153" t="str">
            <v/>
          </cell>
          <cell r="AR153" t="str">
            <v/>
          </cell>
          <cell r="AS153">
            <v>8.3447868268404302E-4</v>
          </cell>
          <cell r="AT153" t="str">
            <v/>
          </cell>
          <cell r="AU153" t="str">
            <v/>
          </cell>
          <cell r="AV153" t="str">
            <v/>
          </cell>
          <cell r="AW153" t="str">
            <v/>
          </cell>
          <cell r="AZ153">
            <v>52.448237917716597</v>
          </cell>
          <cell r="BA153">
            <v>1.0910631588770801</v>
          </cell>
          <cell r="BB153">
            <v>5.79E-3</v>
          </cell>
          <cell r="BC153">
            <v>5.0800000000000003E-3</v>
          </cell>
          <cell r="BD153" t="str">
            <v/>
          </cell>
          <cell r="BE153" t="str">
            <v/>
          </cell>
          <cell r="BF153" t="str">
            <v/>
          </cell>
          <cell r="BG153" t="str">
            <v/>
          </cell>
          <cell r="BH153" t="str">
            <v/>
          </cell>
          <cell r="BI153" t="str">
            <v/>
          </cell>
          <cell r="BJ153" t="str">
            <v/>
          </cell>
        </row>
        <row r="154">
          <cell r="C154" t="str">
            <v>South East</v>
          </cell>
          <cell r="G154" t="str">
            <v>South East</v>
          </cell>
          <cell r="H154" t="str">
            <v>SE</v>
          </cell>
          <cell r="P154">
            <v>0</v>
          </cell>
          <cell r="Q154">
            <v>454000</v>
          </cell>
          <cell r="R154">
            <v>454000</v>
          </cell>
          <cell r="S154">
            <v>59306323.261986941</v>
          </cell>
          <cell r="T154">
            <v>14984.062</v>
          </cell>
          <cell r="U154">
            <v>0</v>
          </cell>
          <cell r="V154">
            <v>147660</v>
          </cell>
          <cell r="W154">
            <v>138856.79141511495</v>
          </cell>
          <cell r="X154">
            <v>0</v>
          </cell>
          <cell r="Y154">
            <v>0</v>
          </cell>
          <cell r="Z154">
            <v>0</v>
          </cell>
          <cell r="AA154">
            <v>0</v>
          </cell>
          <cell r="AB154">
            <v>0</v>
          </cell>
          <cell r="AC154">
            <v>0</v>
          </cell>
          <cell r="AD154">
            <v>0</v>
          </cell>
          <cell r="AE154">
            <v>0</v>
          </cell>
          <cell r="AI154">
            <v>49.082434942829501</v>
          </cell>
          <cell r="AJ154" t="str">
            <v/>
          </cell>
          <cell r="AK154" t="str">
            <v/>
          </cell>
          <cell r="AL154" t="str">
            <v/>
          </cell>
          <cell r="AM154">
            <v>0.42785641169931099</v>
          </cell>
          <cell r="AN154" t="str">
            <v/>
          </cell>
          <cell r="AO154">
            <v>1.2156898008939501</v>
          </cell>
          <cell r="AP154" t="str">
            <v/>
          </cell>
          <cell r="AQ154" t="str">
            <v/>
          </cell>
          <cell r="AR154" t="str">
            <v/>
          </cell>
          <cell r="AS154">
            <v>8.3447868268404302E-4</v>
          </cell>
          <cell r="AT154" t="str">
            <v/>
          </cell>
          <cell r="AU154" t="str">
            <v/>
          </cell>
          <cell r="AV154" t="str">
            <v/>
          </cell>
          <cell r="AW154" t="str">
            <v/>
          </cell>
          <cell r="AZ154">
            <v>223.40500810089901</v>
          </cell>
          <cell r="BA154">
            <v>1.12973144454047</v>
          </cell>
          <cell r="BB154">
            <v>5.79E-3</v>
          </cell>
          <cell r="BC154">
            <v>5.0800000000000003E-3</v>
          </cell>
          <cell r="BD154" t="str">
            <v/>
          </cell>
          <cell r="BE154" t="str">
            <v/>
          </cell>
          <cell r="BF154" t="str">
            <v/>
          </cell>
          <cell r="BG154" t="str">
            <v/>
          </cell>
          <cell r="BH154" t="str">
            <v/>
          </cell>
          <cell r="BI154" t="str">
            <v/>
          </cell>
          <cell r="BJ154" t="str">
            <v/>
          </cell>
        </row>
        <row r="155">
          <cell r="C155" t="str">
            <v>South East</v>
          </cell>
          <cell r="G155" t="str">
            <v>South East</v>
          </cell>
          <cell r="H155" t="str">
            <v>SE</v>
          </cell>
          <cell r="P155">
            <v>0</v>
          </cell>
          <cell r="Q155">
            <v>4794000</v>
          </cell>
          <cell r="R155">
            <v>4794000</v>
          </cell>
          <cell r="S155">
            <v>29910218.658469938</v>
          </cell>
          <cell r="T155">
            <v>9539.4372999999996</v>
          </cell>
          <cell r="U155">
            <v>0</v>
          </cell>
          <cell r="V155">
            <v>109272</v>
          </cell>
          <cell r="W155">
            <v>94074.008461013436</v>
          </cell>
          <cell r="X155">
            <v>0</v>
          </cell>
          <cell r="Y155">
            <v>0</v>
          </cell>
          <cell r="Z155">
            <v>0</v>
          </cell>
          <cell r="AA155">
            <v>0</v>
          </cell>
          <cell r="AB155">
            <v>0</v>
          </cell>
          <cell r="AC155">
            <v>0</v>
          </cell>
          <cell r="AD155">
            <v>0</v>
          </cell>
          <cell r="AE155">
            <v>0</v>
          </cell>
          <cell r="AI155">
            <v>518.284566334636</v>
          </cell>
          <cell r="AJ155" t="str">
            <v/>
          </cell>
          <cell r="AK155" t="str">
            <v/>
          </cell>
          <cell r="AL155" t="str">
            <v/>
          </cell>
          <cell r="AM155">
            <v>1.00443171772911</v>
          </cell>
          <cell r="AN155" t="str">
            <v/>
          </cell>
          <cell r="AO155">
            <v>1.59490730958464</v>
          </cell>
          <cell r="AP155" t="str">
            <v/>
          </cell>
          <cell r="AQ155" t="str">
            <v/>
          </cell>
          <cell r="AR155" t="str">
            <v/>
          </cell>
          <cell r="AS155">
            <v>8.3447868268404302E-4</v>
          </cell>
          <cell r="AT155" t="str">
            <v/>
          </cell>
          <cell r="AU155" t="str">
            <v/>
          </cell>
          <cell r="AV155" t="str">
            <v/>
          </cell>
          <cell r="AW155" t="str">
            <v/>
          </cell>
          <cell r="AZ155">
            <v>35.910423771251999</v>
          </cell>
          <cell r="BA155">
            <v>1.0910631588770801</v>
          </cell>
          <cell r="BB155">
            <v>5.79E-3</v>
          </cell>
          <cell r="BC155">
            <v>5.0800000000000003E-3</v>
          </cell>
          <cell r="BD155" t="str">
            <v/>
          </cell>
          <cell r="BE155" t="str">
            <v/>
          </cell>
          <cell r="BF155" t="str">
            <v/>
          </cell>
          <cell r="BG155" t="str">
            <v/>
          </cell>
          <cell r="BH155" t="str">
            <v/>
          </cell>
          <cell r="BI155" t="str">
            <v/>
          </cell>
          <cell r="BJ155" t="str">
            <v/>
          </cell>
        </row>
        <row r="156">
          <cell r="C156" t="str">
            <v>South East</v>
          </cell>
          <cell r="G156" t="str">
            <v>South East</v>
          </cell>
          <cell r="H156" t="str">
            <v>SE</v>
          </cell>
          <cell r="P156">
            <v>0</v>
          </cell>
          <cell r="Q156">
            <v>7582000</v>
          </cell>
          <cell r="R156">
            <v>7582000</v>
          </cell>
          <cell r="S156">
            <v>34996773.126000002</v>
          </cell>
          <cell r="T156">
            <v>8833.4159999999993</v>
          </cell>
          <cell r="U156">
            <v>0</v>
          </cell>
          <cell r="V156">
            <v>74244.023300000001</v>
          </cell>
          <cell r="W156">
            <v>72806.217999999993</v>
          </cell>
          <cell r="X156">
            <v>0</v>
          </cell>
          <cell r="Y156">
            <v>0</v>
          </cell>
          <cell r="Z156">
            <v>0</v>
          </cell>
          <cell r="AA156">
            <v>0</v>
          </cell>
          <cell r="AB156">
            <v>0</v>
          </cell>
          <cell r="AC156">
            <v>0</v>
          </cell>
          <cell r="AD156">
            <v>0</v>
          </cell>
          <cell r="AE156">
            <v>0</v>
          </cell>
          <cell r="AI156">
            <v>819.69828576328996</v>
          </cell>
          <cell r="AJ156" t="str">
            <v/>
          </cell>
          <cell r="AK156" t="str">
            <v/>
          </cell>
          <cell r="AL156" t="str">
            <v/>
          </cell>
          <cell r="AM156">
            <v>2.9459542626998299</v>
          </cell>
          <cell r="AN156" t="str">
            <v/>
          </cell>
          <cell r="AO156">
            <v>6.7987903983908797</v>
          </cell>
          <cell r="AP156" t="str">
            <v/>
          </cell>
          <cell r="AQ156" t="str">
            <v/>
          </cell>
          <cell r="AR156" t="str">
            <v/>
          </cell>
          <cell r="AS156">
            <v>8.3447868268404302E-4</v>
          </cell>
          <cell r="AT156" t="str">
            <v/>
          </cell>
          <cell r="AU156" t="str">
            <v/>
          </cell>
          <cell r="AV156" t="str">
            <v/>
          </cell>
          <cell r="AW156" t="str">
            <v/>
          </cell>
          <cell r="AZ156">
            <v>96.024702709646405</v>
          </cell>
          <cell r="BA156">
            <v>0.88999591175992898</v>
          </cell>
          <cell r="BB156">
            <v>5.79E-3</v>
          </cell>
          <cell r="BC156">
            <v>5.0800000000000003E-3</v>
          </cell>
          <cell r="BD156" t="str">
            <v/>
          </cell>
          <cell r="BE156" t="str">
            <v/>
          </cell>
          <cell r="BF156" t="str">
            <v/>
          </cell>
          <cell r="BG156" t="str">
            <v/>
          </cell>
          <cell r="BH156" t="str">
            <v/>
          </cell>
          <cell r="BI156" t="str">
            <v/>
          </cell>
          <cell r="BJ156" t="str">
            <v/>
          </cell>
        </row>
        <row r="157">
          <cell r="C157" t="str">
            <v>South East</v>
          </cell>
          <cell r="G157" t="str">
            <v>South East</v>
          </cell>
          <cell r="H157" t="str">
            <v>SE</v>
          </cell>
          <cell r="P157">
            <v>0</v>
          </cell>
          <cell r="Q157">
            <v>14783000</v>
          </cell>
          <cell r="R157">
            <v>14783000</v>
          </cell>
          <cell r="S157">
            <v>78243748.00000003</v>
          </cell>
          <cell r="T157">
            <v>17622.419999999998</v>
          </cell>
          <cell r="U157">
            <v>0</v>
          </cell>
          <cell r="V157">
            <v>153690.11000000002</v>
          </cell>
          <cell r="W157">
            <v>145924</v>
          </cell>
          <cell r="X157">
            <v>0</v>
          </cell>
          <cell r="Y157">
            <v>0</v>
          </cell>
          <cell r="Z157">
            <v>0</v>
          </cell>
          <cell r="AA157">
            <v>0</v>
          </cell>
          <cell r="AB157">
            <v>0</v>
          </cell>
          <cell r="AC157">
            <v>0</v>
          </cell>
          <cell r="AD157">
            <v>0</v>
          </cell>
          <cell r="AE157">
            <v>0</v>
          </cell>
          <cell r="AI157">
            <v>1598.20624616707</v>
          </cell>
          <cell r="AJ157" t="str">
            <v/>
          </cell>
          <cell r="AK157" t="str">
            <v/>
          </cell>
          <cell r="AL157" t="str">
            <v/>
          </cell>
          <cell r="AM157">
            <v>0</v>
          </cell>
          <cell r="AN157" t="str">
            <v/>
          </cell>
          <cell r="AO157">
            <v>0</v>
          </cell>
          <cell r="AP157" t="str">
            <v/>
          </cell>
          <cell r="AQ157" t="str">
            <v/>
          </cell>
          <cell r="AR157" t="str">
            <v/>
          </cell>
          <cell r="AS157">
            <v>8.3447868268404302E-4</v>
          </cell>
          <cell r="AT157" t="str">
            <v/>
          </cell>
          <cell r="AU157" t="str">
            <v/>
          </cell>
          <cell r="AV157" t="str">
            <v/>
          </cell>
          <cell r="AW157" t="str">
            <v/>
          </cell>
          <cell r="AZ157">
            <v>192.46032966857899</v>
          </cell>
          <cell r="BA157">
            <v>0.88999591175992898</v>
          </cell>
          <cell r="BB157">
            <v>5.79E-3</v>
          </cell>
          <cell r="BC157">
            <v>5.0800000000000003E-3</v>
          </cell>
          <cell r="BD157" t="str">
            <v/>
          </cell>
          <cell r="BE157" t="str">
            <v/>
          </cell>
          <cell r="BF157" t="str">
            <v/>
          </cell>
          <cell r="BG157" t="str">
            <v/>
          </cell>
          <cell r="BH157" t="str">
            <v/>
          </cell>
          <cell r="BI157" t="str">
            <v/>
          </cell>
          <cell r="BJ157" t="str">
            <v/>
          </cell>
        </row>
        <row r="158">
          <cell r="C158" t="str">
            <v>South East</v>
          </cell>
          <cell r="G158" t="str">
            <v>South East</v>
          </cell>
          <cell r="H158" t="str">
            <v>SE</v>
          </cell>
          <cell r="P158">
            <v>0</v>
          </cell>
          <cell r="Q158">
            <v>19877000</v>
          </cell>
          <cell r="R158">
            <v>19877000</v>
          </cell>
          <cell r="S158">
            <v>100422544.09999999</v>
          </cell>
          <cell r="T158">
            <v>21412.307000000001</v>
          </cell>
          <cell r="U158">
            <v>0</v>
          </cell>
          <cell r="V158">
            <v>209154.42629999999</v>
          </cell>
          <cell r="W158">
            <v>201858.79999999993</v>
          </cell>
          <cell r="X158">
            <v>0</v>
          </cell>
          <cell r="Y158">
            <v>0</v>
          </cell>
          <cell r="Z158">
            <v>0</v>
          </cell>
          <cell r="AA158">
            <v>0</v>
          </cell>
          <cell r="AB158">
            <v>0</v>
          </cell>
          <cell r="AC158">
            <v>0</v>
          </cell>
          <cell r="AD158">
            <v>0</v>
          </cell>
          <cell r="AE158">
            <v>0</v>
          </cell>
          <cell r="AI158">
            <v>2148.92413955644</v>
          </cell>
          <cell r="AJ158" t="str">
            <v/>
          </cell>
          <cell r="AK158" t="str">
            <v/>
          </cell>
          <cell r="AL158" t="str">
            <v/>
          </cell>
          <cell r="AM158">
            <v>0.91038737920673396</v>
          </cell>
          <cell r="AN158" t="str">
            <v/>
          </cell>
          <cell r="AO158">
            <v>1.98571064795104</v>
          </cell>
          <cell r="AP158" t="str">
            <v/>
          </cell>
          <cell r="AQ158" t="str">
            <v/>
          </cell>
          <cell r="AR158" t="str">
            <v/>
          </cell>
          <cell r="AS158">
            <v>8.3447868268404302E-4</v>
          </cell>
          <cell r="AT158" t="str">
            <v/>
          </cell>
          <cell r="AU158" t="str">
            <v/>
          </cell>
          <cell r="AV158" t="str">
            <v/>
          </cell>
          <cell r="AW158" t="str">
            <v/>
          </cell>
          <cell r="AZ158">
            <v>180.75421862049001</v>
          </cell>
          <cell r="BA158">
            <v>1.39896313199031</v>
          </cell>
          <cell r="BB158">
            <v>5.79E-3</v>
          </cell>
          <cell r="BC158">
            <v>5.0800000000000003E-3</v>
          </cell>
          <cell r="BD158" t="str">
            <v/>
          </cell>
          <cell r="BE158" t="str">
            <v/>
          </cell>
          <cell r="BF158" t="str">
            <v/>
          </cell>
          <cell r="BG158" t="str">
            <v/>
          </cell>
          <cell r="BH158" t="str">
            <v/>
          </cell>
          <cell r="BI158" t="str">
            <v/>
          </cell>
          <cell r="BJ158" t="str">
            <v/>
          </cell>
        </row>
        <row r="159">
          <cell r="C159" t="str">
            <v>South East</v>
          </cell>
          <cell r="G159" t="str">
            <v>South East</v>
          </cell>
          <cell r="H159" t="str">
            <v>SE</v>
          </cell>
          <cell r="P159">
            <v>0</v>
          </cell>
          <cell r="Q159">
            <v>17738000</v>
          </cell>
          <cell r="R159">
            <v>17738000</v>
          </cell>
          <cell r="S159">
            <v>71248389.390401065</v>
          </cell>
          <cell r="T159">
            <v>20978</v>
          </cell>
          <cell r="U159">
            <v>0</v>
          </cell>
          <cell r="V159">
            <v>198624</v>
          </cell>
          <cell r="W159">
            <v>194235.4813048174</v>
          </cell>
          <cell r="X159">
            <v>0</v>
          </cell>
          <cell r="Y159">
            <v>0</v>
          </cell>
          <cell r="Z159">
            <v>0</v>
          </cell>
          <cell r="AA159">
            <v>0</v>
          </cell>
          <cell r="AB159">
            <v>0</v>
          </cell>
          <cell r="AC159">
            <v>0</v>
          </cell>
          <cell r="AD159">
            <v>0</v>
          </cell>
          <cell r="AE159">
            <v>0</v>
          </cell>
          <cell r="AI159">
            <v>1917.6745176561899</v>
          </cell>
          <cell r="AJ159" t="str">
            <v/>
          </cell>
          <cell r="AK159" t="str">
            <v/>
          </cell>
          <cell r="AL159" t="str">
            <v/>
          </cell>
          <cell r="AM159">
            <v>0.57146157771615502</v>
          </cell>
          <cell r="AN159" t="str">
            <v/>
          </cell>
          <cell r="AO159">
            <v>2.8970809515054401</v>
          </cell>
          <cell r="AP159" t="str">
            <v/>
          </cell>
          <cell r="AQ159" t="str">
            <v/>
          </cell>
          <cell r="AR159" t="str">
            <v/>
          </cell>
          <cell r="AS159">
            <v>8.3447868268404302E-4</v>
          </cell>
          <cell r="AT159" t="str">
            <v/>
          </cell>
          <cell r="AU159" t="str">
            <v/>
          </cell>
          <cell r="AV159" t="str">
            <v/>
          </cell>
          <cell r="AW159" t="str">
            <v/>
          </cell>
          <cell r="AZ159">
            <v>192.828929286852</v>
          </cell>
          <cell r="BA159">
            <v>1.4844920450496699</v>
          </cell>
          <cell r="BB159">
            <v>5.79E-3</v>
          </cell>
          <cell r="BC159">
            <v>5.0800000000000003E-3</v>
          </cell>
          <cell r="BD159" t="str">
            <v/>
          </cell>
          <cell r="BE159" t="str">
            <v/>
          </cell>
          <cell r="BF159" t="str">
            <v/>
          </cell>
          <cell r="BG159" t="str">
            <v/>
          </cell>
          <cell r="BH159" t="str">
            <v/>
          </cell>
          <cell r="BI159" t="str">
            <v/>
          </cell>
          <cell r="BJ159" t="str">
            <v/>
          </cell>
        </row>
        <row r="160">
          <cell r="C160" t="str">
            <v>South East</v>
          </cell>
          <cell r="G160" t="str">
            <v>South East</v>
          </cell>
          <cell r="H160" t="str">
            <v>SE</v>
          </cell>
          <cell r="P160">
            <v>0</v>
          </cell>
          <cell r="Q160">
            <v>2141000</v>
          </cell>
          <cell r="R160">
            <v>2141000</v>
          </cell>
          <cell r="S160">
            <v>6474001.681533955</v>
          </cell>
          <cell r="T160">
            <v>4755.2359999999999</v>
          </cell>
          <cell r="U160">
            <v>0</v>
          </cell>
          <cell r="V160">
            <v>25344</v>
          </cell>
          <cell r="W160">
            <v>24797.003478865343</v>
          </cell>
          <cell r="X160">
            <v>0</v>
          </cell>
          <cell r="Y160">
            <v>0</v>
          </cell>
          <cell r="Z160">
            <v>0</v>
          </cell>
          <cell r="AA160">
            <v>0</v>
          </cell>
          <cell r="AB160">
            <v>0</v>
          </cell>
          <cell r="AC160">
            <v>0</v>
          </cell>
          <cell r="AD160">
            <v>0</v>
          </cell>
          <cell r="AE160">
            <v>0</v>
          </cell>
          <cell r="AI160">
            <v>231.46584408061199</v>
          </cell>
          <cell r="AJ160" t="str">
            <v/>
          </cell>
          <cell r="AK160" t="str">
            <v/>
          </cell>
          <cell r="AL160" t="str">
            <v/>
          </cell>
          <cell r="AM160">
            <v>1.2818000401683201</v>
          </cell>
          <cell r="AN160" t="str">
            <v/>
          </cell>
          <cell r="AO160">
            <v>4.5216195650384696</v>
          </cell>
          <cell r="AP160" t="str">
            <v/>
          </cell>
          <cell r="AQ160" t="str">
            <v/>
          </cell>
          <cell r="AR160" t="str">
            <v/>
          </cell>
          <cell r="AS160">
            <v>8.3447868268404302E-4</v>
          </cell>
          <cell r="AT160" t="str">
            <v/>
          </cell>
          <cell r="AU160" t="str">
            <v/>
          </cell>
          <cell r="AV160" t="str">
            <v/>
          </cell>
          <cell r="AW160" t="str">
            <v/>
          </cell>
          <cell r="AZ160">
            <v>32.7049660394132</v>
          </cell>
          <cell r="BA160">
            <v>0.88999591175992898</v>
          </cell>
          <cell r="BB160">
            <v>5.79E-3</v>
          </cell>
          <cell r="BC160">
            <v>5.0800000000000003E-3</v>
          </cell>
          <cell r="BD160" t="str">
            <v/>
          </cell>
          <cell r="BE160" t="str">
            <v/>
          </cell>
          <cell r="BF160" t="str">
            <v/>
          </cell>
          <cell r="BG160" t="str">
            <v/>
          </cell>
          <cell r="BH160" t="str">
            <v/>
          </cell>
          <cell r="BI160" t="str">
            <v/>
          </cell>
          <cell r="BJ160" t="str">
            <v/>
          </cell>
        </row>
        <row r="161">
          <cell r="C161" t="str">
            <v>South East</v>
          </cell>
          <cell r="G161" t="str">
            <v>South East</v>
          </cell>
          <cell r="H161" t="str">
            <v>SE</v>
          </cell>
          <cell r="P161">
            <v>0</v>
          </cell>
          <cell r="Q161">
            <v>161000</v>
          </cell>
          <cell r="R161">
            <v>161000</v>
          </cell>
          <cell r="S161">
            <v>3092630.8000000003</v>
          </cell>
          <cell r="T161">
            <v>2185.9189999999999</v>
          </cell>
          <cell r="U161">
            <v>0</v>
          </cell>
          <cell r="V161">
            <v>22063.1878</v>
          </cell>
          <cell r="W161">
            <v>16801.2</v>
          </cell>
          <cell r="X161">
            <v>0</v>
          </cell>
          <cell r="Y161">
            <v>0</v>
          </cell>
          <cell r="Z161">
            <v>0</v>
          </cell>
          <cell r="AA161">
            <v>0</v>
          </cell>
          <cell r="AB161">
            <v>0</v>
          </cell>
          <cell r="AC161">
            <v>0</v>
          </cell>
          <cell r="AD161">
            <v>0</v>
          </cell>
          <cell r="AE161">
            <v>0</v>
          </cell>
          <cell r="AI161">
            <v>17.405885519373498</v>
          </cell>
          <cell r="AJ161" t="str">
            <v/>
          </cell>
          <cell r="AK161" t="str">
            <v/>
          </cell>
          <cell r="AL161" t="str">
            <v/>
          </cell>
          <cell r="AM161">
            <v>1.22993769471501</v>
          </cell>
          <cell r="AN161" t="str">
            <v/>
          </cell>
          <cell r="AO161">
            <v>3.4119836898376401</v>
          </cell>
          <cell r="AP161" t="str">
            <v/>
          </cell>
          <cell r="AQ161" t="str">
            <v/>
          </cell>
          <cell r="AR161" t="str">
            <v/>
          </cell>
          <cell r="AS161">
            <v>8.3447868268404302E-4</v>
          </cell>
          <cell r="AT161" t="str">
            <v/>
          </cell>
          <cell r="AU161" t="str">
            <v/>
          </cell>
          <cell r="AV161" t="str">
            <v/>
          </cell>
          <cell r="AW161" t="str">
            <v/>
          </cell>
          <cell r="AZ161">
            <v>6.5504265500560601</v>
          </cell>
          <cell r="BA161">
            <v>0.93220235250979</v>
          </cell>
          <cell r="BB161">
            <v>5.79E-3</v>
          </cell>
          <cell r="BC161">
            <v>5.0800000000000003E-3</v>
          </cell>
          <cell r="BD161" t="str">
            <v/>
          </cell>
          <cell r="BE161" t="str">
            <v/>
          </cell>
          <cell r="BF161" t="str">
            <v/>
          </cell>
          <cell r="BG161" t="str">
            <v/>
          </cell>
          <cell r="BH161" t="str">
            <v/>
          </cell>
          <cell r="BI161" t="str">
            <v/>
          </cell>
          <cell r="BJ161" t="str">
            <v/>
          </cell>
        </row>
        <row r="162">
          <cell r="C162" t="str">
            <v>South East</v>
          </cell>
          <cell r="G162" t="str">
            <v>South East</v>
          </cell>
          <cell r="H162" t="str">
            <v>SE</v>
          </cell>
          <cell r="P162">
            <v>0</v>
          </cell>
          <cell r="Q162">
            <v>1868000</v>
          </cell>
          <cell r="R162">
            <v>1868000</v>
          </cell>
          <cell r="S162">
            <v>10814892.674990162</v>
          </cell>
          <cell r="T162">
            <v>3717.4070000000002</v>
          </cell>
          <cell r="U162">
            <v>0</v>
          </cell>
          <cell r="V162">
            <v>41256</v>
          </cell>
          <cell r="W162">
            <v>34168.816857936894</v>
          </cell>
          <cell r="X162">
            <v>0</v>
          </cell>
          <cell r="Y162">
            <v>0</v>
          </cell>
          <cell r="Z162">
            <v>0</v>
          </cell>
          <cell r="AA162">
            <v>0</v>
          </cell>
          <cell r="AB162">
            <v>0</v>
          </cell>
          <cell r="AC162">
            <v>0</v>
          </cell>
          <cell r="AD162">
            <v>0</v>
          </cell>
          <cell r="AE162">
            <v>0</v>
          </cell>
          <cell r="AI162">
            <v>201.95151646080501</v>
          </cell>
          <cell r="AJ162" t="str">
            <v/>
          </cell>
          <cell r="AK162" t="str">
            <v/>
          </cell>
          <cell r="AL162" t="str">
            <v/>
          </cell>
          <cell r="AM162">
            <v>1.1755827605998801</v>
          </cell>
          <cell r="AN162" t="str">
            <v/>
          </cell>
          <cell r="AO162">
            <v>3.8133678737638199</v>
          </cell>
          <cell r="AP162" t="str">
            <v/>
          </cell>
          <cell r="AQ162" t="str">
            <v/>
          </cell>
          <cell r="AR162" t="str">
            <v/>
          </cell>
          <cell r="AS162">
            <v>8.3447868268404302E-4</v>
          </cell>
          <cell r="AT162" t="str">
            <v/>
          </cell>
          <cell r="AU162" t="str">
            <v/>
          </cell>
          <cell r="AV162" t="str">
            <v/>
          </cell>
          <cell r="AW162" t="str">
            <v/>
          </cell>
          <cell r="AZ162">
            <v>45.065525594582397</v>
          </cell>
          <cell r="BA162">
            <v>0.88999591175992898</v>
          </cell>
          <cell r="BB162">
            <v>5.79E-3</v>
          </cell>
          <cell r="BC162">
            <v>5.0800000000000003E-3</v>
          </cell>
          <cell r="BD162" t="str">
            <v/>
          </cell>
          <cell r="BE162" t="str">
            <v/>
          </cell>
          <cell r="BF162" t="str">
            <v/>
          </cell>
          <cell r="BG162" t="str">
            <v/>
          </cell>
          <cell r="BH162" t="str">
            <v/>
          </cell>
          <cell r="BI162" t="str">
            <v/>
          </cell>
          <cell r="BJ162" t="str">
            <v/>
          </cell>
        </row>
        <row r="163">
          <cell r="C163" t="str">
            <v>South East</v>
          </cell>
          <cell r="G163" t="str">
            <v>South East</v>
          </cell>
          <cell r="H163" t="str">
            <v>SE</v>
          </cell>
          <cell r="P163">
            <v>0</v>
          </cell>
          <cell r="Q163">
            <v>1105000</v>
          </cell>
          <cell r="R163">
            <v>1315000</v>
          </cell>
          <cell r="S163">
            <v>20083574.770656668</v>
          </cell>
          <cell r="T163">
            <v>3878.1576</v>
          </cell>
          <cell r="U163">
            <v>0</v>
          </cell>
          <cell r="V163">
            <v>46440</v>
          </cell>
          <cell r="W163">
            <v>43032.636486417323</v>
          </cell>
          <cell r="X163">
            <v>0</v>
          </cell>
          <cell r="Y163">
            <v>0</v>
          </cell>
          <cell r="Z163">
            <v>0</v>
          </cell>
          <cell r="AA163">
            <v>0</v>
          </cell>
          <cell r="AB163">
            <v>0</v>
          </cell>
          <cell r="AC163">
            <v>0</v>
          </cell>
          <cell r="AD163">
            <v>0</v>
          </cell>
          <cell r="AE163">
            <v>0</v>
          </cell>
          <cell r="AI163">
            <v>126.449912587445</v>
          </cell>
          <cell r="AJ163" t="str">
            <v/>
          </cell>
          <cell r="AK163" t="str">
            <v/>
          </cell>
          <cell r="AL163" t="str">
            <v/>
          </cell>
          <cell r="AM163">
            <v>1.1295740096349101</v>
          </cell>
          <cell r="AN163" t="str">
            <v/>
          </cell>
          <cell r="AO163">
            <v>2.62121155346447</v>
          </cell>
          <cell r="AP163" t="str">
            <v/>
          </cell>
          <cell r="AQ163" t="str">
            <v/>
          </cell>
          <cell r="AR163" t="str">
            <v/>
          </cell>
          <cell r="AS163">
            <v>8.3447868268404302E-4</v>
          </cell>
          <cell r="AT163" t="str">
            <v/>
          </cell>
          <cell r="AU163" t="str">
            <v/>
          </cell>
          <cell r="AV163" t="str">
            <v/>
          </cell>
          <cell r="AW163" t="str">
            <v/>
          </cell>
          <cell r="AZ163">
            <v>115.589995127272</v>
          </cell>
          <cell r="BA163">
            <v>0.98606987859061401</v>
          </cell>
          <cell r="BB163">
            <v>5.79E-3</v>
          </cell>
          <cell r="BC163">
            <v>5.0800000000000003E-3</v>
          </cell>
          <cell r="BD163" t="str">
            <v/>
          </cell>
          <cell r="BE163" t="str">
            <v/>
          </cell>
          <cell r="BF163" t="str">
            <v/>
          </cell>
          <cell r="BG163" t="str">
            <v/>
          </cell>
          <cell r="BH163" t="str">
            <v/>
          </cell>
          <cell r="BI163" t="str">
            <v/>
          </cell>
          <cell r="BJ163" t="str">
            <v/>
          </cell>
        </row>
        <row r="164">
          <cell r="C164" t="str">
            <v>South East</v>
          </cell>
          <cell r="G164" t="str">
            <v>South East</v>
          </cell>
          <cell r="H164" t="str">
            <v>SE</v>
          </cell>
          <cell r="P164">
            <v>0</v>
          </cell>
          <cell r="Q164">
            <v>227000</v>
          </cell>
          <cell r="R164">
            <v>2523000</v>
          </cell>
          <cell r="S164">
            <v>6362509.508526003</v>
          </cell>
          <cell r="T164">
            <v>2581</v>
          </cell>
          <cell r="U164">
            <v>0</v>
          </cell>
          <cell r="V164">
            <v>16704</v>
          </cell>
          <cell r="W164">
            <v>16011.075426582411</v>
          </cell>
          <cell r="X164">
            <v>0</v>
          </cell>
          <cell r="Y164">
            <v>0</v>
          </cell>
          <cell r="Z164">
            <v>0</v>
          </cell>
          <cell r="AA164">
            <v>0</v>
          </cell>
          <cell r="AB164">
            <v>0</v>
          </cell>
          <cell r="AC164">
            <v>0</v>
          </cell>
          <cell r="AD164">
            <v>0</v>
          </cell>
          <cell r="AE164">
            <v>0</v>
          </cell>
          <cell r="AI164">
            <v>100.934144236645</v>
          </cell>
          <cell r="AJ164" t="str">
            <v/>
          </cell>
          <cell r="AK164" t="str">
            <v/>
          </cell>
          <cell r="AL164" t="str">
            <v/>
          </cell>
          <cell r="AM164">
            <v>0.71262862154505102</v>
          </cell>
          <cell r="AN164" t="str">
            <v/>
          </cell>
          <cell r="AO164">
            <v>2.27804732232656</v>
          </cell>
          <cell r="AP164" t="str">
            <v/>
          </cell>
          <cell r="AQ164" t="str">
            <v/>
          </cell>
          <cell r="AR164" t="str">
            <v/>
          </cell>
          <cell r="AS164">
            <v>8.3447868268404302E-4</v>
          </cell>
          <cell r="AT164" t="str">
            <v/>
          </cell>
          <cell r="AU164" t="str">
            <v/>
          </cell>
          <cell r="AV164" t="str">
            <v/>
          </cell>
          <cell r="AW164" t="str">
            <v/>
          </cell>
          <cell r="AZ164">
            <v>58.794747908828803</v>
          </cell>
          <cell r="BA164">
            <v>1.36351250101216</v>
          </cell>
          <cell r="BB164">
            <v>5.79E-3</v>
          </cell>
          <cell r="BC164">
            <v>5.0800000000000003E-3</v>
          </cell>
          <cell r="BD164" t="str">
            <v/>
          </cell>
          <cell r="BE164" t="str">
            <v/>
          </cell>
          <cell r="BF164" t="str">
            <v/>
          </cell>
          <cell r="BG164" t="str">
            <v/>
          </cell>
          <cell r="BH164" t="str">
            <v/>
          </cell>
          <cell r="BI164" t="str">
            <v/>
          </cell>
          <cell r="BJ164" t="str">
            <v/>
          </cell>
        </row>
        <row r="165">
          <cell r="C165" t="str">
            <v>South East</v>
          </cell>
          <cell r="G165" t="str">
            <v>South East</v>
          </cell>
          <cell r="H165" t="str">
            <v>SE</v>
          </cell>
          <cell r="P165">
            <v>0</v>
          </cell>
          <cell r="Q165">
            <v>178000</v>
          </cell>
          <cell r="R165">
            <v>3090000</v>
          </cell>
          <cell r="S165">
            <v>7079553.036384983</v>
          </cell>
          <cell r="T165">
            <v>2592</v>
          </cell>
          <cell r="U165">
            <v>0</v>
          </cell>
          <cell r="V165">
            <v>19392</v>
          </cell>
          <cell r="W165">
            <v>19995.298961069959</v>
          </cell>
          <cell r="X165">
            <v>0</v>
          </cell>
          <cell r="Y165">
            <v>0</v>
          </cell>
          <cell r="Z165">
            <v>0</v>
          </cell>
          <cell r="AA165">
            <v>0</v>
          </cell>
          <cell r="AB165">
            <v>0</v>
          </cell>
          <cell r="AC165">
            <v>0</v>
          </cell>
          <cell r="AD165">
            <v>0</v>
          </cell>
          <cell r="AE165">
            <v>0</v>
          </cell>
          <cell r="AI165">
            <v>116.13236409618101</v>
          </cell>
          <cell r="AJ165" t="str">
            <v/>
          </cell>
          <cell r="AK165" t="str">
            <v/>
          </cell>
          <cell r="AL165" t="str">
            <v/>
          </cell>
          <cell r="AM165">
            <v>0.43295828365462802</v>
          </cell>
          <cell r="AN165" t="str">
            <v/>
          </cell>
          <cell r="AO165">
            <v>1.3841151850507201</v>
          </cell>
          <cell r="AP165" t="str">
            <v/>
          </cell>
          <cell r="AQ165" t="str">
            <v/>
          </cell>
          <cell r="AR165" t="str">
            <v/>
          </cell>
          <cell r="AS165">
            <v>8.3447868268404302E-4</v>
          </cell>
          <cell r="AT165" t="str">
            <v/>
          </cell>
          <cell r="AU165" t="str">
            <v/>
          </cell>
          <cell r="AV165" t="str">
            <v/>
          </cell>
          <cell r="AW165" t="str">
            <v/>
          </cell>
          <cell r="AZ165">
            <v>7.6327103614647198</v>
          </cell>
          <cell r="BA165">
            <v>1.0910631588770801</v>
          </cell>
          <cell r="BB165">
            <v>5.79E-3</v>
          </cell>
          <cell r="BC165">
            <v>5.0800000000000003E-3</v>
          </cell>
          <cell r="BD165" t="str">
            <v/>
          </cell>
          <cell r="BE165" t="str">
            <v/>
          </cell>
          <cell r="BF165" t="str">
            <v/>
          </cell>
          <cell r="BG165" t="str">
            <v/>
          </cell>
          <cell r="BH165" t="str">
            <v/>
          </cell>
          <cell r="BI165" t="str">
            <v/>
          </cell>
          <cell r="BJ165" t="str">
            <v/>
          </cell>
        </row>
        <row r="166">
          <cell r="C166" t="str">
            <v>South East</v>
          </cell>
          <cell r="G166" t="str">
            <v>South East</v>
          </cell>
          <cell r="H166" t="str">
            <v>SE</v>
          </cell>
          <cell r="P166">
            <v>0</v>
          </cell>
          <cell r="Q166">
            <v>3215000</v>
          </cell>
          <cell r="R166">
            <v>3215000</v>
          </cell>
          <cell r="S166">
            <v>2529076.3819720745</v>
          </cell>
          <cell r="T166">
            <v>1408.1189999999999</v>
          </cell>
          <cell r="U166">
            <v>0</v>
          </cell>
          <cell r="V166">
            <v>15480</v>
          </cell>
          <cell r="W166">
            <v>13017.336911083527</v>
          </cell>
          <cell r="X166">
            <v>0</v>
          </cell>
          <cell r="Y166">
            <v>0</v>
          </cell>
          <cell r="Z166">
            <v>0</v>
          </cell>
          <cell r="AA166">
            <v>0</v>
          </cell>
          <cell r="AB166">
            <v>0</v>
          </cell>
          <cell r="AC166">
            <v>0</v>
          </cell>
          <cell r="AD166">
            <v>0</v>
          </cell>
          <cell r="AE166">
            <v>0</v>
          </cell>
          <cell r="AI166">
            <v>347.57715493655701</v>
          </cell>
          <cell r="AJ166" t="str">
            <v/>
          </cell>
          <cell r="AK166" t="str">
            <v/>
          </cell>
          <cell r="AL166" t="str">
            <v/>
          </cell>
          <cell r="AM166">
            <v>1.18391609657991</v>
          </cell>
          <cell r="AN166" t="str">
            <v/>
          </cell>
          <cell r="AO166">
            <v>3.0154168604651201</v>
          </cell>
          <cell r="AP166" t="str">
            <v/>
          </cell>
          <cell r="AQ166" t="str">
            <v/>
          </cell>
          <cell r="AR166" t="str">
            <v/>
          </cell>
          <cell r="AS166">
            <v>8.3447868268404302E-4</v>
          </cell>
          <cell r="AT166" t="str">
            <v/>
          </cell>
          <cell r="AU166" t="str">
            <v/>
          </cell>
          <cell r="AV166" t="str">
            <v/>
          </cell>
          <cell r="AW166" t="str">
            <v/>
          </cell>
          <cell r="AZ166">
            <v>17.168669672665899</v>
          </cell>
          <cell r="BA166">
            <v>0.88999591175992898</v>
          </cell>
          <cell r="BB166">
            <v>5.79E-3</v>
          </cell>
          <cell r="BC166">
            <v>5.0800000000000003E-3</v>
          </cell>
          <cell r="BD166" t="str">
            <v/>
          </cell>
          <cell r="BE166" t="str">
            <v/>
          </cell>
          <cell r="BF166" t="str">
            <v/>
          </cell>
          <cell r="BG166" t="str">
            <v/>
          </cell>
          <cell r="BH166" t="str">
            <v/>
          </cell>
          <cell r="BI166" t="str">
            <v/>
          </cell>
          <cell r="BJ166" t="str">
            <v/>
          </cell>
        </row>
        <row r="167">
          <cell r="C167" t="str">
            <v>South East</v>
          </cell>
          <cell r="G167" t="str">
            <v>South East</v>
          </cell>
          <cell r="H167" t="str">
            <v>SE</v>
          </cell>
          <cell r="P167">
            <v>0</v>
          </cell>
          <cell r="Q167">
            <v>25065000</v>
          </cell>
          <cell r="R167">
            <v>25065000</v>
          </cell>
          <cell r="S167">
            <v>35386315.183279432</v>
          </cell>
          <cell r="T167">
            <v>6519.8530000000001</v>
          </cell>
          <cell r="U167">
            <v>0</v>
          </cell>
          <cell r="V167">
            <v>75852</v>
          </cell>
          <cell r="W167">
            <v>67137.037063309399</v>
          </cell>
          <cell r="X167">
            <v>0</v>
          </cell>
          <cell r="Y167">
            <v>0</v>
          </cell>
          <cell r="Z167">
            <v>0</v>
          </cell>
          <cell r="AA167">
            <v>0</v>
          </cell>
          <cell r="AB167">
            <v>0</v>
          </cell>
          <cell r="AC167">
            <v>0</v>
          </cell>
          <cell r="AD167">
            <v>0</v>
          </cell>
          <cell r="AE167">
            <v>0</v>
          </cell>
          <cell r="AI167">
            <v>2709.80447542296</v>
          </cell>
          <cell r="AJ167" t="str">
            <v/>
          </cell>
          <cell r="AK167" t="str">
            <v/>
          </cell>
          <cell r="AL167" t="str">
            <v/>
          </cell>
          <cell r="AM167">
            <v>0.56786429760507395</v>
          </cell>
          <cell r="AN167" t="str">
            <v/>
          </cell>
          <cell r="AO167">
            <v>0.94000394278331501</v>
          </cell>
          <cell r="AP167" t="str">
            <v/>
          </cell>
          <cell r="AQ167" t="str">
            <v/>
          </cell>
          <cell r="AR167" t="str">
            <v/>
          </cell>
          <cell r="AS167">
            <v>8.3447868268404302E-4</v>
          </cell>
          <cell r="AT167" t="str">
            <v/>
          </cell>
          <cell r="AU167" t="str">
            <v/>
          </cell>
          <cell r="AV167" t="str">
            <v/>
          </cell>
          <cell r="AW167" t="str">
            <v/>
          </cell>
          <cell r="AZ167">
            <v>88.547574670212896</v>
          </cell>
          <cell r="BA167">
            <v>0.88999591175992898</v>
          </cell>
          <cell r="BB167">
            <v>5.79E-3</v>
          </cell>
          <cell r="BC167">
            <v>5.0800000000000003E-3</v>
          </cell>
          <cell r="BD167" t="str">
            <v/>
          </cell>
          <cell r="BE167" t="str">
            <v/>
          </cell>
          <cell r="BF167" t="str">
            <v/>
          </cell>
          <cell r="BG167" t="str">
            <v/>
          </cell>
          <cell r="BH167" t="str">
            <v/>
          </cell>
          <cell r="BI167" t="str">
            <v/>
          </cell>
          <cell r="BJ167" t="str">
            <v/>
          </cell>
        </row>
        <row r="168">
          <cell r="C168" t="str">
            <v>South East</v>
          </cell>
          <cell r="G168" t="str">
            <v>South East</v>
          </cell>
          <cell r="H168" t="str">
            <v>SE</v>
          </cell>
          <cell r="P168">
            <v>0</v>
          </cell>
          <cell r="Q168">
            <v>1918000</v>
          </cell>
          <cell r="R168">
            <v>1918000</v>
          </cell>
          <cell r="S168">
            <v>6118327.3128615366</v>
          </cell>
          <cell r="T168">
            <v>2500</v>
          </cell>
          <cell r="U168">
            <v>0</v>
          </cell>
          <cell r="V168">
            <v>17892</v>
          </cell>
          <cell r="W168">
            <v>17145.395303111232</v>
          </cell>
          <cell r="X168">
            <v>0</v>
          </cell>
          <cell r="Y168">
            <v>0</v>
          </cell>
          <cell r="Z168">
            <v>0</v>
          </cell>
          <cell r="AA168">
            <v>0</v>
          </cell>
          <cell r="AB168">
            <v>0</v>
          </cell>
          <cell r="AC168">
            <v>0</v>
          </cell>
          <cell r="AD168">
            <v>0</v>
          </cell>
          <cell r="AE168">
            <v>0</v>
          </cell>
          <cell r="AI168">
            <v>207.35707096992701</v>
          </cell>
          <cell r="AJ168" t="str">
            <v/>
          </cell>
          <cell r="AK168" t="str">
            <v/>
          </cell>
          <cell r="AL168" t="str">
            <v/>
          </cell>
          <cell r="AM168">
            <v>0.45007129661621997</v>
          </cell>
          <cell r="AN168" t="str">
            <v/>
          </cell>
          <cell r="AO168">
            <v>1.4609924815517501</v>
          </cell>
          <cell r="AP168" t="str">
            <v/>
          </cell>
          <cell r="AQ168" t="str">
            <v/>
          </cell>
          <cell r="AR168" t="str">
            <v/>
          </cell>
          <cell r="AS168">
            <v>8.3447868268404302E-4</v>
          </cell>
          <cell r="AT168" t="str">
            <v/>
          </cell>
          <cell r="AU168" t="str">
            <v/>
          </cell>
          <cell r="AV168" t="str">
            <v/>
          </cell>
          <cell r="AW168" t="str">
            <v/>
          </cell>
          <cell r="AZ168">
            <v>6.5448301941499398</v>
          </cell>
          <cell r="BA168">
            <v>1.0910631588770801</v>
          </cell>
          <cell r="BB168">
            <v>5.79E-3</v>
          </cell>
          <cell r="BC168">
            <v>5.0800000000000003E-3</v>
          </cell>
          <cell r="BD168" t="str">
            <v/>
          </cell>
          <cell r="BE168" t="str">
            <v/>
          </cell>
          <cell r="BF168" t="str">
            <v/>
          </cell>
          <cell r="BG168" t="str">
            <v/>
          </cell>
          <cell r="BH168" t="str">
            <v/>
          </cell>
          <cell r="BI168" t="str">
            <v/>
          </cell>
          <cell r="BJ168" t="str">
            <v/>
          </cell>
        </row>
        <row r="169">
          <cell r="C169" t="str">
            <v>South East</v>
          </cell>
          <cell r="G169" t="str">
            <v>South East</v>
          </cell>
          <cell r="H169" t="str">
            <v>SE</v>
          </cell>
          <cell r="P169">
            <v>0</v>
          </cell>
          <cell r="Q169">
            <v>8890000</v>
          </cell>
          <cell r="R169">
            <v>8890000</v>
          </cell>
          <cell r="S169">
            <v>2176528.8999846578</v>
          </cell>
          <cell r="T169">
            <v>2665.1079</v>
          </cell>
          <cell r="U169">
            <v>0</v>
          </cell>
          <cell r="V169">
            <v>14604</v>
          </cell>
          <cell r="W169">
            <v>12594.147435461657</v>
          </cell>
          <cell r="X169">
            <v>0</v>
          </cell>
          <cell r="Y169">
            <v>0</v>
          </cell>
          <cell r="Z169">
            <v>0</v>
          </cell>
          <cell r="AA169">
            <v>0</v>
          </cell>
          <cell r="AB169">
            <v>0</v>
          </cell>
          <cell r="AC169">
            <v>0</v>
          </cell>
          <cell r="AD169">
            <v>0</v>
          </cell>
          <cell r="AE169">
            <v>0</v>
          </cell>
          <cell r="AI169">
            <v>961.10759172192604</v>
          </cell>
          <cell r="AJ169" t="str">
            <v/>
          </cell>
          <cell r="AK169" t="str">
            <v/>
          </cell>
          <cell r="AL169" t="str">
            <v/>
          </cell>
          <cell r="AM169">
            <v>0.41629860388219198</v>
          </cell>
          <cell r="AN169" t="str">
            <v/>
          </cell>
          <cell r="AO169">
            <v>1.31243217601299</v>
          </cell>
          <cell r="AP169" t="str">
            <v/>
          </cell>
          <cell r="AQ169" t="str">
            <v/>
          </cell>
          <cell r="AR169" t="str">
            <v/>
          </cell>
          <cell r="AS169">
            <v>8.3447868268404302E-4</v>
          </cell>
          <cell r="AT169" t="str">
            <v/>
          </cell>
          <cell r="AU169" t="str">
            <v/>
          </cell>
          <cell r="AV169" t="str">
            <v/>
          </cell>
          <cell r="AW169" t="str">
            <v/>
          </cell>
          <cell r="AZ169">
            <v>4.8075039943948203</v>
          </cell>
          <cell r="BA169">
            <v>1.0910631588770801</v>
          </cell>
          <cell r="BB169">
            <v>5.79E-3</v>
          </cell>
          <cell r="BC169">
            <v>5.0800000000000003E-3</v>
          </cell>
          <cell r="BD169" t="str">
            <v/>
          </cell>
          <cell r="BE169" t="str">
            <v/>
          </cell>
          <cell r="BF169" t="str">
            <v/>
          </cell>
          <cell r="BG169" t="str">
            <v/>
          </cell>
          <cell r="BH169" t="str">
            <v/>
          </cell>
          <cell r="BI169" t="str">
            <v/>
          </cell>
          <cell r="BJ169" t="str">
            <v/>
          </cell>
        </row>
        <row r="170">
          <cell r="C170" t="str">
            <v>South East</v>
          </cell>
          <cell r="G170" t="str">
            <v>South East</v>
          </cell>
          <cell r="H170" t="str">
            <v>SE</v>
          </cell>
          <cell r="P170">
            <v>0</v>
          </cell>
          <cell r="Q170">
            <v>1388000</v>
          </cell>
          <cell r="R170">
            <v>1388000</v>
          </cell>
          <cell r="S170">
            <v>5703391.8961458411</v>
          </cell>
          <cell r="T170">
            <v>2500</v>
          </cell>
          <cell r="U170">
            <v>0</v>
          </cell>
          <cell r="V170">
            <v>16848</v>
          </cell>
          <cell r="W170">
            <v>15393.893454875986</v>
          </cell>
          <cell r="X170">
            <v>0</v>
          </cell>
          <cell r="Y170">
            <v>0</v>
          </cell>
          <cell r="Z170">
            <v>0</v>
          </cell>
          <cell r="AA170">
            <v>0</v>
          </cell>
          <cell r="AB170">
            <v>0</v>
          </cell>
          <cell r="AC170">
            <v>0</v>
          </cell>
          <cell r="AD170">
            <v>0</v>
          </cell>
          <cell r="AE170">
            <v>0</v>
          </cell>
          <cell r="AI170">
            <v>150.05819317323201</v>
          </cell>
          <cell r="AJ170" t="str">
            <v/>
          </cell>
          <cell r="AK170" t="str">
            <v/>
          </cell>
          <cell r="AL170" t="str">
            <v/>
          </cell>
          <cell r="AM170">
            <v>0.55341211961390202</v>
          </cell>
          <cell r="AN170" t="str">
            <v/>
          </cell>
          <cell r="AO170">
            <v>1.70111293125112</v>
          </cell>
          <cell r="AP170" t="str">
            <v/>
          </cell>
          <cell r="AQ170" t="str">
            <v/>
          </cell>
          <cell r="AR170" t="str">
            <v/>
          </cell>
          <cell r="AS170">
            <v>8.3447868268404302E-4</v>
          </cell>
          <cell r="AT170" t="str">
            <v/>
          </cell>
          <cell r="AU170" t="str">
            <v/>
          </cell>
          <cell r="AV170" t="str">
            <v/>
          </cell>
          <cell r="AW170" t="str">
            <v/>
          </cell>
          <cell r="AZ170">
            <v>5.8762377249311504</v>
          </cell>
          <cell r="BA170">
            <v>1.0910631588770801</v>
          </cell>
          <cell r="BB170">
            <v>5.79E-3</v>
          </cell>
          <cell r="BC170">
            <v>5.0800000000000003E-3</v>
          </cell>
          <cell r="BD170" t="str">
            <v/>
          </cell>
          <cell r="BE170" t="str">
            <v/>
          </cell>
          <cell r="BF170" t="str">
            <v/>
          </cell>
          <cell r="BG170" t="str">
            <v/>
          </cell>
          <cell r="BH170" t="str">
            <v/>
          </cell>
          <cell r="BI170" t="str">
            <v/>
          </cell>
          <cell r="BJ170" t="str">
            <v/>
          </cell>
        </row>
        <row r="171">
          <cell r="C171" t="str">
            <v>South East</v>
          </cell>
          <cell r="G171" t="str">
            <v>South East</v>
          </cell>
          <cell r="H171" t="str">
            <v>SE</v>
          </cell>
          <cell r="P171">
            <v>0</v>
          </cell>
          <cell r="Q171">
            <v>3548000</v>
          </cell>
          <cell r="R171">
            <v>3548000</v>
          </cell>
          <cell r="S171">
            <v>2499.4</v>
          </cell>
          <cell r="T171">
            <v>1</v>
          </cell>
          <cell r="U171">
            <v>0</v>
          </cell>
          <cell r="V171">
            <v>84.199999999999989</v>
          </cell>
          <cell r="W171">
            <v>79.199999999999989</v>
          </cell>
          <cell r="X171">
            <v>0</v>
          </cell>
          <cell r="Y171">
            <v>0</v>
          </cell>
          <cell r="Z171">
            <v>0</v>
          </cell>
          <cell r="AA171">
            <v>0</v>
          </cell>
          <cell r="AB171">
            <v>0</v>
          </cell>
          <cell r="AC171">
            <v>0</v>
          </cell>
          <cell r="AD171">
            <v>0</v>
          </cell>
          <cell r="AE171">
            <v>0</v>
          </cell>
          <cell r="AI171">
            <v>383.578147967311</v>
          </cell>
          <cell r="AJ171" t="str">
            <v/>
          </cell>
          <cell r="AK171" t="str">
            <v/>
          </cell>
          <cell r="AL171" t="str">
            <v/>
          </cell>
          <cell r="AM171">
            <v>8.8798148417076508</v>
          </cell>
          <cell r="AN171" t="str">
            <v/>
          </cell>
          <cell r="AO171">
            <v>2.9529075483113298</v>
          </cell>
          <cell r="AP171" t="str">
            <v/>
          </cell>
          <cell r="AQ171" t="str">
            <v/>
          </cell>
          <cell r="AR171" t="str">
            <v/>
          </cell>
          <cell r="AS171">
            <v>8.3447868268404302E-4</v>
          </cell>
          <cell r="AT171" t="str">
            <v/>
          </cell>
          <cell r="AU171" t="str">
            <v/>
          </cell>
          <cell r="AV171" t="str">
            <v/>
          </cell>
          <cell r="AW171" t="str">
            <v/>
          </cell>
          <cell r="AZ171">
            <v>2.3004464053211E-2</v>
          </cell>
          <cell r="BA171">
            <v>1.12973144454047</v>
          </cell>
          <cell r="BB171">
            <v>5.79E-3</v>
          </cell>
          <cell r="BC171">
            <v>5.0800000000000003E-3</v>
          </cell>
          <cell r="BD171" t="str">
            <v/>
          </cell>
          <cell r="BE171" t="str">
            <v/>
          </cell>
          <cell r="BF171" t="str">
            <v/>
          </cell>
          <cell r="BG171" t="str">
            <v/>
          </cell>
          <cell r="BH171" t="str">
            <v/>
          </cell>
          <cell r="BI171" t="str">
            <v/>
          </cell>
          <cell r="BJ171" t="str">
            <v/>
          </cell>
        </row>
        <row r="172">
          <cell r="C172" t="str">
            <v>South East</v>
          </cell>
          <cell r="G172" t="str">
            <v>South East</v>
          </cell>
          <cell r="H172" t="str">
            <v>SE</v>
          </cell>
          <cell r="P172">
            <v>0</v>
          </cell>
          <cell r="Q172">
            <v>350000</v>
          </cell>
          <cell r="R172">
            <v>621000</v>
          </cell>
          <cell r="S172">
            <v>534915.71646362834</v>
          </cell>
          <cell r="T172">
            <v>253.49600000000001</v>
          </cell>
          <cell r="U172">
            <v>0</v>
          </cell>
          <cell r="V172">
            <v>2808</v>
          </cell>
          <cell r="W172">
            <v>891.92917309242591</v>
          </cell>
          <cell r="X172">
            <v>0</v>
          </cell>
          <cell r="Y172">
            <v>0</v>
          </cell>
          <cell r="Z172">
            <v>0</v>
          </cell>
          <cell r="AA172">
            <v>0</v>
          </cell>
          <cell r="AB172">
            <v>0</v>
          </cell>
          <cell r="AC172">
            <v>0</v>
          </cell>
          <cell r="AD172">
            <v>0</v>
          </cell>
          <cell r="AE172">
            <v>0</v>
          </cell>
          <cell r="AI172">
            <v>46.855642519159098</v>
          </cell>
          <cell r="AJ172" t="str">
            <v/>
          </cell>
          <cell r="AK172" t="str">
            <v/>
          </cell>
          <cell r="AL172" t="str">
            <v/>
          </cell>
          <cell r="AM172">
            <v>1.5227852035162399</v>
          </cell>
          <cell r="AN172" t="str">
            <v/>
          </cell>
          <cell r="AO172">
            <v>3.84920185990579</v>
          </cell>
          <cell r="AP172" t="str">
            <v/>
          </cell>
          <cell r="AQ172" t="str">
            <v/>
          </cell>
          <cell r="AR172" t="str">
            <v/>
          </cell>
          <cell r="AS172">
            <v>8.3447868268404302E-4</v>
          </cell>
          <cell r="AT172" t="str">
            <v/>
          </cell>
          <cell r="AU172" t="str">
            <v/>
          </cell>
          <cell r="AV172" t="str">
            <v/>
          </cell>
          <cell r="AW172" t="str">
            <v/>
          </cell>
          <cell r="AZ172">
            <v>0.51404363536951403</v>
          </cell>
          <cell r="BA172">
            <v>1.4466992341410601</v>
          </cell>
          <cell r="BB172">
            <v>5.79E-3</v>
          </cell>
          <cell r="BC172">
            <v>5.0800000000000003E-3</v>
          </cell>
          <cell r="BD172" t="str">
            <v/>
          </cell>
          <cell r="BE172" t="str">
            <v/>
          </cell>
          <cell r="BF172" t="str">
            <v/>
          </cell>
          <cell r="BG172" t="str">
            <v/>
          </cell>
          <cell r="BH172" t="str">
            <v/>
          </cell>
          <cell r="BI172" t="str">
            <v/>
          </cell>
          <cell r="BJ172" t="str">
            <v/>
          </cell>
        </row>
        <row r="173">
          <cell r="C173" t="str">
            <v>South East</v>
          </cell>
          <cell r="G173" t="str">
            <v>South East</v>
          </cell>
          <cell r="H173" t="str">
            <v>SE</v>
          </cell>
          <cell r="P173">
            <v>0</v>
          </cell>
          <cell r="Q173">
            <v>1675000</v>
          </cell>
          <cell r="R173">
            <v>1675000</v>
          </cell>
          <cell r="S173">
            <v>48630.93164885835</v>
          </cell>
          <cell r="T173">
            <v>6</v>
          </cell>
          <cell r="U173">
            <v>0</v>
          </cell>
          <cell r="V173">
            <v>1464</v>
          </cell>
          <cell r="W173">
            <v>1311.471142252004</v>
          </cell>
          <cell r="X173">
            <v>0</v>
          </cell>
          <cell r="Y173">
            <v>0</v>
          </cell>
          <cell r="Z173">
            <v>0</v>
          </cell>
          <cell r="AA173">
            <v>0</v>
          </cell>
          <cell r="AB173">
            <v>0</v>
          </cell>
          <cell r="AC173">
            <v>0</v>
          </cell>
          <cell r="AD173">
            <v>0</v>
          </cell>
          <cell r="AE173">
            <v>0</v>
          </cell>
          <cell r="AI173">
            <v>181.08607605559399</v>
          </cell>
          <cell r="AJ173" t="str">
            <v/>
          </cell>
          <cell r="AK173" t="str">
            <v/>
          </cell>
          <cell r="AL173" t="str">
            <v/>
          </cell>
          <cell r="AM173">
            <v>24.944402229634399</v>
          </cell>
          <cell r="AN173" t="str">
            <v/>
          </cell>
          <cell r="AO173">
            <v>2.8624723870072302</v>
          </cell>
          <cell r="AP173" t="str">
            <v/>
          </cell>
          <cell r="AQ173" t="str">
            <v/>
          </cell>
          <cell r="AR173" t="str">
            <v/>
          </cell>
          <cell r="AS173">
            <v>8.3447868268404302E-4</v>
          </cell>
          <cell r="AT173" t="str">
            <v/>
          </cell>
          <cell r="AU173" t="str">
            <v/>
          </cell>
          <cell r="AV173" t="str">
            <v/>
          </cell>
          <cell r="AW173" t="str">
            <v/>
          </cell>
          <cell r="AZ173">
            <v>2.1100100194812099</v>
          </cell>
          <cell r="BA173">
            <v>1.12973144454047</v>
          </cell>
          <cell r="BB173">
            <v>5.79E-3</v>
          </cell>
          <cell r="BC173">
            <v>5.0800000000000003E-3</v>
          </cell>
          <cell r="BD173" t="str">
            <v/>
          </cell>
          <cell r="BE173" t="str">
            <v/>
          </cell>
          <cell r="BF173" t="str">
            <v/>
          </cell>
          <cell r="BG173" t="str">
            <v/>
          </cell>
          <cell r="BH173" t="str">
            <v/>
          </cell>
          <cell r="BI173" t="str">
            <v/>
          </cell>
          <cell r="BJ173" t="str">
            <v/>
          </cell>
        </row>
        <row r="174">
          <cell r="C174" t="str">
            <v>South East</v>
          </cell>
          <cell r="G174" t="str">
            <v>South East</v>
          </cell>
          <cell r="H174" t="str">
            <v>SE</v>
          </cell>
          <cell r="P174">
            <v>0</v>
          </cell>
          <cell r="Q174">
            <v>0</v>
          </cell>
          <cell r="R174">
            <v>4348000</v>
          </cell>
          <cell r="S174">
            <v>4950990</v>
          </cell>
          <cell r="T174">
            <v>2020</v>
          </cell>
          <cell r="U174">
            <v>0</v>
          </cell>
          <cell r="V174">
            <v>18648</v>
          </cell>
          <cell r="W174">
            <v>18648</v>
          </cell>
          <cell r="X174">
            <v>0</v>
          </cell>
          <cell r="Y174">
            <v>0</v>
          </cell>
          <cell r="Z174">
            <v>0</v>
          </cell>
          <cell r="AA174">
            <v>0</v>
          </cell>
          <cell r="AB174">
            <v>0</v>
          </cell>
          <cell r="AC174">
            <v>0</v>
          </cell>
          <cell r="AD174">
            <v>0</v>
          </cell>
          <cell r="AE174">
            <v>0</v>
          </cell>
          <cell r="AI174">
            <v>144.667441452622</v>
          </cell>
          <cell r="AJ174" t="str">
            <v/>
          </cell>
          <cell r="AK174" t="str">
            <v/>
          </cell>
          <cell r="AL174" t="str">
            <v/>
          </cell>
          <cell r="AM174">
            <v>1.34662145966016</v>
          </cell>
          <cell r="AN174" t="str">
            <v/>
          </cell>
          <cell r="AO174">
            <v>2.2689330068337998</v>
          </cell>
          <cell r="AP174" t="str">
            <v/>
          </cell>
          <cell r="AQ174" t="str">
            <v/>
          </cell>
          <cell r="AR174" t="str">
            <v/>
          </cell>
          <cell r="AS174">
            <v>8.3447868268404302E-4</v>
          </cell>
          <cell r="AT174" t="str">
            <v/>
          </cell>
          <cell r="AU174" t="str">
            <v/>
          </cell>
          <cell r="AV174" t="str">
            <v/>
          </cell>
          <cell r="AW174" t="str">
            <v/>
          </cell>
          <cell r="AZ174">
            <v>24.594996214876701</v>
          </cell>
          <cell r="BA174">
            <v>0.88999591175992898</v>
          </cell>
          <cell r="BB174">
            <v>5.79E-3</v>
          </cell>
          <cell r="BC174">
            <v>5.0800000000000003E-3</v>
          </cell>
          <cell r="BD174" t="str">
            <v/>
          </cell>
          <cell r="BE174" t="str">
            <v/>
          </cell>
          <cell r="BF174" t="str">
            <v/>
          </cell>
          <cell r="BG174" t="str">
            <v/>
          </cell>
          <cell r="BH174" t="str">
            <v/>
          </cell>
          <cell r="BI174" t="str">
            <v/>
          </cell>
          <cell r="BJ174" t="str">
            <v/>
          </cell>
        </row>
        <row r="175">
          <cell r="C175" t="str">
            <v>South East</v>
          </cell>
          <cell r="G175" t="str">
            <v>South East</v>
          </cell>
          <cell r="H175" t="str">
            <v>SE</v>
          </cell>
          <cell r="P175">
            <v>0</v>
          </cell>
          <cell r="Q175">
            <v>0</v>
          </cell>
          <cell r="R175">
            <v>1311000</v>
          </cell>
          <cell r="S175">
            <v>4872301.6999999993</v>
          </cell>
          <cell r="T175">
            <v>2300.6</v>
          </cell>
          <cell r="U175">
            <v>0</v>
          </cell>
          <cell r="V175">
            <v>20344.3</v>
          </cell>
          <cell r="W175">
            <v>20340</v>
          </cell>
          <cell r="X175">
            <v>0</v>
          </cell>
          <cell r="Y175">
            <v>0</v>
          </cell>
          <cell r="Z175">
            <v>0</v>
          </cell>
          <cell r="AA175">
            <v>0</v>
          </cell>
          <cell r="AB175">
            <v>0</v>
          </cell>
          <cell r="AC175">
            <v>0</v>
          </cell>
          <cell r="AD175">
            <v>0</v>
          </cell>
          <cell r="AE175">
            <v>0</v>
          </cell>
          <cell r="AI175">
            <v>43.619828828055901</v>
          </cell>
          <cell r="AJ175" t="str">
            <v/>
          </cell>
          <cell r="AK175" t="str">
            <v/>
          </cell>
          <cell r="AL175" t="str">
            <v/>
          </cell>
          <cell r="AM175">
            <v>1.36026766129004</v>
          </cell>
          <cell r="AN175" t="str">
            <v/>
          </cell>
          <cell r="AO175">
            <v>2.5701039337990199</v>
          </cell>
          <cell r="AP175" t="str">
            <v/>
          </cell>
          <cell r="AQ175" t="str">
            <v/>
          </cell>
          <cell r="AR175" t="str">
            <v/>
          </cell>
          <cell r="AS175">
            <v>8.3447868268404302E-4</v>
          </cell>
          <cell r="AT175" t="str">
            <v/>
          </cell>
          <cell r="AU175" t="str">
            <v/>
          </cell>
          <cell r="AV175" t="str">
            <v/>
          </cell>
          <cell r="AW175" t="str">
            <v/>
          </cell>
          <cell r="AZ175">
            <v>26.826588535531499</v>
          </cell>
          <cell r="BA175">
            <v>0.88999591175992898</v>
          </cell>
          <cell r="BB175">
            <v>5.79E-3</v>
          </cell>
          <cell r="BC175">
            <v>5.0800000000000003E-3</v>
          </cell>
          <cell r="BD175" t="str">
            <v/>
          </cell>
          <cell r="BE175" t="str">
            <v/>
          </cell>
          <cell r="BF175" t="str">
            <v/>
          </cell>
          <cell r="BG175" t="str">
            <v/>
          </cell>
          <cell r="BH175" t="str">
            <v/>
          </cell>
          <cell r="BI175" t="str">
            <v/>
          </cell>
          <cell r="BJ175" t="str">
            <v/>
          </cell>
        </row>
        <row r="176">
          <cell r="C176" t="str">
            <v>South East</v>
          </cell>
          <cell r="G176" t="str">
            <v>South East</v>
          </cell>
          <cell r="H176" t="str">
            <v>SE</v>
          </cell>
          <cell r="P176">
            <v>0</v>
          </cell>
          <cell r="Q176">
            <v>0</v>
          </cell>
          <cell r="R176">
            <v>681000</v>
          </cell>
          <cell r="S176">
            <v>61439.999999999993</v>
          </cell>
          <cell r="T176">
            <v>40</v>
          </cell>
          <cell r="U176">
            <v>0</v>
          </cell>
          <cell r="V176">
            <v>280</v>
          </cell>
          <cell r="W176">
            <v>280</v>
          </cell>
          <cell r="X176">
            <v>0</v>
          </cell>
          <cell r="Y176">
            <v>0</v>
          </cell>
          <cell r="Z176">
            <v>0</v>
          </cell>
          <cell r="AA176">
            <v>0</v>
          </cell>
          <cell r="AB176">
            <v>0</v>
          </cell>
          <cell r="AC176">
            <v>0</v>
          </cell>
          <cell r="AD176">
            <v>0</v>
          </cell>
          <cell r="AE176">
            <v>0</v>
          </cell>
          <cell r="AI176">
            <v>22.658355020523299</v>
          </cell>
          <cell r="AJ176" t="str">
            <v/>
          </cell>
          <cell r="AK176" t="str">
            <v/>
          </cell>
          <cell r="AL176" t="str">
            <v/>
          </cell>
          <cell r="AM176">
            <v>3.5903089273669599</v>
          </cell>
          <cell r="AN176" t="str">
            <v/>
          </cell>
          <cell r="AO176">
            <v>5.4100387058214299</v>
          </cell>
          <cell r="AP176" t="str">
            <v/>
          </cell>
          <cell r="AQ176" t="str">
            <v/>
          </cell>
          <cell r="AR176" t="str">
            <v/>
          </cell>
          <cell r="AS176">
            <v>8.3447868268404302E-4</v>
          </cell>
          <cell r="AT176" t="str">
            <v/>
          </cell>
          <cell r="AU176" t="str">
            <v/>
          </cell>
          <cell r="AV176" t="str">
            <v/>
          </cell>
          <cell r="AW176" t="str">
            <v/>
          </cell>
          <cell r="AZ176">
            <v>0.29886244641459903</v>
          </cell>
          <cell r="BA176">
            <v>0.95669989741874495</v>
          </cell>
          <cell r="BB176">
            <v>5.79E-3</v>
          </cell>
          <cell r="BC176">
            <v>5.0800000000000003E-3</v>
          </cell>
          <cell r="BD176" t="str">
            <v/>
          </cell>
          <cell r="BE176" t="str">
            <v/>
          </cell>
          <cell r="BF176" t="str">
            <v/>
          </cell>
          <cell r="BG176" t="str">
            <v/>
          </cell>
          <cell r="BH176" t="str">
            <v/>
          </cell>
          <cell r="BI176" t="str">
            <v/>
          </cell>
          <cell r="BJ176" t="str">
            <v/>
          </cell>
        </row>
        <row r="177">
          <cell r="C177" t="str">
            <v>South East</v>
          </cell>
          <cell r="G177" t="str">
            <v>South East</v>
          </cell>
          <cell r="H177" t="str">
            <v>SE</v>
          </cell>
          <cell r="P177">
            <v>0</v>
          </cell>
          <cell r="Q177">
            <v>41000</v>
          </cell>
          <cell r="R177">
            <v>82000</v>
          </cell>
          <cell r="S177">
            <v>30456.3</v>
          </cell>
          <cell r="T177">
            <v>16.3</v>
          </cell>
          <cell r="U177">
            <v>0</v>
          </cell>
          <cell r="V177">
            <v>157.79999999999998</v>
          </cell>
          <cell r="W177">
            <v>68.800000000000011</v>
          </cell>
          <cell r="X177">
            <v>0</v>
          </cell>
          <cell r="Y177">
            <v>0</v>
          </cell>
          <cell r="Z177">
            <v>0</v>
          </cell>
          <cell r="AA177">
            <v>0</v>
          </cell>
          <cell r="AB177">
            <v>0</v>
          </cell>
          <cell r="AC177">
            <v>0</v>
          </cell>
          <cell r="AD177">
            <v>0</v>
          </cell>
          <cell r="AE177">
            <v>0</v>
          </cell>
          <cell r="AI177">
            <v>5.7967141040021604</v>
          </cell>
          <cell r="AJ177" t="str">
            <v/>
          </cell>
          <cell r="AK177" t="str">
            <v/>
          </cell>
          <cell r="AL177" t="str">
            <v/>
          </cell>
          <cell r="AM177">
            <v>1.1781739466318999</v>
          </cell>
          <cell r="AN177" t="str">
            <v/>
          </cell>
          <cell r="AO177">
            <v>3.4075956225779498</v>
          </cell>
          <cell r="AP177" t="str">
            <v/>
          </cell>
          <cell r="AQ177" t="str">
            <v/>
          </cell>
          <cell r="AR177" t="str">
            <v/>
          </cell>
          <cell r="AS177">
            <v>8.3447868268404302E-4</v>
          </cell>
          <cell r="AT177" t="str">
            <v/>
          </cell>
          <cell r="AU177" t="str">
            <v/>
          </cell>
          <cell r="AV177" t="str">
            <v/>
          </cell>
          <cell r="AW177" t="str">
            <v/>
          </cell>
          <cell r="AZ177">
            <v>0</v>
          </cell>
          <cell r="BA177">
            <v>1.12973144454047</v>
          </cell>
          <cell r="BB177">
            <v>5.79E-3</v>
          </cell>
          <cell r="BC177">
            <v>5.0800000000000003E-3</v>
          </cell>
          <cell r="BD177" t="str">
            <v/>
          </cell>
          <cell r="BE177" t="str">
            <v/>
          </cell>
          <cell r="BF177" t="str">
            <v/>
          </cell>
          <cell r="BG177" t="str">
            <v/>
          </cell>
          <cell r="BH177" t="str">
            <v/>
          </cell>
          <cell r="BI177" t="str">
            <v/>
          </cell>
          <cell r="BJ177" t="str">
            <v/>
          </cell>
        </row>
        <row r="178">
          <cell r="C178" t="str">
            <v>South East</v>
          </cell>
          <cell r="G178" t="str">
            <v>South East</v>
          </cell>
          <cell r="H178" t="str">
            <v>SE</v>
          </cell>
          <cell r="P178">
            <v>0</v>
          </cell>
          <cell r="Q178">
            <v>0</v>
          </cell>
          <cell r="R178">
            <v>141000</v>
          </cell>
          <cell r="S178">
            <v>10338747.838582445</v>
          </cell>
          <cell r="T178">
            <v>3284.5515</v>
          </cell>
          <cell r="U178">
            <v>0</v>
          </cell>
          <cell r="V178">
            <v>30468</v>
          </cell>
          <cell r="W178">
            <v>30033.889274600428</v>
          </cell>
          <cell r="X178">
            <v>0</v>
          </cell>
          <cell r="Y178">
            <v>0</v>
          </cell>
          <cell r="Z178">
            <v>0</v>
          </cell>
          <cell r="AA178">
            <v>0</v>
          </cell>
          <cell r="AB178">
            <v>0</v>
          </cell>
          <cell r="AC178">
            <v>0</v>
          </cell>
          <cell r="AD178">
            <v>0</v>
          </cell>
          <cell r="AE178">
            <v>0</v>
          </cell>
          <cell r="AI178">
            <v>4.6913774712096696</v>
          </cell>
          <cell r="AJ178" t="str">
            <v/>
          </cell>
          <cell r="AK178" t="str">
            <v/>
          </cell>
          <cell r="AL178" t="str">
            <v/>
          </cell>
          <cell r="AM178">
            <v>1.5021338721588</v>
          </cell>
          <cell r="AN178" t="str">
            <v/>
          </cell>
          <cell r="AO178">
            <v>4.53418044387554</v>
          </cell>
          <cell r="AP178" t="str">
            <v/>
          </cell>
          <cell r="AQ178" t="str">
            <v/>
          </cell>
          <cell r="AR178" t="str">
            <v/>
          </cell>
          <cell r="AS178">
            <v>8.3447868268404302E-4</v>
          </cell>
          <cell r="AT178" t="str">
            <v/>
          </cell>
          <cell r="AU178" t="str">
            <v/>
          </cell>
          <cell r="AV178" t="str">
            <v/>
          </cell>
          <cell r="AW178" t="str">
            <v/>
          </cell>
          <cell r="AZ178">
            <v>129.07848176115701</v>
          </cell>
          <cell r="BA178">
            <v>0.98606987859061401</v>
          </cell>
          <cell r="BB178">
            <v>5.79E-3</v>
          </cell>
          <cell r="BC178">
            <v>5.0800000000000003E-3</v>
          </cell>
          <cell r="BD178" t="str">
            <v/>
          </cell>
          <cell r="BE178" t="str">
            <v/>
          </cell>
          <cell r="BF178" t="str">
            <v/>
          </cell>
          <cell r="BG178" t="str">
            <v/>
          </cell>
          <cell r="BH178" t="str">
            <v/>
          </cell>
          <cell r="BI178" t="str">
            <v/>
          </cell>
          <cell r="BJ178" t="str">
            <v/>
          </cell>
        </row>
        <row r="179">
          <cell r="C179" t="str">
            <v>South East</v>
          </cell>
          <cell r="G179" t="str">
            <v>South East</v>
          </cell>
          <cell r="H179" t="str">
            <v>SE</v>
          </cell>
          <cell r="P179">
            <v>0</v>
          </cell>
          <cell r="Q179">
            <v>227000</v>
          </cell>
          <cell r="R179">
            <v>4097000</v>
          </cell>
          <cell r="S179">
            <v>12000000</v>
          </cell>
          <cell r="T179">
            <v>5000</v>
          </cell>
          <cell r="U179">
            <v>0</v>
          </cell>
          <cell r="V179">
            <v>48000</v>
          </cell>
          <cell r="W179">
            <v>48000</v>
          </cell>
          <cell r="X179">
            <v>0</v>
          </cell>
          <cell r="Y179">
            <v>0</v>
          </cell>
          <cell r="Z179">
            <v>0</v>
          </cell>
          <cell r="AA179">
            <v>0</v>
          </cell>
          <cell r="AB179">
            <v>0</v>
          </cell>
          <cell r="AC179">
            <v>0</v>
          </cell>
          <cell r="AD179">
            <v>0</v>
          </cell>
          <cell r="AE179">
            <v>0</v>
          </cell>
          <cell r="AI179">
            <v>153.30455657482901</v>
          </cell>
          <cell r="AJ179" t="str">
            <v/>
          </cell>
          <cell r="AK179" t="str">
            <v/>
          </cell>
          <cell r="AL179" t="str">
            <v/>
          </cell>
          <cell r="AM179">
            <v>0.72637623333333301</v>
          </cell>
          <cell r="AN179" t="str">
            <v/>
          </cell>
          <cell r="AO179">
            <v>0.38913012499999999</v>
          </cell>
          <cell r="AP179" t="str">
            <v/>
          </cell>
          <cell r="AQ179" t="str">
            <v/>
          </cell>
          <cell r="AR179" t="str">
            <v/>
          </cell>
          <cell r="AS179">
            <v>8.3447868268404302E-4</v>
          </cell>
          <cell r="AT179" t="str">
            <v/>
          </cell>
          <cell r="AU179" t="str">
            <v/>
          </cell>
          <cell r="AV179" t="str">
            <v/>
          </cell>
          <cell r="AW179" t="str">
            <v/>
          </cell>
          <cell r="AZ179">
            <v>63.307583564676101</v>
          </cell>
          <cell r="BA179">
            <v>0.88999591175992898</v>
          </cell>
          <cell r="BB179">
            <v>5.79E-3</v>
          </cell>
          <cell r="BC179">
            <v>5.0800000000000003E-3</v>
          </cell>
          <cell r="BD179" t="str">
            <v/>
          </cell>
          <cell r="BE179" t="str">
            <v/>
          </cell>
          <cell r="BF179" t="str">
            <v/>
          </cell>
          <cell r="BG179" t="str">
            <v/>
          </cell>
          <cell r="BH179" t="str">
            <v/>
          </cell>
          <cell r="BI179" t="str">
            <v/>
          </cell>
          <cell r="BJ179" t="str">
            <v/>
          </cell>
        </row>
        <row r="180">
          <cell r="C180" t="str">
            <v>South East</v>
          </cell>
          <cell r="G180" t="str">
            <v>South East</v>
          </cell>
          <cell r="H180" t="str">
            <v>SE</v>
          </cell>
          <cell r="P180">
            <v>0</v>
          </cell>
          <cell r="Q180">
            <v>1654000</v>
          </cell>
          <cell r="R180">
            <v>1654000</v>
          </cell>
          <cell r="S180">
            <v>4775610.9310006443</v>
          </cell>
          <cell r="T180">
            <v>1442.3219999999999</v>
          </cell>
          <cell r="U180">
            <v>0</v>
          </cell>
          <cell r="V180">
            <v>15168</v>
          </cell>
          <cell r="W180">
            <v>13426.325117255286</v>
          </cell>
          <cell r="X180">
            <v>0</v>
          </cell>
          <cell r="Y180">
            <v>0</v>
          </cell>
          <cell r="Z180">
            <v>0</v>
          </cell>
          <cell r="AA180">
            <v>0</v>
          </cell>
          <cell r="AB180">
            <v>0</v>
          </cell>
          <cell r="AC180">
            <v>0</v>
          </cell>
          <cell r="AD180">
            <v>0</v>
          </cell>
          <cell r="AE180">
            <v>0</v>
          </cell>
          <cell r="AI180">
            <v>178.81574316176199</v>
          </cell>
          <cell r="AJ180" t="str">
            <v/>
          </cell>
          <cell r="AK180" t="str">
            <v/>
          </cell>
          <cell r="AL180" t="str">
            <v/>
          </cell>
          <cell r="AM180">
            <v>0.381167312153597</v>
          </cell>
          <cell r="AN180" t="str">
            <v/>
          </cell>
          <cell r="AO180">
            <v>0.186403481012658</v>
          </cell>
          <cell r="AP180" t="str">
            <v/>
          </cell>
          <cell r="AQ180" t="str">
            <v/>
          </cell>
          <cell r="AR180" t="str">
            <v/>
          </cell>
          <cell r="AS180">
            <v>8.3447868268404302E-4</v>
          </cell>
          <cell r="AT180" t="str">
            <v/>
          </cell>
          <cell r="AU180" t="str">
            <v/>
          </cell>
          <cell r="AV180" t="str">
            <v/>
          </cell>
          <cell r="AW180" t="str">
            <v/>
          </cell>
          <cell r="AZ180">
            <v>13.3290986756151</v>
          </cell>
          <cell r="BA180">
            <v>1.4844920450496599</v>
          </cell>
          <cell r="BB180">
            <v>5.79E-3</v>
          </cell>
          <cell r="BC180">
            <v>5.0800000000000003E-3</v>
          </cell>
          <cell r="BD180" t="str">
            <v/>
          </cell>
          <cell r="BE180" t="str">
            <v/>
          </cell>
          <cell r="BF180" t="str">
            <v/>
          </cell>
          <cell r="BG180" t="str">
            <v/>
          </cell>
          <cell r="BH180" t="str">
            <v/>
          </cell>
          <cell r="BI180" t="str">
            <v/>
          </cell>
          <cell r="BJ180" t="str">
            <v/>
          </cell>
        </row>
        <row r="181">
          <cell r="C181" t="str">
            <v>South East</v>
          </cell>
          <cell r="G181" t="str">
            <v>South East</v>
          </cell>
          <cell r="H181" t="str">
            <v>SE</v>
          </cell>
          <cell r="P181">
            <v>0</v>
          </cell>
          <cell r="Q181">
            <v>707000</v>
          </cell>
          <cell r="R181">
            <v>707000</v>
          </cell>
          <cell r="S181">
            <v>2083668.2987942924</v>
          </cell>
          <cell r="T181">
            <v>701.50699999999995</v>
          </cell>
          <cell r="U181">
            <v>0</v>
          </cell>
          <cell r="V181">
            <v>8280</v>
          </cell>
          <cell r="W181">
            <v>7526.3269452454279</v>
          </cell>
          <cell r="X181">
            <v>0</v>
          </cell>
          <cell r="Y181">
            <v>0</v>
          </cell>
          <cell r="Z181">
            <v>0</v>
          </cell>
          <cell r="AA181">
            <v>0</v>
          </cell>
          <cell r="AB181">
            <v>0</v>
          </cell>
          <cell r="AC181">
            <v>0</v>
          </cell>
          <cell r="AD181">
            <v>0</v>
          </cell>
          <cell r="AE181">
            <v>0</v>
          </cell>
          <cell r="AI181">
            <v>76.434540758987893</v>
          </cell>
          <cell r="AJ181" t="str">
            <v/>
          </cell>
          <cell r="AK181" t="str">
            <v/>
          </cell>
          <cell r="AL181" t="str">
            <v/>
          </cell>
          <cell r="AM181">
            <v>1.3528250609046</v>
          </cell>
          <cell r="AN181" t="str">
            <v/>
          </cell>
          <cell r="AO181">
            <v>0.58945108695652204</v>
          </cell>
          <cell r="AP181" t="str">
            <v/>
          </cell>
          <cell r="AQ181" t="str">
            <v/>
          </cell>
          <cell r="AR181" t="str">
            <v/>
          </cell>
          <cell r="AS181">
            <v>8.3447868268404302E-4</v>
          </cell>
          <cell r="AT181" t="str">
            <v/>
          </cell>
          <cell r="AU181" t="str">
            <v/>
          </cell>
          <cell r="AV181" t="str">
            <v/>
          </cell>
          <cell r="AW181" t="str">
            <v/>
          </cell>
          <cell r="AZ181">
            <v>2.93435301326917</v>
          </cell>
          <cell r="BA181">
            <v>0.93220235250979</v>
          </cell>
          <cell r="BB181">
            <v>5.79E-3</v>
          </cell>
          <cell r="BC181">
            <v>5.0800000000000003E-3</v>
          </cell>
          <cell r="BD181" t="str">
            <v/>
          </cell>
          <cell r="BE181" t="str">
            <v/>
          </cell>
          <cell r="BF181" t="str">
            <v/>
          </cell>
          <cell r="BG181" t="str">
            <v/>
          </cell>
          <cell r="BH181" t="str">
            <v/>
          </cell>
          <cell r="BI181" t="str">
            <v/>
          </cell>
          <cell r="BJ181" t="str">
            <v/>
          </cell>
        </row>
        <row r="182">
          <cell r="C182" t="str">
            <v>South East</v>
          </cell>
          <cell r="G182" t="str">
            <v>South East</v>
          </cell>
          <cell r="H182" t="str">
            <v>SE</v>
          </cell>
          <cell r="P182">
            <v>0</v>
          </cell>
          <cell r="Q182">
            <v>1648000</v>
          </cell>
          <cell r="R182">
            <v>1648000</v>
          </cell>
          <cell r="S182">
            <v>294293.93749094947</v>
          </cell>
          <cell r="T182">
            <v>386.61200000000002</v>
          </cell>
          <cell r="U182">
            <v>0</v>
          </cell>
          <cell r="V182">
            <v>1200</v>
          </cell>
          <cell r="W182">
            <v>923.69688650989428</v>
          </cell>
          <cell r="X182">
            <v>0</v>
          </cell>
          <cell r="Y182">
            <v>0</v>
          </cell>
          <cell r="Z182">
            <v>0</v>
          </cell>
          <cell r="AA182">
            <v>0</v>
          </cell>
          <cell r="AB182">
            <v>0</v>
          </cell>
          <cell r="AC182">
            <v>0</v>
          </cell>
          <cell r="AD182">
            <v>0</v>
          </cell>
          <cell r="AE182">
            <v>0</v>
          </cell>
          <cell r="AI182">
            <v>178.16707662066801</v>
          </cell>
          <cell r="AJ182" t="str">
            <v/>
          </cell>
          <cell r="AK182" t="str">
            <v/>
          </cell>
          <cell r="AL182" t="str">
            <v/>
          </cell>
          <cell r="AM182">
            <v>0.38116768232750098</v>
          </cell>
          <cell r="AN182" t="str">
            <v/>
          </cell>
          <cell r="AO182">
            <v>0.63156000000000001</v>
          </cell>
          <cell r="AP182" t="str">
            <v/>
          </cell>
          <cell r="AQ182" t="str">
            <v/>
          </cell>
          <cell r="AR182" t="str">
            <v/>
          </cell>
          <cell r="AS182">
            <v>8.3447868268404302E-4</v>
          </cell>
          <cell r="AT182" t="str">
            <v/>
          </cell>
          <cell r="AU182" t="str">
            <v/>
          </cell>
          <cell r="AV182" t="str">
            <v/>
          </cell>
          <cell r="AW182" t="str">
            <v/>
          </cell>
          <cell r="AZ182">
            <v>0.917007955574204</v>
          </cell>
          <cell r="BA182">
            <v>1.4844920450496699</v>
          </cell>
          <cell r="BB182">
            <v>5.79E-3</v>
          </cell>
          <cell r="BC182">
            <v>5.0800000000000003E-3</v>
          </cell>
          <cell r="BD182" t="str">
            <v/>
          </cell>
          <cell r="BE182" t="str">
            <v/>
          </cell>
          <cell r="BF182" t="str">
            <v/>
          </cell>
          <cell r="BG182" t="str">
            <v/>
          </cell>
          <cell r="BH182" t="str">
            <v/>
          </cell>
          <cell r="BI182" t="str">
            <v/>
          </cell>
          <cell r="BJ182" t="str">
            <v/>
          </cell>
        </row>
        <row r="183">
          <cell r="C183" t="str">
            <v>South East</v>
          </cell>
          <cell r="G183" t="str">
            <v>South East</v>
          </cell>
          <cell r="H183" t="str">
            <v>SE</v>
          </cell>
          <cell r="P183">
            <v>0</v>
          </cell>
          <cell r="Q183">
            <v>17674000</v>
          </cell>
          <cell r="R183">
            <v>17674000</v>
          </cell>
          <cell r="S183">
            <v>29706486.401382226</v>
          </cell>
          <cell r="T183">
            <v>7808.0140000000001</v>
          </cell>
          <cell r="U183">
            <v>0</v>
          </cell>
          <cell r="V183">
            <v>75192</v>
          </cell>
          <cell r="W183">
            <v>71910.543784220325</v>
          </cell>
          <cell r="X183">
            <v>0</v>
          </cell>
          <cell r="Y183">
            <v>0</v>
          </cell>
          <cell r="Z183">
            <v>0</v>
          </cell>
          <cell r="AA183">
            <v>0</v>
          </cell>
          <cell r="AB183">
            <v>0</v>
          </cell>
          <cell r="AC183">
            <v>0</v>
          </cell>
          <cell r="AD183">
            <v>0</v>
          </cell>
          <cell r="AE183">
            <v>0</v>
          </cell>
          <cell r="AI183">
            <v>1910.7554078845101</v>
          </cell>
          <cell r="AJ183" t="str">
            <v/>
          </cell>
          <cell r="AK183" t="str">
            <v/>
          </cell>
          <cell r="AL183" t="str">
            <v/>
          </cell>
          <cell r="AM183">
            <v>0.59504820340144504</v>
          </cell>
          <cell r="AN183" t="str">
            <v/>
          </cell>
          <cell r="AO183">
            <v>1.45420634596766</v>
          </cell>
          <cell r="AP183" t="str">
            <v/>
          </cell>
          <cell r="AQ183" t="str">
            <v/>
          </cell>
          <cell r="AR183" t="str">
            <v/>
          </cell>
          <cell r="AS183">
            <v>8.3447868268404302E-4</v>
          </cell>
          <cell r="AT183" t="str">
            <v/>
          </cell>
          <cell r="AU183" t="str">
            <v/>
          </cell>
          <cell r="AV183" t="str">
            <v/>
          </cell>
          <cell r="AW183" t="str">
            <v/>
          </cell>
          <cell r="AZ183">
            <v>94.843390829184003</v>
          </cell>
          <cell r="BA183">
            <v>0.88999591175992898</v>
          </cell>
          <cell r="BB183">
            <v>5.79E-3</v>
          </cell>
          <cell r="BC183">
            <v>5.0800000000000003E-3</v>
          </cell>
          <cell r="BD183" t="str">
            <v/>
          </cell>
          <cell r="BE183" t="str">
            <v/>
          </cell>
          <cell r="BF183" t="str">
            <v/>
          </cell>
          <cell r="BG183" t="str">
            <v/>
          </cell>
          <cell r="BH183" t="str">
            <v/>
          </cell>
          <cell r="BI183" t="str">
            <v/>
          </cell>
          <cell r="BJ183" t="str">
            <v/>
          </cell>
        </row>
        <row r="184">
          <cell r="C184" t="str">
            <v>South East</v>
          </cell>
          <cell r="G184" t="str">
            <v>South East</v>
          </cell>
          <cell r="H184" t="str">
            <v>SE</v>
          </cell>
          <cell r="P184">
            <v>0</v>
          </cell>
          <cell r="Q184">
            <v>3953000</v>
          </cell>
          <cell r="R184">
            <v>3953000</v>
          </cell>
          <cell r="S184">
            <v>50849787.43026188</v>
          </cell>
          <cell r="T184">
            <v>7619.116</v>
          </cell>
          <cell r="U184">
            <v>0</v>
          </cell>
          <cell r="V184">
            <v>82032</v>
          </cell>
          <cell r="W184">
            <v>75071.207414519071</v>
          </cell>
          <cell r="X184">
            <v>0</v>
          </cell>
          <cell r="Y184">
            <v>0</v>
          </cell>
          <cell r="Z184">
            <v>0</v>
          </cell>
          <cell r="AA184">
            <v>0</v>
          </cell>
          <cell r="AB184">
            <v>0</v>
          </cell>
          <cell r="AC184">
            <v>0</v>
          </cell>
          <cell r="AD184">
            <v>0</v>
          </cell>
          <cell r="AE184">
            <v>0</v>
          </cell>
          <cell r="AI184">
            <v>427.36313949120103</v>
          </cell>
          <cell r="AJ184" t="str">
            <v/>
          </cell>
          <cell r="AK184" t="str">
            <v/>
          </cell>
          <cell r="AL184" t="str">
            <v/>
          </cell>
          <cell r="AM184">
            <v>1.1396140398155601</v>
          </cell>
          <cell r="AN184" t="str">
            <v/>
          </cell>
          <cell r="AO184">
            <v>2.3682347282158198</v>
          </cell>
          <cell r="AP184" t="str">
            <v/>
          </cell>
          <cell r="AQ184" t="str">
            <v/>
          </cell>
          <cell r="AR184" t="str">
            <v/>
          </cell>
          <cell r="AS184">
            <v>8.3447868268404302E-4</v>
          </cell>
          <cell r="AT184" t="str">
            <v/>
          </cell>
          <cell r="AU184" t="str">
            <v/>
          </cell>
          <cell r="AV184" t="str">
            <v/>
          </cell>
          <cell r="AW184" t="str">
            <v/>
          </cell>
          <cell r="AZ184">
            <v>25.015636261304401</v>
          </cell>
          <cell r="BA184">
            <v>1.36351250101216</v>
          </cell>
          <cell r="BB184">
            <v>5.79E-3</v>
          </cell>
          <cell r="BC184">
            <v>5.0800000000000003E-3</v>
          </cell>
          <cell r="BD184" t="str">
            <v/>
          </cell>
          <cell r="BE184" t="str">
            <v/>
          </cell>
          <cell r="BF184" t="str">
            <v/>
          </cell>
          <cell r="BG184" t="str">
            <v/>
          </cell>
          <cell r="BH184" t="str">
            <v/>
          </cell>
          <cell r="BI184" t="str">
            <v/>
          </cell>
          <cell r="BJ184" t="str">
            <v/>
          </cell>
        </row>
        <row r="185">
          <cell r="C185" t="str">
            <v>South East</v>
          </cell>
          <cell r="G185" t="str">
            <v>South East</v>
          </cell>
          <cell r="H185" t="str">
            <v>SE</v>
          </cell>
          <cell r="P185">
            <v>0</v>
          </cell>
          <cell r="Q185">
            <v>1581000</v>
          </cell>
          <cell r="R185">
            <v>1581000</v>
          </cell>
          <cell r="S185">
            <v>56991467.986372851</v>
          </cell>
          <cell r="T185">
            <v>10666.826999999999</v>
          </cell>
          <cell r="U185">
            <v>0</v>
          </cell>
          <cell r="V185">
            <v>107244</v>
          </cell>
          <cell r="W185">
            <v>105371.43026645464</v>
          </cell>
          <cell r="X185">
            <v>0</v>
          </cell>
          <cell r="Y185">
            <v>0</v>
          </cell>
          <cell r="Z185">
            <v>0</v>
          </cell>
          <cell r="AA185">
            <v>0</v>
          </cell>
          <cell r="AB185">
            <v>0</v>
          </cell>
          <cell r="AC185">
            <v>0</v>
          </cell>
          <cell r="AD185">
            <v>0</v>
          </cell>
          <cell r="AE185">
            <v>0</v>
          </cell>
          <cell r="AI185">
            <v>170.923633578444</v>
          </cell>
          <cell r="AJ185" t="str">
            <v/>
          </cell>
          <cell r="AK185" t="str">
            <v/>
          </cell>
          <cell r="AL185" t="str">
            <v/>
          </cell>
          <cell r="AM185">
            <v>0.58450655788580197</v>
          </cell>
          <cell r="AN185" t="str">
            <v/>
          </cell>
          <cell r="AO185">
            <v>1.4189911416955701</v>
          </cell>
          <cell r="AP185" t="str">
            <v/>
          </cell>
          <cell r="AQ185" t="str">
            <v/>
          </cell>
          <cell r="AR185" t="str">
            <v/>
          </cell>
          <cell r="AS185">
            <v>8.3447868268404302E-4</v>
          </cell>
          <cell r="AT185" t="str">
            <v/>
          </cell>
          <cell r="AU185" t="str">
            <v/>
          </cell>
          <cell r="AV185" t="str">
            <v/>
          </cell>
          <cell r="AW185" t="str">
            <v/>
          </cell>
          <cell r="AZ185">
            <v>109.363111393293</v>
          </cell>
          <cell r="BA185">
            <v>1.22403448887202</v>
          </cell>
          <cell r="BB185">
            <v>5.79E-3</v>
          </cell>
          <cell r="BC185">
            <v>5.0800000000000003E-3</v>
          </cell>
          <cell r="BD185" t="str">
            <v/>
          </cell>
          <cell r="BE185" t="str">
            <v/>
          </cell>
          <cell r="BF185" t="str">
            <v/>
          </cell>
          <cell r="BG185" t="str">
            <v/>
          </cell>
          <cell r="BH185" t="str">
            <v/>
          </cell>
          <cell r="BI185" t="str">
            <v/>
          </cell>
          <cell r="BJ185" t="str">
            <v/>
          </cell>
        </row>
        <row r="186">
          <cell r="C186" t="str">
            <v>South East</v>
          </cell>
          <cell r="G186" t="str">
            <v>South East</v>
          </cell>
          <cell r="H186" t="str">
            <v>SE</v>
          </cell>
          <cell r="P186">
            <v>0</v>
          </cell>
          <cell r="Q186">
            <v>2557000</v>
          </cell>
          <cell r="R186">
            <v>2557000</v>
          </cell>
          <cell r="S186">
            <v>148784784.00039601</v>
          </cell>
          <cell r="T186">
            <v>24921.312000000002</v>
          </cell>
          <cell r="U186">
            <v>0</v>
          </cell>
          <cell r="V186">
            <v>273492</v>
          </cell>
          <cell r="W186">
            <v>225838.44566528074</v>
          </cell>
          <cell r="X186">
            <v>0</v>
          </cell>
          <cell r="Y186">
            <v>0</v>
          </cell>
          <cell r="Z186">
            <v>0</v>
          </cell>
          <cell r="AA186">
            <v>0</v>
          </cell>
          <cell r="AB186">
            <v>0</v>
          </cell>
          <cell r="AC186">
            <v>0</v>
          </cell>
          <cell r="AD186">
            <v>0</v>
          </cell>
          <cell r="AE186">
            <v>0</v>
          </cell>
          <cell r="AI186">
            <v>276.44005759650901</v>
          </cell>
          <cell r="AJ186" t="str">
            <v/>
          </cell>
          <cell r="AK186" t="str">
            <v/>
          </cell>
          <cell r="AL186" t="str">
            <v/>
          </cell>
          <cell r="AM186">
            <v>1.2101914805221099</v>
          </cell>
          <cell r="AN186" t="str">
            <v/>
          </cell>
          <cell r="AO186">
            <v>2.6446361371082201</v>
          </cell>
          <cell r="AP186" t="str">
            <v/>
          </cell>
          <cell r="AQ186" t="str">
            <v/>
          </cell>
          <cell r="AR186" t="str">
            <v/>
          </cell>
          <cell r="AS186">
            <v>8.3447868268404302E-4</v>
          </cell>
          <cell r="AT186" t="str">
            <v/>
          </cell>
          <cell r="AU186" t="str">
            <v/>
          </cell>
          <cell r="AV186" t="str">
            <v/>
          </cell>
          <cell r="AW186" t="str">
            <v/>
          </cell>
          <cell r="AZ186">
            <v>86.208235625912096</v>
          </cell>
          <cell r="BA186">
            <v>1.0910631588770801</v>
          </cell>
          <cell r="BB186">
            <v>5.79E-3</v>
          </cell>
          <cell r="BC186">
            <v>5.0800000000000003E-3</v>
          </cell>
          <cell r="BD186" t="str">
            <v/>
          </cell>
          <cell r="BE186" t="str">
            <v/>
          </cell>
          <cell r="BF186" t="str">
            <v/>
          </cell>
          <cell r="BG186" t="str">
            <v/>
          </cell>
          <cell r="BH186" t="str">
            <v/>
          </cell>
          <cell r="BI186" t="str">
            <v/>
          </cell>
          <cell r="BJ186" t="str">
            <v/>
          </cell>
        </row>
        <row r="187">
          <cell r="C187" t="str">
            <v>South East</v>
          </cell>
          <cell r="G187" t="str">
            <v>South East</v>
          </cell>
          <cell r="H187" t="str">
            <v>SE</v>
          </cell>
          <cell r="P187">
            <v>0</v>
          </cell>
          <cell r="Q187">
            <v>969000</v>
          </cell>
          <cell r="R187">
            <v>969000</v>
          </cell>
          <cell r="S187">
            <v>47788254.5</v>
          </cell>
          <cell r="T187">
            <v>8741.0470000000005</v>
          </cell>
          <cell r="U187">
            <v>0</v>
          </cell>
          <cell r="V187">
            <v>103007.98759999996</v>
          </cell>
          <cell r="W187">
            <v>94869</v>
          </cell>
          <cell r="X187">
            <v>0</v>
          </cell>
          <cell r="Y187">
            <v>0</v>
          </cell>
          <cell r="Z187">
            <v>0</v>
          </cell>
          <cell r="AA187">
            <v>0</v>
          </cell>
          <cell r="AB187">
            <v>0</v>
          </cell>
          <cell r="AC187">
            <v>0</v>
          </cell>
          <cell r="AD187">
            <v>0</v>
          </cell>
          <cell r="AE187">
            <v>0</v>
          </cell>
          <cell r="AI187">
            <v>104.75964638678801</v>
          </cell>
          <cell r="AJ187" t="str">
            <v/>
          </cell>
          <cell r="AK187" t="str">
            <v/>
          </cell>
          <cell r="AL187" t="str">
            <v/>
          </cell>
          <cell r="AM187">
            <v>1.45290647104403</v>
          </cell>
          <cell r="AN187" t="str">
            <v/>
          </cell>
          <cell r="AO187">
            <v>3.4521387446268301</v>
          </cell>
          <cell r="AP187" t="str">
            <v/>
          </cell>
          <cell r="AQ187" t="str">
            <v/>
          </cell>
          <cell r="AR187" t="str">
            <v/>
          </cell>
          <cell r="AS187">
            <v>8.3447868268404302E-4</v>
          </cell>
          <cell r="AT187" t="str">
            <v/>
          </cell>
          <cell r="AU187" t="str">
            <v/>
          </cell>
          <cell r="AV187" t="str">
            <v/>
          </cell>
          <cell r="AW187" t="str">
            <v/>
          </cell>
          <cell r="AZ187">
            <v>125.12348219160999</v>
          </cell>
          <cell r="BA187">
            <v>0.88999591175992898</v>
          </cell>
          <cell r="BB187">
            <v>5.79E-3</v>
          </cell>
          <cell r="BC187">
            <v>5.0800000000000003E-3</v>
          </cell>
          <cell r="BD187" t="str">
            <v/>
          </cell>
          <cell r="BE187" t="str">
            <v/>
          </cell>
          <cell r="BF187" t="str">
            <v/>
          </cell>
          <cell r="BG187" t="str">
            <v/>
          </cell>
          <cell r="BH187" t="str">
            <v/>
          </cell>
          <cell r="BI187" t="str">
            <v/>
          </cell>
          <cell r="BJ187" t="str">
            <v/>
          </cell>
        </row>
        <row r="188">
          <cell r="C188" t="str">
            <v>South East</v>
          </cell>
          <cell r="G188" t="str">
            <v>South East</v>
          </cell>
          <cell r="H188" t="str">
            <v>SE</v>
          </cell>
          <cell r="P188">
            <v>0</v>
          </cell>
          <cell r="Q188">
            <v>4095000</v>
          </cell>
          <cell r="R188">
            <v>4095000</v>
          </cell>
          <cell r="S188">
            <v>65034398.808547504</v>
          </cell>
          <cell r="T188">
            <v>12685.950999999999</v>
          </cell>
          <cell r="U188">
            <v>0</v>
          </cell>
          <cell r="V188">
            <v>127068</v>
          </cell>
          <cell r="W188">
            <v>124430.83922051851</v>
          </cell>
          <cell r="X188">
            <v>0</v>
          </cell>
          <cell r="Y188">
            <v>0</v>
          </cell>
          <cell r="Z188">
            <v>0</v>
          </cell>
          <cell r="AA188">
            <v>0</v>
          </cell>
          <cell r="AB188">
            <v>0</v>
          </cell>
          <cell r="AC188">
            <v>0</v>
          </cell>
          <cell r="AD188">
            <v>0</v>
          </cell>
          <cell r="AE188">
            <v>0</v>
          </cell>
          <cell r="AI188">
            <v>442.71491429710801</v>
          </cell>
          <cell r="AJ188" t="str">
            <v/>
          </cell>
          <cell r="AK188" t="str">
            <v/>
          </cell>
          <cell r="AL188" t="str">
            <v/>
          </cell>
          <cell r="AM188">
            <v>2.0635087569247101</v>
          </cell>
          <cell r="AN188" t="str">
            <v/>
          </cell>
          <cell r="AO188">
            <v>4.4178958853520598</v>
          </cell>
          <cell r="AP188" t="str">
            <v/>
          </cell>
          <cell r="AQ188" t="str">
            <v/>
          </cell>
          <cell r="AR188" t="str">
            <v/>
          </cell>
          <cell r="AS188">
            <v>8.3447868268404302E-4</v>
          </cell>
          <cell r="AT188" t="str">
            <v/>
          </cell>
          <cell r="AU188" t="str">
            <v/>
          </cell>
          <cell r="AV188" t="str">
            <v/>
          </cell>
          <cell r="AW188" t="str">
            <v/>
          </cell>
          <cell r="AZ188">
            <v>47.498392379794701</v>
          </cell>
          <cell r="BA188">
            <v>1.0910631588770801</v>
          </cell>
          <cell r="BB188">
            <v>5.79E-3</v>
          </cell>
          <cell r="BC188">
            <v>5.0800000000000003E-3</v>
          </cell>
          <cell r="BD188" t="str">
            <v/>
          </cell>
          <cell r="BE188" t="str">
            <v/>
          </cell>
          <cell r="BF188" t="str">
            <v/>
          </cell>
          <cell r="BG188" t="str">
            <v/>
          </cell>
          <cell r="BH188" t="str">
            <v/>
          </cell>
          <cell r="BI188" t="str">
            <v/>
          </cell>
          <cell r="BJ188" t="str">
            <v/>
          </cell>
        </row>
        <row r="189">
          <cell r="C189" t="str">
            <v>South East</v>
          </cell>
          <cell r="G189" t="str">
            <v>South East</v>
          </cell>
          <cell r="H189" t="str">
            <v>SE</v>
          </cell>
          <cell r="P189">
            <v>0</v>
          </cell>
          <cell r="Q189">
            <v>12552000</v>
          </cell>
          <cell r="R189">
            <v>12552000</v>
          </cell>
          <cell r="S189">
            <v>33158830.789845333</v>
          </cell>
          <cell r="T189">
            <v>9694.8790000000008</v>
          </cell>
          <cell r="U189">
            <v>0</v>
          </cell>
          <cell r="V189">
            <v>95316</v>
          </cell>
          <cell r="W189">
            <v>92563.158573516514</v>
          </cell>
          <cell r="X189">
            <v>0</v>
          </cell>
          <cell r="Y189">
            <v>0</v>
          </cell>
          <cell r="Z189">
            <v>0</v>
          </cell>
          <cell r="AA189">
            <v>0</v>
          </cell>
          <cell r="AB189">
            <v>0</v>
          </cell>
          <cell r="AC189">
            <v>0</v>
          </cell>
          <cell r="AD189">
            <v>0</v>
          </cell>
          <cell r="AE189">
            <v>0</v>
          </cell>
          <cell r="AI189">
            <v>1357.01040397004</v>
          </cell>
          <cell r="AJ189" t="str">
            <v/>
          </cell>
          <cell r="AK189" t="str">
            <v/>
          </cell>
          <cell r="AL189" t="str">
            <v/>
          </cell>
          <cell r="AM189">
            <v>1.6284227131358699</v>
          </cell>
          <cell r="AN189" t="str">
            <v/>
          </cell>
          <cell r="AO189">
            <v>3.9085371868759</v>
          </cell>
          <cell r="AP189" t="str">
            <v/>
          </cell>
          <cell r="AQ189" t="str">
            <v/>
          </cell>
          <cell r="AR189" t="str">
            <v/>
          </cell>
          <cell r="AS189">
            <v>8.3447868268404302E-4</v>
          </cell>
          <cell r="AT189" t="str">
            <v/>
          </cell>
          <cell r="AU189" t="str">
            <v/>
          </cell>
          <cell r="AV189" t="str">
            <v/>
          </cell>
          <cell r="AW189" t="str">
            <v/>
          </cell>
          <cell r="AZ189">
            <v>173.31340066366499</v>
          </cell>
          <cell r="BA189">
            <v>1.0470700823215999</v>
          </cell>
          <cell r="BB189">
            <v>5.79E-3</v>
          </cell>
          <cell r="BC189">
            <v>5.0800000000000003E-3</v>
          </cell>
          <cell r="BD189" t="str">
            <v/>
          </cell>
          <cell r="BE189" t="str">
            <v/>
          </cell>
          <cell r="BF189" t="str">
            <v/>
          </cell>
          <cell r="BG189" t="str">
            <v/>
          </cell>
          <cell r="BH189" t="str">
            <v/>
          </cell>
          <cell r="BI189" t="str">
            <v/>
          </cell>
          <cell r="BJ189" t="str">
            <v/>
          </cell>
        </row>
        <row r="190">
          <cell r="C190" t="str">
            <v>South East</v>
          </cell>
          <cell r="G190" t="str">
            <v>South East</v>
          </cell>
          <cell r="H190" t="str">
            <v>SE</v>
          </cell>
          <cell r="P190">
            <v>0</v>
          </cell>
          <cell r="Q190">
            <v>3840000</v>
          </cell>
          <cell r="R190">
            <v>6010000</v>
          </cell>
          <cell r="S190">
            <v>38853171.576308399</v>
          </cell>
          <cell r="T190">
            <v>11283.366</v>
          </cell>
          <cell r="U190">
            <v>0</v>
          </cell>
          <cell r="V190">
            <v>108540</v>
          </cell>
          <cell r="W190">
            <v>102568.06865879921</v>
          </cell>
          <cell r="X190">
            <v>0</v>
          </cell>
          <cell r="Y190">
            <v>0</v>
          </cell>
          <cell r="Z190">
            <v>0</v>
          </cell>
          <cell r="AA190">
            <v>0</v>
          </cell>
          <cell r="AB190">
            <v>0</v>
          </cell>
          <cell r="AC190">
            <v>0</v>
          </cell>
          <cell r="AD190">
            <v>0</v>
          </cell>
          <cell r="AE190">
            <v>0</v>
          </cell>
          <cell r="AI190">
            <v>487.347218304308</v>
          </cell>
          <cell r="AJ190" t="str">
            <v/>
          </cell>
          <cell r="AK190" t="str">
            <v/>
          </cell>
          <cell r="AL190" t="str">
            <v/>
          </cell>
          <cell r="AM190">
            <v>1.8174385276132099</v>
          </cell>
          <cell r="AN190" t="str">
            <v/>
          </cell>
          <cell r="AO190">
            <v>4.6135283964767604</v>
          </cell>
          <cell r="AP190" t="str">
            <v/>
          </cell>
          <cell r="AQ190" t="str">
            <v/>
          </cell>
          <cell r="AR190" t="str">
            <v/>
          </cell>
          <cell r="AS190">
            <v>8.3447868268404302E-4</v>
          </cell>
          <cell r="AT190" t="str">
            <v/>
          </cell>
          <cell r="AU190" t="str">
            <v/>
          </cell>
          <cell r="AV190" t="str">
            <v/>
          </cell>
          <cell r="AW190" t="str">
            <v/>
          </cell>
          <cell r="AZ190">
            <v>192.04639354049499</v>
          </cell>
          <cell r="BA190">
            <v>1.0470700823215999</v>
          </cell>
          <cell r="BB190">
            <v>5.79E-3</v>
          </cell>
          <cell r="BC190">
            <v>5.0800000000000003E-3</v>
          </cell>
          <cell r="BD190" t="str">
            <v/>
          </cell>
          <cell r="BE190" t="str">
            <v/>
          </cell>
          <cell r="BF190" t="str">
            <v/>
          </cell>
          <cell r="BG190" t="str">
            <v/>
          </cell>
          <cell r="BH190" t="str">
            <v/>
          </cell>
          <cell r="BI190" t="str">
            <v/>
          </cell>
          <cell r="BJ190" t="str">
            <v/>
          </cell>
        </row>
        <row r="191">
          <cell r="C191" t="str">
            <v>South East</v>
          </cell>
          <cell r="G191" t="str">
            <v>South East</v>
          </cell>
          <cell r="H191" t="str">
            <v>SE</v>
          </cell>
          <cell r="P191">
            <v>0</v>
          </cell>
          <cell r="Q191">
            <v>0</v>
          </cell>
          <cell r="R191">
            <v>7216000</v>
          </cell>
          <cell r="S191">
            <v>26196218.300823942</v>
          </cell>
          <cell r="T191">
            <v>4840.1329999999998</v>
          </cell>
          <cell r="U191">
            <v>0</v>
          </cell>
          <cell r="V191">
            <v>50064</v>
          </cell>
          <cell r="W191">
            <v>50062.929001151133</v>
          </cell>
          <cell r="X191">
            <v>0</v>
          </cell>
          <cell r="Y191">
            <v>0</v>
          </cell>
          <cell r="Z191">
            <v>0</v>
          </cell>
          <cell r="AA191">
            <v>0</v>
          </cell>
          <cell r="AB191">
            <v>0</v>
          </cell>
          <cell r="AC191">
            <v>0</v>
          </cell>
          <cell r="AD191">
            <v>0</v>
          </cell>
          <cell r="AE191">
            <v>0</v>
          </cell>
          <cell r="AI191">
            <v>240.09205554786499</v>
          </cell>
          <cell r="AJ191" t="str">
            <v/>
          </cell>
          <cell r="AK191" t="str">
            <v/>
          </cell>
          <cell r="AL191" t="str">
            <v/>
          </cell>
          <cell r="AM191">
            <v>2.0946941378675201</v>
          </cell>
          <cell r="AN191" t="str">
            <v/>
          </cell>
          <cell r="AO191">
            <v>4.78312389224065</v>
          </cell>
          <cell r="AP191" t="str">
            <v/>
          </cell>
          <cell r="AQ191" t="str">
            <v/>
          </cell>
          <cell r="AR191" t="str">
            <v/>
          </cell>
          <cell r="AS191">
            <v>8.3447868268404302E-4</v>
          </cell>
          <cell r="AT191" t="str">
            <v/>
          </cell>
          <cell r="AU191" t="str">
            <v/>
          </cell>
          <cell r="AV191" t="str">
            <v/>
          </cell>
          <cell r="AW191" t="str">
            <v/>
          </cell>
          <cell r="AZ191">
            <v>17.370203315025702</v>
          </cell>
          <cell r="BA191">
            <v>1.0470700823215999</v>
          </cell>
          <cell r="BB191">
            <v>5.79E-3</v>
          </cell>
          <cell r="BC191">
            <v>5.0800000000000003E-3</v>
          </cell>
          <cell r="BD191" t="str">
            <v/>
          </cell>
          <cell r="BE191" t="str">
            <v/>
          </cell>
          <cell r="BF191" t="str">
            <v/>
          </cell>
          <cell r="BG191" t="str">
            <v/>
          </cell>
          <cell r="BH191" t="str">
            <v/>
          </cell>
          <cell r="BI191" t="str">
            <v/>
          </cell>
          <cell r="BJ191" t="str">
            <v/>
          </cell>
        </row>
        <row r="192">
          <cell r="C192" t="str">
            <v>South East</v>
          </cell>
          <cell r="G192" t="str">
            <v>South East</v>
          </cell>
          <cell r="H192" t="str">
            <v>SE</v>
          </cell>
          <cell r="P192">
            <v>0</v>
          </cell>
          <cell r="Q192">
            <v>10677000</v>
          </cell>
          <cell r="R192">
            <v>10677000</v>
          </cell>
          <cell r="S192">
            <v>47037917.80976785</v>
          </cell>
          <cell r="T192">
            <v>10101.573</v>
          </cell>
          <cell r="U192">
            <v>0</v>
          </cell>
          <cell r="V192">
            <v>102576</v>
          </cell>
          <cell r="W192">
            <v>92816.285247585969</v>
          </cell>
          <cell r="X192">
            <v>0</v>
          </cell>
          <cell r="Y192">
            <v>0</v>
          </cell>
          <cell r="Z192">
            <v>0</v>
          </cell>
          <cell r="AA192">
            <v>0</v>
          </cell>
          <cell r="AB192">
            <v>0</v>
          </cell>
          <cell r="AC192">
            <v>0</v>
          </cell>
          <cell r="AD192">
            <v>0</v>
          </cell>
          <cell r="AE192">
            <v>0</v>
          </cell>
          <cell r="AI192">
            <v>1154.30210987795</v>
          </cell>
          <cell r="AJ192" t="str">
            <v/>
          </cell>
          <cell r="AK192" t="str">
            <v/>
          </cell>
          <cell r="AL192" t="str">
            <v/>
          </cell>
          <cell r="AM192">
            <v>1.4613522040082301</v>
          </cell>
          <cell r="AN192" t="str">
            <v/>
          </cell>
          <cell r="AO192">
            <v>3.3808554475705801</v>
          </cell>
          <cell r="AP192" t="str">
            <v/>
          </cell>
          <cell r="AQ192" t="str">
            <v/>
          </cell>
          <cell r="AR192" t="str">
            <v/>
          </cell>
          <cell r="AS192">
            <v>8.3447868268404302E-4</v>
          </cell>
          <cell r="AT192" t="str">
            <v/>
          </cell>
          <cell r="AU192" t="str">
            <v/>
          </cell>
          <cell r="AV192" t="str">
            <v/>
          </cell>
          <cell r="AW192" t="str">
            <v/>
          </cell>
          <cell r="AZ192">
            <v>32.204223321790003</v>
          </cell>
          <cell r="BA192">
            <v>1.0470700823215999</v>
          </cell>
          <cell r="BB192">
            <v>5.79E-3</v>
          </cell>
          <cell r="BC192">
            <v>5.0800000000000003E-3</v>
          </cell>
          <cell r="BD192" t="str">
            <v/>
          </cell>
          <cell r="BE192" t="str">
            <v/>
          </cell>
          <cell r="BF192" t="str">
            <v/>
          </cell>
          <cell r="BG192" t="str">
            <v/>
          </cell>
          <cell r="BH192" t="str">
            <v/>
          </cell>
          <cell r="BI192" t="str">
            <v/>
          </cell>
          <cell r="BJ192" t="str">
            <v/>
          </cell>
        </row>
        <row r="193">
          <cell r="C193" t="str">
            <v>South East</v>
          </cell>
          <cell r="G193" t="str">
            <v>South East</v>
          </cell>
          <cell r="H193" t="str">
            <v>SE</v>
          </cell>
          <cell r="P193">
            <v>0</v>
          </cell>
          <cell r="Q193">
            <v>1267000</v>
          </cell>
          <cell r="R193">
            <v>1267000</v>
          </cell>
          <cell r="S193">
            <v>60378000</v>
          </cell>
          <cell r="T193">
            <v>12203.666999999999</v>
          </cell>
          <cell r="U193">
            <v>0</v>
          </cell>
          <cell r="V193">
            <v>139176</v>
          </cell>
          <cell r="W193">
            <v>129603.30209061655</v>
          </cell>
          <cell r="X193">
            <v>0</v>
          </cell>
          <cell r="Y193">
            <v>0</v>
          </cell>
          <cell r="Z193">
            <v>0</v>
          </cell>
          <cell r="AA193">
            <v>0</v>
          </cell>
          <cell r="AB193">
            <v>0</v>
          </cell>
          <cell r="AC193">
            <v>0</v>
          </cell>
          <cell r="AD193">
            <v>0</v>
          </cell>
          <cell r="AE193">
            <v>0</v>
          </cell>
          <cell r="AI193">
            <v>136.97675126115601</v>
          </cell>
          <cell r="AJ193" t="str">
            <v/>
          </cell>
          <cell r="AK193" t="str">
            <v/>
          </cell>
          <cell r="AL193" t="str">
            <v/>
          </cell>
          <cell r="AM193">
            <v>0.391609730534902</v>
          </cell>
          <cell r="AN193" t="str">
            <v/>
          </cell>
          <cell r="AO193">
            <v>0.86169631263192703</v>
          </cell>
          <cell r="AP193" t="str">
            <v/>
          </cell>
          <cell r="AQ193" t="str">
            <v/>
          </cell>
          <cell r="AR193" t="str">
            <v/>
          </cell>
          <cell r="AS193">
            <v>8.3447868268404302E-4</v>
          </cell>
          <cell r="AT193" t="str">
            <v/>
          </cell>
          <cell r="AU193" t="str">
            <v/>
          </cell>
          <cell r="AV193" t="str">
            <v/>
          </cell>
          <cell r="AW193" t="str">
            <v/>
          </cell>
          <cell r="AZ193">
            <v>169.12916435634901</v>
          </cell>
          <cell r="BA193">
            <v>1.1961815656264601</v>
          </cell>
          <cell r="BB193">
            <v>5.79E-3</v>
          </cell>
          <cell r="BC193">
            <v>5.0800000000000003E-3</v>
          </cell>
          <cell r="BD193" t="str">
            <v/>
          </cell>
          <cell r="BE193" t="str">
            <v/>
          </cell>
          <cell r="BF193" t="str">
            <v/>
          </cell>
          <cell r="BG193" t="str">
            <v/>
          </cell>
          <cell r="BH193" t="str">
            <v/>
          </cell>
          <cell r="BI193" t="str">
            <v/>
          </cell>
          <cell r="BJ193" t="str">
            <v/>
          </cell>
        </row>
        <row r="194">
          <cell r="C194" t="str">
            <v>South East</v>
          </cell>
          <cell r="G194" t="str">
            <v>South East</v>
          </cell>
          <cell r="H194" t="str">
            <v>SE</v>
          </cell>
          <cell r="P194">
            <v>0</v>
          </cell>
          <cell r="Q194">
            <v>8157000</v>
          </cell>
          <cell r="R194">
            <v>8157000</v>
          </cell>
          <cell r="S194">
            <v>1623806.4450293516</v>
          </cell>
          <cell r="T194">
            <v>2500</v>
          </cell>
          <cell r="U194">
            <v>0</v>
          </cell>
          <cell r="V194">
            <v>9552</v>
          </cell>
          <cell r="W194">
            <v>8637.0402036977684</v>
          </cell>
          <cell r="X194">
            <v>0</v>
          </cell>
          <cell r="Y194">
            <v>0</v>
          </cell>
          <cell r="Z194">
            <v>0</v>
          </cell>
          <cell r="AA194">
            <v>0</v>
          </cell>
          <cell r="AB194">
            <v>0</v>
          </cell>
          <cell r="AC194">
            <v>0</v>
          </cell>
          <cell r="AD194">
            <v>0</v>
          </cell>
          <cell r="AE194">
            <v>0</v>
          </cell>
          <cell r="AI194">
            <v>881.86216261819504</v>
          </cell>
          <cell r="AJ194" t="str">
            <v/>
          </cell>
          <cell r="AK194" t="str">
            <v/>
          </cell>
          <cell r="AL194" t="str">
            <v/>
          </cell>
          <cell r="AM194">
            <v>0.87074666656666699</v>
          </cell>
          <cell r="AN194" t="str">
            <v/>
          </cell>
          <cell r="AO194">
            <v>5.6721199751884397</v>
          </cell>
          <cell r="AP194" t="str">
            <v/>
          </cell>
          <cell r="AQ194" t="str">
            <v/>
          </cell>
          <cell r="AR194" t="str">
            <v/>
          </cell>
          <cell r="AS194">
            <v>8.3447868268404302E-4</v>
          </cell>
          <cell r="AT194" t="str">
            <v/>
          </cell>
          <cell r="AU194" t="str">
            <v/>
          </cell>
          <cell r="AV194" t="str">
            <v/>
          </cell>
          <cell r="AW194" t="str">
            <v/>
          </cell>
          <cell r="AZ194">
            <v>11.391461342647199</v>
          </cell>
          <cell r="BA194">
            <v>0.88999591175992898</v>
          </cell>
          <cell r="BB194">
            <v>5.79E-3</v>
          </cell>
          <cell r="BC194">
            <v>5.0800000000000003E-3</v>
          </cell>
          <cell r="BD194" t="str">
            <v/>
          </cell>
          <cell r="BE194" t="str">
            <v/>
          </cell>
          <cell r="BF194" t="str">
            <v/>
          </cell>
          <cell r="BG194" t="str">
            <v/>
          </cell>
          <cell r="BH194" t="str">
            <v/>
          </cell>
          <cell r="BI194" t="str">
            <v/>
          </cell>
          <cell r="BJ194" t="str">
            <v/>
          </cell>
        </row>
        <row r="195">
          <cell r="C195" t="str">
            <v>East/West</v>
          </cell>
          <cell r="G195" t="str">
            <v/>
          </cell>
          <cell r="H195" t="str">
            <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I195" t="str">
            <v/>
          </cell>
          <cell r="AJ195" t="str">
            <v/>
          </cell>
          <cell r="AK195" t="str">
            <v/>
          </cell>
          <cell r="AL195" t="str">
            <v/>
          </cell>
          <cell r="AM195" t="str">
            <v/>
          </cell>
          <cell r="AN195" t="str">
            <v/>
          </cell>
          <cell r="AO195" t="str">
            <v/>
          </cell>
          <cell r="AP195" t="str">
            <v/>
          </cell>
          <cell r="AQ195" t="str">
            <v/>
          </cell>
          <cell r="AR195" t="str">
            <v/>
          </cell>
          <cell r="AS195" t="str">
            <v/>
          </cell>
          <cell r="AT195" t="str">
            <v/>
          </cell>
          <cell r="AU195" t="str">
            <v/>
          </cell>
          <cell r="AV195" t="str">
            <v/>
          </cell>
          <cell r="AW195" t="str">
            <v/>
          </cell>
          <cell r="AZ195" t="str">
            <v/>
          </cell>
          <cell r="BA195" t="str">
            <v/>
          </cell>
          <cell r="BB195" t="str">
            <v/>
          </cell>
          <cell r="BC195" t="str">
            <v/>
          </cell>
          <cell r="BD195" t="str">
            <v/>
          </cell>
          <cell r="BE195" t="str">
            <v/>
          </cell>
          <cell r="BF195" t="str">
            <v/>
          </cell>
          <cell r="BG195" t="str">
            <v/>
          </cell>
          <cell r="BH195" t="str">
            <v/>
          </cell>
          <cell r="BI195" t="str">
            <v/>
          </cell>
          <cell r="BJ195" t="str">
            <v/>
          </cell>
        </row>
        <row r="196">
          <cell r="C196" t="str">
            <v>East/West</v>
          </cell>
          <cell r="G196" t="str">
            <v/>
          </cell>
          <cell r="H196" t="str">
            <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Z196" t="str">
            <v/>
          </cell>
          <cell r="BA196" t="str">
            <v/>
          </cell>
          <cell r="BB196" t="str">
            <v/>
          </cell>
          <cell r="BC196" t="str">
            <v/>
          </cell>
          <cell r="BD196" t="str">
            <v/>
          </cell>
          <cell r="BE196" t="str">
            <v/>
          </cell>
          <cell r="BF196" t="str">
            <v/>
          </cell>
          <cell r="BG196" t="str">
            <v/>
          </cell>
          <cell r="BH196" t="str">
            <v/>
          </cell>
          <cell r="BI196" t="str">
            <v/>
          </cell>
          <cell r="BJ196" t="str">
            <v/>
          </cell>
        </row>
        <row r="197">
          <cell r="C197" t="str">
            <v>East/West</v>
          </cell>
          <cell r="G197" t="str">
            <v/>
          </cell>
          <cell r="H197" t="str">
            <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Z197" t="str">
            <v/>
          </cell>
          <cell r="BA197" t="str">
            <v/>
          </cell>
          <cell r="BB197" t="str">
            <v/>
          </cell>
          <cell r="BC197" t="str">
            <v/>
          </cell>
          <cell r="BD197" t="str">
            <v/>
          </cell>
          <cell r="BE197" t="str">
            <v/>
          </cell>
          <cell r="BF197" t="str">
            <v/>
          </cell>
          <cell r="BG197" t="str">
            <v/>
          </cell>
          <cell r="BH197" t="str">
            <v/>
          </cell>
          <cell r="BI197" t="str">
            <v/>
          </cell>
          <cell r="BJ197" t="str">
            <v/>
          </cell>
        </row>
        <row r="198">
          <cell r="C198" t="str">
            <v>East/West</v>
          </cell>
          <cell r="G198" t="str">
            <v/>
          </cell>
          <cell r="H198" t="str">
            <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I198" t="str">
            <v/>
          </cell>
          <cell r="AJ198" t="str">
            <v/>
          </cell>
          <cell r="AK198" t="str">
            <v/>
          </cell>
          <cell r="AL198" t="str">
            <v/>
          </cell>
          <cell r="AM198" t="str">
            <v/>
          </cell>
          <cell r="AN198" t="str">
            <v/>
          </cell>
          <cell r="AO198" t="str">
            <v/>
          </cell>
          <cell r="AP198" t="str">
            <v/>
          </cell>
          <cell r="AQ198" t="str">
            <v/>
          </cell>
          <cell r="AR198" t="str">
            <v/>
          </cell>
          <cell r="AS198" t="str">
            <v/>
          </cell>
          <cell r="AT198" t="str">
            <v/>
          </cell>
          <cell r="AU198" t="str">
            <v/>
          </cell>
          <cell r="AV198" t="str">
            <v/>
          </cell>
          <cell r="AW198" t="str">
            <v/>
          </cell>
          <cell r="AZ198" t="str">
            <v/>
          </cell>
          <cell r="BA198" t="str">
            <v/>
          </cell>
          <cell r="BB198" t="str">
            <v/>
          </cell>
          <cell r="BC198" t="str">
            <v/>
          </cell>
          <cell r="BD198" t="str">
            <v/>
          </cell>
          <cell r="BE198" t="str">
            <v/>
          </cell>
          <cell r="BF198" t="str">
            <v/>
          </cell>
          <cell r="BG198" t="str">
            <v/>
          </cell>
          <cell r="BH198" t="str">
            <v/>
          </cell>
          <cell r="BI198" t="str">
            <v/>
          </cell>
          <cell r="BJ198" t="str">
            <v/>
          </cell>
        </row>
        <row r="199">
          <cell r="C199" t="str">
            <v>East/West</v>
          </cell>
          <cell r="G199" t="str">
            <v/>
          </cell>
          <cell r="H199" t="str">
            <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I199" t="str">
            <v/>
          </cell>
          <cell r="AJ199" t="str">
            <v/>
          </cell>
          <cell r="AK199" t="str">
            <v/>
          </cell>
          <cell r="AL199" t="str">
            <v/>
          </cell>
          <cell r="AM199" t="str">
            <v/>
          </cell>
          <cell r="AN199" t="str">
            <v/>
          </cell>
          <cell r="AO199" t="str">
            <v/>
          </cell>
          <cell r="AP199" t="str">
            <v/>
          </cell>
          <cell r="AQ199" t="str">
            <v/>
          </cell>
          <cell r="AR199" t="str">
            <v/>
          </cell>
          <cell r="AS199" t="str">
            <v/>
          </cell>
          <cell r="AT199" t="str">
            <v/>
          </cell>
          <cell r="AU199" t="str">
            <v/>
          </cell>
          <cell r="AV199" t="str">
            <v/>
          </cell>
          <cell r="AW199" t="str">
            <v/>
          </cell>
          <cell r="AZ199" t="str">
            <v/>
          </cell>
          <cell r="BA199" t="str">
            <v/>
          </cell>
          <cell r="BB199" t="str">
            <v/>
          </cell>
          <cell r="BC199" t="str">
            <v/>
          </cell>
          <cell r="BD199" t="str">
            <v/>
          </cell>
          <cell r="BE199" t="str">
            <v/>
          </cell>
          <cell r="BF199" t="str">
            <v/>
          </cell>
          <cell r="BG199" t="str">
            <v/>
          </cell>
          <cell r="BH199" t="str">
            <v/>
          </cell>
          <cell r="BI199" t="str">
            <v/>
          </cell>
          <cell r="BJ199" t="str">
            <v/>
          </cell>
        </row>
        <row r="200">
          <cell r="C200" t="str">
            <v>East/West</v>
          </cell>
          <cell r="G200" t="str">
            <v/>
          </cell>
          <cell r="H200" t="str">
            <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I200" t="str">
            <v/>
          </cell>
          <cell r="AJ200" t="str">
            <v/>
          </cell>
          <cell r="AK200" t="str">
            <v/>
          </cell>
          <cell r="AL200" t="str">
            <v/>
          </cell>
          <cell r="AM200" t="str">
            <v/>
          </cell>
          <cell r="AN200" t="str">
            <v/>
          </cell>
          <cell r="AO200" t="str">
            <v/>
          </cell>
          <cell r="AP200" t="str">
            <v/>
          </cell>
          <cell r="AQ200" t="str">
            <v/>
          </cell>
          <cell r="AR200" t="str">
            <v/>
          </cell>
          <cell r="AS200" t="str">
            <v/>
          </cell>
          <cell r="AT200" t="str">
            <v/>
          </cell>
          <cell r="AU200" t="str">
            <v/>
          </cell>
          <cell r="AV200" t="str">
            <v/>
          </cell>
          <cell r="AW200" t="str">
            <v/>
          </cell>
          <cell r="AZ200" t="str">
            <v/>
          </cell>
          <cell r="BA200" t="str">
            <v/>
          </cell>
          <cell r="BB200" t="str">
            <v/>
          </cell>
          <cell r="BC200" t="str">
            <v/>
          </cell>
          <cell r="BD200" t="str">
            <v/>
          </cell>
          <cell r="BE200" t="str">
            <v/>
          </cell>
          <cell r="BF200" t="str">
            <v/>
          </cell>
          <cell r="BG200" t="str">
            <v/>
          </cell>
          <cell r="BH200" t="str">
            <v/>
          </cell>
          <cell r="BI200" t="str">
            <v/>
          </cell>
          <cell r="BJ200" t="str">
            <v/>
          </cell>
        </row>
        <row r="201">
          <cell r="C201" t="str">
            <v>East/West</v>
          </cell>
          <cell r="G201" t="str">
            <v/>
          </cell>
          <cell r="H201" t="str">
            <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I201" t="str">
            <v/>
          </cell>
          <cell r="AJ201" t="str">
            <v/>
          </cell>
          <cell r="AK201" t="str">
            <v/>
          </cell>
          <cell r="AL201" t="str">
            <v/>
          </cell>
          <cell r="AM201" t="str">
            <v/>
          </cell>
          <cell r="AN201" t="str">
            <v/>
          </cell>
          <cell r="AO201" t="str">
            <v/>
          </cell>
          <cell r="AP201" t="str">
            <v/>
          </cell>
          <cell r="AQ201" t="str">
            <v/>
          </cell>
          <cell r="AR201" t="str">
            <v/>
          </cell>
          <cell r="AS201" t="str">
            <v/>
          </cell>
          <cell r="AT201" t="str">
            <v/>
          </cell>
          <cell r="AU201" t="str">
            <v/>
          </cell>
          <cell r="AV201" t="str">
            <v/>
          </cell>
          <cell r="AW201" t="str">
            <v/>
          </cell>
          <cell r="AZ201" t="str">
            <v/>
          </cell>
          <cell r="BA201" t="str">
            <v/>
          </cell>
          <cell r="BB201" t="str">
            <v/>
          </cell>
          <cell r="BC201" t="str">
            <v/>
          </cell>
          <cell r="BD201" t="str">
            <v/>
          </cell>
          <cell r="BE201" t="str">
            <v/>
          </cell>
          <cell r="BF201" t="str">
            <v/>
          </cell>
          <cell r="BG201" t="str">
            <v/>
          </cell>
          <cell r="BH201" t="str">
            <v/>
          </cell>
          <cell r="BI201" t="str">
            <v/>
          </cell>
          <cell r="BJ201" t="str">
            <v/>
          </cell>
        </row>
        <row r="202">
          <cell r="C202" t="str">
            <v>East/West</v>
          </cell>
          <cell r="G202" t="str">
            <v/>
          </cell>
          <cell r="H202" t="str">
            <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I202" t="str">
            <v/>
          </cell>
          <cell r="AJ202" t="str">
            <v/>
          </cell>
          <cell r="AK202" t="str">
            <v/>
          </cell>
          <cell r="AL202" t="str">
            <v/>
          </cell>
          <cell r="AM202" t="str">
            <v/>
          </cell>
          <cell r="AN202" t="str">
            <v/>
          </cell>
          <cell r="AO202" t="str">
            <v/>
          </cell>
          <cell r="AP202" t="str">
            <v/>
          </cell>
          <cell r="AQ202" t="str">
            <v/>
          </cell>
          <cell r="AR202" t="str">
            <v/>
          </cell>
          <cell r="AS202" t="str">
            <v/>
          </cell>
          <cell r="AT202" t="str">
            <v/>
          </cell>
          <cell r="AU202" t="str">
            <v/>
          </cell>
          <cell r="AV202" t="str">
            <v/>
          </cell>
          <cell r="AW202" t="str">
            <v/>
          </cell>
          <cell r="AZ202" t="str">
            <v/>
          </cell>
          <cell r="BA202" t="str">
            <v/>
          </cell>
          <cell r="BB202" t="str">
            <v/>
          </cell>
          <cell r="BC202" t="str">
            <v/>
          </cell>
          <cell r="BD202" t="str">
            <v/>
          </cell>
          <cell r="BE202" t="str">
            <v/>
          </cell>
          <cell r="BF202" t="str">
            <v/>
          </cell>
          <cell r="BG202" t="str">
            <v/>
          </cell>
          <cell r="BH202" t="str">
            <v/>
          </cell>
          <cell r="BI202" t="str">
            <v/>
          </cell>
          <cell r="BJ202" t="str">
            <v/>
          </cell>
        </row>
        <row r="203">
          <cell r="C203" t="str">
            <v>East/West</v>
          </cell>
          <cell r="G203" t="str">
            <v/>
          </cell>
          <cell r="H203" t="str">
            <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I203" t="str">
            <v/>
          </cell>
          <cell r="AJ203" t="str">
            <v/>
          </cell>
          <cell r="AK203" t="str">
            <v/>
          </cell>
          <cell r="AL203" t="str">
            <v/>
          </cell>
          <cell r="AM203" t="str">
            <v/>
          </cell>
          <cell r="AN203" t="str">
            <v/>
          </cell>
          <cell r="AO203" t="str">
            <v/>
          </cell>
          <cell r="AP203" t="str">
            <v/>
          </cell>
          <cell r="AQ203" t="str">
            <v/>
          </cell>
          <cell r="AR203" t="str">
            <v/>
          </cell>
          <cell r="AS203" t="str">
            <v/>
          </cell>
          <cell r="AT203" t="str">
            <v/>
          </cell>
          <cell r="AU203" t="str">
            <v/>
          </cell>
          <cell r="AV203" t="str">
            <v/>
          </cell>
          <cell r="AW203" t="str">
            <v/>
          </cell>
          <cell r="AZ203" t="str">
            <v/>
          </cell>
          <cell r="BA203" t="str">
            <v/>
          </cell>
          <cell r="BB203" t="str">
            <v/>
          </cell>
          <cell r="BC203" t="str">
            <v/>
          </cell>
          <cell r="BD203" t="str">
            <v/>
          </cell>
          <cell r="BE203" t="str">
            <v/>
          </cell>
          <cell r="BF203" t="str">
            <v/>
          </cell>
          <cell r="BG203" t="str">
            <v/>
          </cell>
          <cell r="BH203" t="str">
            <v/>
          </cell>
          <cell r="BI203" t="str">
            <v/>
          </cell>
          <cell r="BJ203" t="str">
            <v/>
          </cell>
        </row>
        <row r="204">
          <cell r="C204" t="str">
            <v>East/West</v>
          </cell>
          <cell r="G204" t="str">
            <v/>
          </cell>
          <cell r="H204" t="str">
            <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I204" t="str">
            <v/>
          </cell>
          <cell r="AJ204" t="str">
            <v/>
          </cell>
          <cell r="AK204" t="str">
            <v/>
          </cell>
          <cell r="AL204" t="str">
            <v/>
          </cell>
          <cell r="AM204" t="str">
            <v/>
          </cell>
          <cell r="AN204" t="str">
            <v/>
          </cell>
          <cell r="AO204" t="str">
            <v/>
          </cell>
          <cell r="AP204" t="str">
            <v/>
          </cell>
          <cell r="AQ204" t="str">
            <v/>
          </cell>
          <cell r="AR204" t="str">
            <v/>
          </cell>
          <cell r="AS204" t="str">
            <v/>
          </cell>
          <cell r="AT204" t="str">
            <v/>
          </cell>
          <cell r="AU204" t="str">
            <v/>
          </cell>
          <cell r="AV204" t="str">
            <v/>
          </cell>
          <cell r="AW204" t="str">
            <v/>
          </cell>
          <cell r="AZ204" t="str">
            <v/>
          </cell>
          <cell r="BA204" t="str">
            <v/>
          </cell>
          <cell r="BB204" t="str">
            <v/>
          </cell>
          <cell r="BC204" t="str">
            <v/>
          </cell>
          <cell r="BD204" t="str">
            <v/>
          </cell>
          <cell r="BE204" t="str">
            <v/>
          </cell>
          <cell r="BF204" t="str">
            <v/>
          </cell>
          <cell r="BG204" t="str">
            <v/>
          </cell>
          <cell r="BH204" t="str">
            <v/>
          </cell>
          <cell r="BI204" t="str">
            <v/>
          </cell>
          <cell r="BJ204" t="str">
            <v/>
          </cell>
        </row>
        <row r="205">
          <cell r="C205" t="str">
            <v>East/West</v>
          </cell>
          <cell r="G205" t="str">
            <v/>
          </cell>
          <cell r="H205" t="str">
            <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I205" t="str">
            <v/>
          </cell>
          <cell r="AJ205" t="str">
            <v/>
          </cell>
          <cell r="AK205" t="str">
            <v/>
          </cell>
          <cell r="AL205" t="str">
            <v/>
          </cell>
          <cell r="AM205" t="str">
            <v/>
          </cell>
          <cell r="AN205" t="str">
            <v/>
          </cell>
          <cell r="AO205" t="str">
            <v/>
          </cell>
          <cell r="AP205" t="str">
            <v/>
          </cell>
          <cell r="AQ205" t="str">
            <v/>
          </cell>
          <cell r="AR205" t="str">
            <v/>
          </cell>
          <cell r="AS205" t="str">
            <v/>
          </cell>
          <cell r="AT205" t="str">
            <v/>
          </cell>
          <cell r="AU205" t="str">
            <v/>
          </cell>
          <cell r="AV205" t="str">
            <v/>
          </cell>
          <cell r="AW205" t="str">
            <v/>
          </cell>
          <cell r="AZ205" t="str">
            <v/>
          </cell>
          <cell r="BA205" t="str">
            <v/>
          </cell>
          <cell r="BB205" t="str">
            <v/>
          </cell>
          <cell r="BC205" t="str">
            <v/>
          </cell>
          <cell r="BD205" t="str">
            <v/>
          </cell>
          <cell r="BE205" t="str">
            <v/>
          </cell>
          <cell r="BF205" t="str">
            <v/>
          </cell>
          <cell r="BG205" t="str">
            <v/>
          </cell>
          <cell r="BH205" t="str">
            <v/>
          </cell>
          <cell r="BI205" t="str">
            <v/>
          </cell>
          <cell r="BJ205" t="str">
            <v/>
          </cell>
        </row>
        <row r="206">
          <cell r="C206" t="str">
            <v>East/West</v>
          </cell>
          <cell r="G206" t="str">
            <v/>
          </cell>
          <cell r="H206" t="str">
            <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I206" t="str">
            <v/>
          </cell>
          <cell r="AJ206" t="str">
            <v/>
          </cell>
          <cell r="AK206" t="str">
            <v/>
          </cell>
          <cell r="AL206" t="str">
            <v/>
          </cell>
          <cell r="AM206" t="str">
            <v/>
          </cell>
          <cell r="AN206" t="str">
            <v/>
          </cell>
          <cell r="AO206" t="str">
            <v/>
          </cell>
          <cell r="AP206" t="str">
            <v/>
          </cell>
          <cell r="AQ206" t="str">
            <v/>
          </cell>
          <cell r="AR206" t="str">
            <v/>
          </cell>
          <cell r="AS206" t="str">
            <v/>
          </cell>
          <cell r="AT206" t="str">
            <v/>
          </cell>
          <cell r="AU206" t="str">
            <v/>
          </cell>
          <cell r="AV206" t="str">
            <v/>
          </cell>
          <cell r="AW206" t="str">
            <v/>
          </cell>
          <cell r="AZ206" t="str">
            <v/>
          </cell>
          <cell r="BA206" t="str">
            <v/>
          </cell>
          <cell r="BB206" t="str">
            <v/>
          </cell>
          <cell r="BC206" t="str">
            <v/>
          </cell>
          <cell r="BD206" t="str">
            <v/>
          </cell>
          <cell r="BE206" t="str">
            <v/>
          </cell>
          <cell r="BF206" t="str">
            <v/>
          </cell>
          <cell r="BG206" t="str">
            <v/>
          </cell>
          <cell r="BH206" t="str">
            <v/>
          </cell>
          <cell r="BI206" t="str">
            <v/>
          </cell>
          <cell r="BJ206" t="str">
            <v/>
          </cell>
        </row>
        <row r="207">
          <cell r="C207" t="str">
            <v>East/West</v>
          </cell>
          <cell r="G207" t="str">
            <v/>
          </cell>
          <cell r="H207" t="str">
            <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I207" t="str">
            <v/>
          </cell>
          <cell r="AJ207" t="str">
            <v/>
          </cell>
          <cell r="AK207" t="str">
            <v/>
          </cell>
          <cell r="AL207" t="str">
            <v/>
          </cell>
          <cell r="AM207" t="str">
            <v/>
          </cell>
          <cell r="AN207" t="str">
            <v/>
          </cell>
          <cell r="AO207" t="str">
            <v/>
          </cell>
          <cell r="AP207" t="str">
            <v/>
          </cell>
          <cell r="AQ207" t="str">
            <v/>
          </cell>
          <cell r="AR207" t="str">
            <v/>
          </cell>
          <cell r="AS207" t="str">
            <v/>
          </cell>
          <cell r="AT207" t="str">
            <v/>
          </cell>
          <cell r="AU207" t="str">
            <v/>
          </cell>
          <cell r="AV207" t="str">
            <v/>
          </cell>
          <cell r="AW207" t="str">
            <v/>
          </cell>
          <cell r="AZ207" t="str">
            <v/>
          </cell>
          <cell r="BA207" t="str">
            <v/>
          </cell>
          <cell r="BB207" t="str">
            <v/>
          </cell>
          <cell r="BC207" t="str">
            <v/>
          </cell>
          <cell r="BD207" t="str">
            <v/>
          </cell>
          <cell r="BE207" t="str">
            <v/>
          </cell>
          <cell r="BF207" t="str">
            <v/>
          </cell>
          <cell r="BG207" t="str">
            <v/>
          </cell>
          <cell r="BH207" t="str">
            <v/>
          </cell>
          <cell r="BI207" t="str">
            <v/>
          </cell>
          <cell r="BJ207" t="str">
            <v/>
          </cell>
        </row>
        <row r="208">
          <cell r="C208" t="str">
            <v>East/West</v>
          </cell>
          <cell r="G208" t="str">
            <v/>
          </cell>
          <cell r="H208" t="str">
            <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I208" t="str">
            <v/>
          </cell>
          <cell r="AJ208" t="str">
            <v/>
          </cell>
          <cell r="AK208" t="str">
            <v/>
          </cell>
          <cell r="AL208" t="str">
            <v/>
          </cell>
          <cell r="AM208" t="str">
            <v/>
          </cell>
          <cell r="AN208" t="str">
            <v/>
          </cell>
          <cell r="AO208" t="str">
            <v/>
          </cell>
          <cell r="AP208" t="str">
            <v/>
          </cell>
          <cell r="AQ208" t="str">
            <v/>
          </cell>
          <cell r="AR208" t="str">
            <v/>
          </cell>
          <cell r="AS208" t="str">
            <v/>
          </cell>
          <cell r="AT208" t="str">
            <v/>
          </cell>
          <cell r="AU208" t="str">
            <v/>
          </cell>
          <cell r="AV208" t="str">
            <v/>
          </cell>
          <cell r="AW208" t="str">
            <v/>
          </cell>
          <cell r="AZ208" t="str">
            <v/>
          </cell>
          <cell r="BA208" t="str">
            <v/>
          </cell>
          <cell r="BB208" t="str">
            <v/>
          </cell>
          <cell r="BC208" t="str">
            <v/>
          </cell>
          <cell r="BD208" t="str">
            <v/>
          </cell>
          <cell r="BE208" t="str">
            <v/>
          </cell>
          <cell r="BF208" t="str">
            <v/>
          </cell>
          <cell r="BG208" t="str">
            <v/>
          </cell>
          <cell r="BH208" t="str">
            <v/>
          </cell>
          <cell r="BI208" t="str">
            <v/>
          </cell>
          <cell r="BJ208" t="str">
            <v/>
          </cell>
        </row>
        <row r="209">
          <cell r="C209" t="str">
            <v>East/West</v>
          </cell>
          <cell r="G209" t="str">
            <v/>
          </cell>
          <cell r="H209" t="str">
            <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I209" t="str">
            <v/>
          </cell>
          <cell r="AJ209" t="str">
            <v/>
          </cell>
          <cell r="AK209" t="str">
            <v/>
          </cell>
          <cell r="AL209" t="str">
            <v/>
          </cell>
          <cell r="AM209" t="str">
            <v/>
          </cell>
          <cell r="AN209" t="str">
            <v/>
          </cell>
          <cell r="AO209" t="str">
            <v/>
          </cell>
          <cell r="AP209" t="str">
            <v/>
          </cell>
          <cell r="AQ209" t="str">
            <v/>
          </cell>
          <cell r="AR209" t="str">
            <v/>
          </cell>
          <cell r="AS209" t="str">
            <v/>
          </cell>
          <cell r="AT209" t="str">
            <v/>
          </cell>
          <cell r="AU209" t="str">
            <v/>
          </cell>
          <cell r="AV209" t="str">
            <v/>
          </cell>
          <cell r="AW209" t="str">
            <v/>
          </cell>
          <cell r="AZ209" t="str">
            <v/>
          </cell>
          <cell r="BA209" t="str">
            <v/>
          </cell>
          <cell r="BB209" t="str">
            <v/>
          </cell>
          <cell r="BC209" t="str">
            <v/>
          </cell>
          <cell r="BD209" t="str">
            <v/>
          </cell>
          <cell r="BE209" t="str">
            <v/>
          </cell>
          <cell r="BF209" t="str">
            <v/>
          </cell>
          <cell r="BG209" t="str">
            <v/>
          </cell>
          <cell r="BH209" t="str">
            <v/>
          </cell>
          <cell r="BI209" t="str">
            <v/>
          </cell>
          <cell r="BJ209" t="str">
            <v/>
          </cell>
        </row>
        <row r="210">
          <cell r="C210" t="str">
            <v>East/West</v>
          </cell>
          <cell r="G210" t="str">
            <v/>
          </cell>
          <cell r="H210" t="str">
            <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I210" t="str">
            <v/>
          </cell>
          <cell r="AJ210" t="str">
            <v/>
          </cell>
          <cell r="AK210" t="str">
            <v/>
          </cell>
          <cell r="AL210" t="str">
            <v/>
          </cell>
          <cell r="AM210" t="str">
            <v/>
          </cell>
          <cell r="AN210" t="str">
            <v/>
          </cell>
          <cell r="AO210" t="str">
            <v/>
          </cell>
          <cell r="AP210" t="str">
            <v/>
          </cell>
          <cell r="AQ210" t="str">
            <v/>
          </cell>
          <cell r="AR210" t="str">
            <v/>
          </cell>
          <cell r="AS210" t="str">
            <v/>
          </cell>
          <cell r="AT210" t="str">
            <v/>
          </cell>
          <cell r="AU210" t="str">
            <v/>
          </cell>
          <cell r="AV210" t="str">
            <v/>
          </cell>
          <cell r="AW210" t="str">
            <v/>
          </cell>
          <cell r="AZ210" t="str">
            <v/>
          </cell>
          <cell r="BA210" t="str">
            <v/>
          </cell>
          <cell r="BB210" t="str">
            <v/>
          </cell>
          <cell r="BC210" t="str">
            <v/>
          </cell>
          <cell r="BD210" t="str">
            <v/>
          </cell>
          <cell r="BE210" t="str">
            <v/>
          </cell>
          <cell r="BF210" t="str">
            <v/>
          </cell>
          <cell r="BG210" t="str">
            <v/>
          </cell>
          <cell r="BH210" t="str">
            <v/>
          </cell>
          <cell r="BI210" t="str">
            <v/>
          </cell>
          <cell r="BJ210" t="str">
            <v/>
          </cell>
        </row>
        <row r="211">
          <cell r="C211" t="str">
            <v>East/West</v>
          </cell>
          <cell r="G211" t="str">
            <v/>
          </cell>
          <cell r="H211" t="str">
            <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row>
        <row r="212">
          <cell r="C212" t="str">
            <v>East/West</v>
          </cell>
          <cell r="G212" t="str">
            <v/>
          </cell>
          <cell r="H212" t="str">
            <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row>
        <row r="213">
          <cell r="C213" t="str">
            <v>East/West</v>
          </cell>
          <cell r="G213" t="str">
            <v/>
          </cell>
          <cell r="H213" t="str">
            <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row>
        <row r="214">
          <cell r="C214" t="str">
            <v>East/West</v>
          </cell>
          <cell r="G214" t="str">
            <v/>
          </cell>
          <cell r="H214" t="str">
            <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row>
        <row r="215">
          <cell r="C215" t="str">
            <v>East/West</v>
          </cell>
          <cell r="G215" t="str">
            <v/>
          </cell>
          <cell r="H215" t="str">
            <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row>
        <row r="216">
          <cell r="C216" t="str">
            <v>East/West</v>
          </cell>
          <cell r="G216" t="str">
            <v/>
          </cell>
          <cell r="H216" t="str">
            <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I216" t="str">
            <v/>
          </cell>
          <cell r="AJ216" t="str">
            <v/>
          </cell>
          <cell r="AK216" t="str">
            <v/>
          </cell>
          <cell r="AL216" t="str">
            <v/>
          </cell>
          <cell r="AM216" t="str">
            <v/>
          </cell>
          <cell r="AN216" t="str">
            <v/>
          </cell>
          <cell r="AO216" t="str">
            <v/>
          </cell>
          <cell r="AP216" t="str">
            <v/>
          </cell>
          <cell r="AQ216" t="str">
            <v/>
          </cell>
          <cell r="AR216" t="str">
            <v/>
          </cell>
          <cell r="AS216" t="str">
            <v/>
          </cell>
          <cell r="AT216" t="str">
            <v/>
          </cell>
          <cell r="AU216" t="str">
            <v/>
          </cell>
          <cell r="AV216" t="str">
            <v/>
          </cell>
          <cell r="AW216" t="str">
            <v/>
          </cell>
          <cell r="AZ216" t="str">
            <v/>
          </cell>
          <cell r="BA216" t="str">
            <v/>
          </cell>
          <cell r="BB216" t="str">
            <v/>
          </cell>
          <cell r="BC216" t="str">
            <v/>
          </cell>
          <cell r="BD216" t="str">
            <v/>
          </cell>
          <cell r="BE216" t="str">
            <v/>
          </cell>
          <cell r="BF216" t="str">
            <v/>
          </cell>
          <cell r="BG216" t="str">
            <v/>
          </cell>
          <cell r="BH216" t="str">
            <v/>
          </cell>
          <cell r="BI216" t="str">
            <v/>
          </cell>
          <cell r="BJ216" t="str">
            <v/>
          </cell>
        </row>
        <row r="217">
          <cell r="C217" t="str">
            <v>East/West</v>
          </cell>
          <cell r="G217" t="str">
            <v/>
          </cell>
          <cell r="H217" t="str">
            <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row>
        <row r="218">
          <cell r="C218" t="str">
            <v>East/West</v>
          </cell>
          <cell r="G218" t="str">
            <v/>
          </cell>
          <cell r="H218" t="str">
            <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row>
        <row r="219">
          <cell r="C219" t="str">
            <v>East/West</v>
          </cell>
          <cell r="G219" t="str">
            <v/>
          </cell>
          <cell r="H219" t="str">
            <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row>
        <row r="220">
          <cell r="C220" t="str">
            <v>East/West</v>
          </cell>
          <cell r="G220" t="str">
            <v/>
          </cell>
          <cell r="H220" t="str">
            <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row>
        <row r="221">
          <cell r="C221" t="str">
            <v>East/West</v>
          </cell>
          <cell r="G221" t="str">
            <v/>
          </cell>
          <cell r="H221" t="str">
            <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row>
        <row r="222">
          <cell r="C222" t="str">
            <v>East/West</v>
          </cell>
          <cell r="G222" t="str">
            <v/>
          </cell>
          <cell r="H222" t="str">
            <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row>
        <row r="223">
          <cell r="C223" t="str">
            <v>East/West</v>
          </cell>
          <cell r="G223" t="str">
            <v/>
          </cell>
          <cell r="H223" t="str">
            <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row>
        <row r="224">
          <cell r="C224" t="str">
            <v>East/West</v>
          </cell>
          <cell r="G224" t="str">
            <v/>
          </cell>
          <cell r="H224" t="str">
            <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I224" t="str">
            <v/>
          </cell>
          <cell r="AJ224" t="str">
            <v/>
          </cell>
          <cell r="AK224" t="str">
            <v/>
          </cell>
          <cell r="AL224" t="str">
            <v/>
          </cell>
          <cell r="AM224" t="str">
            <v/>
          </cell>
          <cell r="AN224" t="str">
            <v/>
          </cell>
          <cell r="AO224" t="str">
            <v/>
          </cell>
          <cell r="AP224" t="str">
            <v/>
          </cell>
          <cell r="AQ224" t="str">
            <v/>
          </cell>
          <cell r="AR224" t="str">
            <v/>
          </cell>
          <cell r="AS224" t="str">
            <v/>
          </cell>
          <cell r="AT224" t="str">
            <v/>
          </cell>
          <cell r="AU224" t="str">
            <v/>
          </cell>
          <cell r="AV224" t="str">
            <v/>
          </cell>
          <cell r="AW224" t="str">
            <v/>
          </cell>
          <cell r="AZ224" t="str">
            <v/>
          </cell>
          <cell r="BA224" t="str">
            <v/>
          </cell>
          <cell r="BB224" t="str">
            <v/>
          </cell>
          <cell r="BC224" t="str">
            <v/>
          </cell>
          <cell r="BD224" t="str">
            <v/>
          </cell>
          <cell r="BE224" t="str">
            <v/>
          </cell>
          <cell r="BF224" t="str">
            <v/>
          </cell>
          <cell r="BG224" t="str">
            <v/>
          </cell>
          <cell r="BH224" t="str">
            <v/>
          </cell>
          <cell r="BI224" t="str">
            <v/>
          </cell>
          <cell r="BJ224" t="str">
            <v/>
          </cell>
        </row>
        <row r="225">
          <cell r="C225" t="str">
            <v>East/West</v>
          </cell>
          <cell r="G225" t="str">
            <v/>
          </cell>
          <cell r="H225" t="str">
            <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I225" t="str">
            <v/>
          </cell>
          <cell r="AJ225" t="str">
            <v/>
          </cell>
          <cell r="AK225" t="str">
            <v/>
          </cell>
          <cell r="AL225" t="str">
            <v/>
          </cell>
          <cell r="AM225" t="str">
            <v/>
          </cell>
          <cell r="AN225" t="str">
            <v/>
          </cell>
          <cell r="AO225" t="str">
            <v/>
          </cell>
          <cell r="AP225" t="str">
            <v/>
          </cell>
          <cell r="AQ225" t="str">
            <v/>
          </cell>
          <cell r="AR225" t="str">
            <v/>
          </cell>
          <cell r="AS225" t="str">
            <v/>
          </cell>
          <cell r="AT225" t="str">
            <v/>
          </cell>
          <cell r="AU225" t="str">
            <v/>
          </cell>
          <cell r="AV225" t="str">
            <v/>
          </cell>
          <cell r="AW225" t="str">
            <v/>
          </cell>
          <cell r="AZ225" t="str">
            <v/>
          </cell>
          <cell r="BA225" t="str">
            <v/>
          </cell>
          <cell r="BB225" t="str">
            <v/>
          </cell>
          <cell r="BC225" t="str">
            <v/>
          </cell>
          <cell r="BD225" t="str">
            <v/>
          </cell>
          <cell r="BE225" t="str">
            <v/>
          </cell>
          <cell r="BF225" t="str">
            <v/>
          </cell>
          <cell r="BG225" t="str">
            <v/>
          </cell>
          <cell r="BH225" t="str">
            <v/>
          </cell>
          <cell r="BI225" t="str">
            <v/>
          </cell>
          <cell r="BJ225" t="str">
            <v/>
          </cell>
        </row>
        <row r="226">
          <cell r="C226" t="str">
            <v>East/West</v>
          </cell>
          <cell r="G226" t="str">
            <v/>
          </cell>
          <cell r="H226" t="str">
            <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I226" t="str">
            <v/>
          </cell>
          <cell r="AJ226" t="str">
            <v/>
          </cell>
          <cell r="AK226" t="str">
            <v/>
          </cell>
          <cell r="AL226" t="str">
            <v/>
          </cell>
          <cell r="AM226" t="str">
            <v/>
          </cell>
          <cell r="AN226" t="str">
            <v/>
          </cell>
          <cell r="AO226" t="str">
            <v/>
          </cell>
          <cell r="AP226" t="str">
            <v/>
          </cell>
          <cell r="AQ226" t="str">
            <v/>
          </cell>
          <cell r="AR226" t="str">
            <v/>
          </cell>
          <cell r="AS226" t="str">
            <v/>
          </cell>
          <cell r="AT226" t="str">
            <v/>
          </cell>
          <cell r="AU226" t="str">
            <v/>
          </cell>
          <cell r="AV226" t="str">
            <v/>
          </cell>
          <cell r="AW226" t="str">
            <v/>
          </cell>
          <cell r="AZ226" t="str">
            <v/>
          </cell>
          <cell r="BA226" t="str">
            <v/>
          </cell>
          <cell r="BB226" t="str">
            <v/>
          </cell>
          <cell r="BC226" t="str">
            <v/>
          </cell>
          <cell r="BD226" t="str">
            <v/>
          </cell>
          <cell r="BE226" t="str">
            <v/>
          </cell>
          <cell r="BF226" t="str">
            <v/>
          </cell>
          <cell r="BG226" t="str">
            <v/>
          </cell>
          <cell r="BH226" t="str">
            <v/>
          </cell>
          <cell r="BI226" t="str">
            <v/>
          </cell>
          <cell r="BJ226" t="str">
            <v/>
          </cell>
        </row>
        <row r="227">
          <cell r="C227" t="str">
            <v>East/West</v>
          </cell>
          <cell r="G227" t="str">
            <v/>
          </cell>
          <cell r="H227" t="str">
            <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I227" t="str">
            <v/>
          </cell>
          <cell r="AJ227" t="str">
            <v/>
          </cell>
          <cell r="AK227" t="str">
            <v/>
          </cell>
          <cell r="AL227" t="str">
            <v/>
          </cell>
          <cell r="AM227" t="str">
            <v/>
          </cell>
          <cell r="AN227" t="str">
            <v/>
          </cell>
          <cell r="AO227" t="str">
            <v/>
          </cell>
          <cell r="AP227" t="str">
            <v/>
          </cell>
          <cell r="AQ227" t="str">
            <v/>
          </cell>
          <cell r="AR227" t="str">
            <v/>
          </cell>
          <cell r="AS227" t="str">
            <v/>
          </cell>
          <cell r="AT227" t="str">
            <v/>
          </cell>
          <cell r="AU227" t="str">
            <v/>
          </cell>
          <cell r="AV227" t="str">
            <v/>
          </cell>
          <cell r="AW227" t="str">
            <v/>
          </cell>
          <cell r="AZ227" t="str">
            <v/>
          </cell>
          <cell r="BA227" t="str">
            <v/>
          </cell>
          <cell r="BB227" t="str">
            <v/>
          </cell>
          <cell r="BC227" t="str">
            <v/>
          </cell>
          <cell r="BD227" t="str">
            <v/>
          </cell>
          <cell r="BE227" t="str">
            <v/>
          </cell>
          <cell r="BF227" t="str">
            <v/>
          </cell>
          <cell r="BG227" t="str">
            <v/>
          </cell>
          <cell r="BH227" t="str">
            <v/>
          </cell>
          <cell r="BI227" t="str">
            <v/>
          </cell>
          <cell r="BJ227" t="str">
            <v/>
          </cell>
        </row>
        <row r="228">
          <cell r="C228" t="str">
            <v>East/West</v>
          </cell>
          <cell r="G228" t="str">
            <v/>
          </cell>
          <cell r="H228" t="str">
            <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row>
        <row r="229">
          <cell r="C229" t="str">
            <v>East/West</v>
          </cell>
          <cell r="G229" t="str">
            <v/>
          </cell>
          <cell r="H229" t="str">
            <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row>
        <row r="230">
          <cell r="C230" t="str">
            <v>East/West</v>
          </cell>
          <cell r="G230" t="str">
            <v/>
          </cell>
          <cell r="H230" t="str">
            <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I230" t="str">
            <v/>
          </cell>
          <cell r="AJ230" t="str">
            <v/>
          </cell>
          <cell r="AK230" t="str">
            <v/>
          </cell>
          <cell r="AL230" t="str">
            <v/>
          </cell>
          <cell r="AM230" t="str">
            <v/>
          </cell>
          <cell r="AN230" t="str">
            <v/>
          </cell>
          <cell r="AO230" t="str">
            <v/>
          </cell>
          <cell r="AP230" t="str">
            <v/>
          </cell>
          <cell r="AQ230" t="str">
            <v/>
          </cell>
          <cell r="AR230" t="str">
            <v/>
          </cell>
          <cell r="AS230" t="str">
            <v/>
          </cell>
          <cell r="AT230" t="str">
            <v/>
          </cell>
          <cell r="AU230" t="str">
            <v/>
          </cell>
          <cell r="AV230" t="str">
            <v/>
          </cell>
          <cell r="AW230" t="str">
            <v/>
          </cell>
          <cell r="AZ230" t="str">
            <v/>
          </cell>
          <cell r="BA230" t="str">
            <v/>
          </cell>
          <cell r="BB230" t="str">
            <v/>
          </cell>
          <cell r="BC230" t="str">
            <v/>
          </cell>
          <cell r="BD230" t="str">
            <v/>
          </cell>
          <cell r="BE230" t="str">
            <v/>
          </cell>
          <cell r="BF230" t="str">
            <v/>
          </cell>
          <cell r="BG230" t="str">
            <v/>
          </cell>
          <cell r="BH230" t="str">
            <v/>
          </cell>
          <cell r="BI230" t="str">
            <v/>
          </cell>
          <cell r="BJ230" t="str">
            <v/>
          </cell>
        </row>
        <row r="231">
          <cell r="C231" t="str">
            <v>East/West</v>
          </cell>
          <cell r="G231" t="str">
            <v/>
          </cell>
          <cell r="H231" t="str">
            <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I231" t="str">
            <v/>
          </cell>
          <cell r="AJ231" t="str">
            <v/>
          </cell>
          <cell r="AK231" t="str">
            <v/>
          </cell>
          <cell r="AL231" t="str">
            <v/>
          </cell>
          <cell r="AM231" t="str">
            <v/>
          </cell>
          <cell r="AN231" t="str">
            <v/>
          </cell>
          <cell r="AO231" t="str">
            <v/>
          </cell>
          <cell r="AP231" t="str">
            <v/>
          </cell>
          <cell r="AQ231" t="str">
            <v/>
          </cell>
          <cell r="AR231" t="str">
            <v/>
          </cell>
          <cell r="AS231" t="str">
            <v/>
          </cell>
          <cell r="AT231" t="str">
            <v/>
          </cell>
          <cell r="AU231" t="str">
            <v/>
          </cell>
          <cell r="AV231" t="str">
            <v/>
          </cell>
          <cell r="AW231" t="str">
            <v/>
          </cell>
          <cell r="AZ231" t="str">
            <v/>
          </cell>
          <cell r="BA231" t="str">
            <v/>
          </cell>
          <cell r="BB231" t="str">
            <v/>
          </cell>
          <cell r="BC231" t="str">
            <v/>
          </cell>
          <cell r="BD231" t="str">
            <v/>
          </cell>
          <cell r="BE231" t="str">
            <v/>
          </cell>
          <cell r="BF231" t="str">
            <v/>
          </cell>
          <cell r="BG231" t="str">
            <v/>
          </cell>
          <cell r="BH231" t="str">
            <v/>
          </cell>
          <cell r="BI231" t="str">
            <v/>
          </cell>
          <cell r="BJ231" t="str">
            <v/>
          </cell>
        </row>
        <row r="232">
          <cell r="C232" t="str">
            <v>East/West</v>
          </cell>
          <cell r="G232" t="str">
            <v/>
          </cell>
          <cell r="H232" t="str">
            <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row>
        <row r="233">
          <cell r="C233" t="str">
            <v>East/West</v>
          </cell>
          <cell r="G233" t="str">
            <v/>
          </cell>
          <cell r="H233" t="str">
            <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row>
        <row r="234">
          <cell r="C234" t="str">
            <v>East/West</v>
          </cell>
          <cell r="G234" t="str">
            <v/>
          </cell>
          <cell r="H234" t="str">
            <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row>
        <row r="235">
          <cell r="C235" t="str">
            <v>East/West</v>
          </cell>
          <cell r="G235" t="str">
            <v/>
          </cell>
          <cell r="H235" t="str">
            <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row>
        <row r="236">
          <cell r="C236" t="str">
            <v>East/West</v>
          </cell>
          <cell r="G236" t="str">
            <v/>
          </cell>
          <cell r="H236" t="str">
            <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row>
        <row r="237">
          <cell r="C237" t="str">
            <v>East/West</v>
          </cell>
          <cell r="G237" t="str">
            <v/>
          </cell>
          <cell r="H237" t="str">
            <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Z237" t="str">
            <v/>
          </cell>
          <cell r="BA237" t="str">
            <v/>
          </cell>
          <cell r="BB237" t="str">
            <v/>
          </cell>
          <cell r="BC237" t="str">
            <v/>
          </cell>
          <cell r="BD237" t="str">
            <v/>
          </cell>
          <cell r="BE237" t="str">
            <v/>
          </cell>
          <cell r="BF237" t="str">
            <v/>
          </cell>
          <cell r="BG237" t="str">
            <v/>
          </cell>
          <cell r="BH237" t="str">
            <v/>
          </cell>
          <cell r="BI237" t="str">
            <v/>
          </cell>
          <cell r="BJ237" t="str">
            <v/>
          </cell>
        </row>
        <row r="238">
          <cell r="C238" t="str">
            <v>East/West</v>
          </cell>
          <cell r="G238" t="str">
            <v/>
          </cell>
          <cell r="H238" t="str">
            <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row>
        <row r="239">
          <cell r="C239" t="str">
            <v>East/West</v>
          </cell>
          <cell r="G239" t="str">
            <v/>
          </cell>
          <cell r="H239" t="str">
            <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row>
        <row r="240">
          <cell r="C240" t="str">
            <v>East/West</v>
          </cell>
          <cell r="G240" t="str">
            <v/>
          </cell>
          <cell r="H240" t="str">
            <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row>
        <row r="241">
          <cell r="C241" t="str">
            <v>East/West</v>
          </cell>
          <cell r="G241" t="str">
            <v/>
          </cell>
          <cell r="H241" t="str">
            <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row>
        <row r="242">
          <cell r="C242" t="str">
            <v>East/West</v>
          </cell>
          <cell r="G242" t="str">
            <v/>
          </cell>
          <cell r="H242" t="str">
            <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row>
        <row r="243">
          <cell r="C243" t="str">
            <v>East/West</v>
          </cell>
          <cell r="G243" t="str">
            <v/>
          </cell>
          <cell r="H243" t="str">
            <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row>
        <row r="244">
          <cell r="C244" t="str">
            <v>East/West</v>
          </cell>
          <cell r="G244" t="str">
            <v/>
          </cell>
          <cell r="H244" t="str">
            <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row>
        <row r="245">
          <cell r="C245" t="str">
            <v>East/West</v>
          </cell>
          <cell r="G245" t="str">
            <v/>
          </cell>
          <cell r="H245" t="str">
            <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Z245" t="str">
            <v/>
          </cell>
          <cell r="BA245" t="str">
            <v/>
          </cell>
          <cell r="BB245" t="str">
            <v/>
          </cell>
          <cell r="BC245" t="str">
            <v/>
          </cell>
          <cell r="BD245" t="str">
            <v/>
          </cell>
          <cell r="BE245" t="str">
            <v/>
          </cell>
          <cell r="BF245" t="str">
            <v/>
          </cell>
          <cell r="BG245" t="str">
            <v/>
          </cell>
          <cell r="BH245" t="str">
            <v/>
          </cell>
          <cell r="BI245" t="str">
            <v/>
          </cell>
          <cell r="BJ245" t="str">
            <v/>
          </cell>
        </row>
        <row r="246">
          <cell r="C246" t="str">
            <v>East/West</v>
          </cell>
          <cell r="G246" t="str">
            <v/>
          </cell>
          <cell r="H246" t="str">
            <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Z246" t="str">
            <v/>
          </cell>
          <cell r="BA246" t="str">
            <v/>
          </cell>
          <cell r="BB246" t="str">
            <v/>
          </cell>
          <cell r="BC246" t="str">
            <v/>
          </cell>
          <cell r="BD246" t="str">
            <v/>
          </cell>
          <cell r="BE246" t="str">
            <v/>
          </cell>
          <cell r="BF246" t="str">
            <v/>
          </cell>
          <cell r="BG246" t="str">
            <v/>
          </cell>
          <cell r="BH246" t="str">
            <v/>
          </cell>
          <cell r="BI246" t="str">
            <v/>
          </cell>
          <cell r="BJ246" t="str">
            <v/>
          </cell>
        </row>
        <row r="247">
          <cell r="C247" t="str">
            <v>East/West</v>
          </cell>
          <cell r="G247" t="str">
            <v/>
          </cell>
          <cell r="H247" t="str">
            <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Z247" t="str">
            <v/>
          </cell>
          <cell r="BA247" t="str">
            <v/>
          </cell>
          <cell r="BB247" t="str">
            <v/>
          </cell>
          <cell r="BC247" t="str">
            <v/>
          </cell>
          <cell r="BD247" t="str">
            <v/>
          </cell>
          <cell r="BE247" t="str">
            <v/>
          </cell>
          <cell r="BF247" t="str">
            <v/>
          </cell>
          <cell r="BG247" t="str">
            <v/>
          </cell>
          <cell r="BH247" t="str">
            <v/>
          </cell>
          <cell r="BI247" t="str">
            <v/>
          </cell>
          <cell r="BJ247" t="str">
            <v/>
          </cell>
        </row>
        <row r="248">
          <cell r="C248" t="str">
            <v>East/West</v>
          </cell>
          <cell r="G248" t="str">
            <v/>
          </cell>
          <cell r="H248" t="str">
            <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Z248" t="str">
            <v/>
          </cell>
          <cell r="BA248" t="str">
            <v/>
          </cell>
          <cell r="BB248" t="str">
            <v/>
          </cell>
          <cell r="BC248" t="str">
            <v/>
          </cell>
          <cell r="BD248" t="str">
            <v/>
          </cell>
          <cell r="BE248" t="str">
            <v/>
          </cell>
          <cell r="BF248" t="str">
            <v/>
          </cell>
          <cell r="BG248" t="str">
            <v/>
          </cell>
          <cell r="BH248" t="str">
            <v/>
          </cell>
          <cell r="BI248" t="str">
            <v/>
          </cell>
          <cell r="BJ248" t="str">
            <v/>
          </cell>
        </row>
        <row r="249">
          <cell r="C249" t="str">
            <v>East/West</v>
          </cell>
          <cell r="G249" t="str">
            <v/>
          </cell>
          <cell r="H249" t="str">
            <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row>
        <row r="250">
          <cell r="C250" t="str">
            <v>East/West</v>
          </cell>
          <cell r="G250" t="str">
            <v/>
          </cell>
          <cell r="H250" t="str">
            <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row>
        <row r="251">
          <cell r="C251" t="str">
            <v>East/West</v>
          </cell>
          <cell r="G251" t="str">
            <v/>
          </cell>
          <cell r="H251" t="str">
            <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Z251" t="str">
            <v/>
          </cell>
          <cell r="BA251" t="str">
            <v/>
          </cell>
          <cell r="BB251" t="str">
            <v/>
          </cell>
          <cell r="BC251" t="str">
            <v/>
          </cell>
          <cell r="BD251" t="str">
            <v/>
          </cell>
          <cell r="BE251" t="str">
            <v/>
          </cell>
          <cell r="BF251" t="str">
            <v/>
          </cell>
          <cell r="BG251" t="str">
            <v/>
          </cell>
          <cell r="BH251" t="str">
            <v/>
          </cell>
          <cell r="BI251" t="str">
            <v/>
          </cell>
          <cell r="BJ251" t="str">
            <v/>
          </cell>
        </row>
        <row r="252">
          <cell r="C252" t="str">
            <v>East/West</v>
          </cell>
          <cell r="G252" t="str">
            <v/>
          </cell>
          <cell r="H252" t="str">
            <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Z252" t="str">
            <v/>
          </cell>
          <cell r="BA252" t="str">
            <v/>
          </cell>
          <cell r="BB252" t="str">
            <v/>
          </cell>
          <cell r="BC252" t="str">
            <v/>
          </cell>
          <cell r="BD252" t="str">
            <v/>
          </cell>
          <cell r="BE252" t="str">
            <v/>
          </cell>
          <cell r="BF252" t="str">
            <v/>
          </cell>
          <cell r="BG252" t="str">
            <v/>
          </cell>
          <cell r="BH252" t="str">
            <v/>
          </cell>
          <cell r="BI252" t="str">
            <v/>
          </cell>
          <cell r="BJ252" t="str">
            <v/>
          </cell>
        </row>
        <row r="253">
          <cell r="C253" t="str">
            <v>East/West</v>
          </cell>
          <cell r="G253" t="str">
            <v/>
          </cell>
          <cell r="H253" t="str">
            <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row>
        <row r="254">
          <cell r="C254" t="str">
            <v>East/West</v>
          </cell>
          <cell r="G254" t="str">
            <v/>
          </cell>
          <cell r="H254" t="str">
            <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row>
        <row r="255">
          <cell r="C255" t="str">
            <v>East/West</v>
          </cell>
          <cell r="G255" t="str">
            <v/>
          </cell>
          <cell r="H255" t="str">
            <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row>
        <row r="256">
          <cell r="C256" t="str">
            <v>East/West</v>
          </cell>
          <cell r="G256" t="str">
            <v/>
          </cell>
          <cell r="H256" t="str">
            <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row>
        <row r="257">
          <cell r="C257" t="str">
            <v>East/West</v>
          </cell>
          <cell r="G257" t="str">
            <v/>
          </cell>
          <cell r="H257" t="str">
            <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row>
        <row r="258">
          <cell r="C258" t="str">
            <v>East/West</v>
          </cell>
          <cell r="G258" t="str">
            <v/>
          </cell>
          <cell r="H258" t="str">
            <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Z258" t="str">
            <v/>
          </cell>
          <cell r="BA258" t="str">
            <v/>
          </cell>
          <cell r="BB258" t="str">
            <v/>
          </cell>
          <cell r="BC258" t="str">
            <v/>
          </cell>
          <cell r="BD258" t="str">
            <v/>
          </cell>
          <cell r="BE258" t="str">
            <v/>
          </cell>
          <cell r="BF258" t="str">
            <v/>
          </cell>
          <cell r="BG258" t="str">
            <v/>
          </cell>
          <cell r="BH258" t="str">
            <v/>
          </cell>
          <cell r="BI258" t="str">
            <v/>
          </cell>
          <cell r="BJ258" t="str">
            <v/>
          </cell>
        </row>
        <row r="259">
          <cell r="C259" t="str">
            <v>East/West</v>
          </cell>
          <cell r="G259" t="str">
            <v/>
          </cell>
          <cell r="H259" t="str">
            <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row>
        <row r="260">
          <cell r="C260" t="str">
            <v>East/West</v>
          </cell>
          <cell r="G260" t="str">
            <v/>
          </cell>
          <cell r="H260" t="str">
            <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row>
        <row r="261">
          <cell r="C261" t="str">
            <v>East/West</v>
          </cell>
          <cell r="G261" t="str">
            <v/>
          </cell>
          <cell r="H261" t="str">
            <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row>
        <row r="262">
          <cell r="C262" t="str">
            <v>East/West</v>
          </cell>
          <cell r="G262" t="str">
            <v/>
          </cell>
          <cell r="H262" t="str">
            <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row>
        <row r="263">
          <cell r="C263" t="str">
            <v>East/West</v>
          </cell>
          <cell r="G263" t="str">
            <v/>
          </cell>
          <cell r="H263" t="str">
            <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row>
        <row r="264">
          <cell r="C264" t="str">
            <v>East/West</v>
          </cell>
          <cell r="G264" t="str">
            <v/>
          </cell>
          <cell r="H264" t="str">
            <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row>
        <row r="265">
          <cell r="C265" t="str">
            <v>East/West</v>
          </cell>
          <cell r="G265" t="str">
            <v/>
          </cell>
          <cell r="H265" t="str">
            <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row>
        <row r="266">
          <cell r="C266" t="str">
            <v>East/West</v>
          </cell>
          <cell r="G266" t="str">
            <v/>
          </cell>
          <cell r="H266" t="str">
            <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Z266" t="str">
            <v/>
          </cell>
          <cell r="BA266" t="str">
            <v/>
          </cell>
          <cell r="BB266" t="str">
            <v/>
          </cell>
          <cell r="BC266" t="str">
            <v/>
          </cell>
          <cell r="BD266" t="str">
            <v/>
          </cell>
          <cell r="BE266" t="str">
            <v/>
          </cell>
          <cell r="BF266" t="str">
            <v/>
          </cell>
          <cell r="BG266" t="str">
            <v/>
          </cell>
          <cell r="BH266" t="str">
            <v/>
          </cell>
          <cell r="BI266" t="str">
            <v/>
          </cell>
          <cell r="BJ266" t="str">
            <v/>
          </cell>
        </row>
        <row r="267">
          <cell r="C267" t="str">
            <v>East/West</v>
          </cell>
          <cell r="G267" t="str">
            <v/>
          </cell>
          <cell r="H267" t="str">
            <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Z267" t="str">
            <v/>
          </cell>
          <cell r="BA267" t="str">
            <v/>
          </cell>
          <cell r="BB267" t="str">
            <v/>
          </cell>
          <cell r="BC267" t="str">
            <v/>
          </cell>
          <cell r="BD267" t="str">
            <v/>
          </cell>
          <cell r="BE267" t="str">
            <v/>
          </cell>
          <cell r="BF267" t="str">
            <v/>
          </cell>
          <cell r="BG267" t="str">
            <v/>
          </cell>
          <cell r="BH267" t="str">
            <v/>
          </cell>
          <cell r="BI267" t="str">
            <v/>
          </cell>
          <cell r="BJ267" t="str">
            <v/>
          </cell>
        </row>
        <row r="268">
          <cell r="C268" t="str">
            <v>East/West</v>
          </cell>
          <cell r="G268" t="str">
            <v/>
          </cell>
          <cell r="H268" t="str">
            <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Z268" t="str">
            <v/>
          </cell>
          <cell r="BA268" t="str">
            <v/>
          </cell>
          <cell r="BB268" t="str">
            <v/>
          </cell>
          <cell r="BC268" t="str">
            <v/>
          </cell>
          <cell r="BD268" t="str">
            <v/>
          </cell>
          <cell r="BE268" t="str">
            <v/>
          </cell>
          <cell r="BF268" t="str">
            <v/>
          </cell>
          <cell r="BG268" t="str">
            <v/>
          </cell>
          <cell r="BH268" t="str">
            <v/>
          </cell>
          <cell r="BI268" t="str">
            <v/>
          </cell>
          <cell r="BJ268" t="str">
            <v/>
          </cell>
        </row>
        <row r="269">
          <cell r="C269" t="str">
            <v>East/West</v>
          </cell>
          <cell r="G269" t="str">
            <v/>
          </cell>
          <cell r="H269" t="str">
            <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Z269" t="str">
            <v/>
          </cell>
          <cell r="BA269" t="str">
            <v/>
          </cell>
          <cell r="BB269" t="str">
            <v/>
          </cell>
          <cell r="BC269" t="str">
            <v/>
          </cell>
          <cell r="BD269" t="str">
            <v/>
          </cell>
          <cell r="BE269" t="str">
            <v/>
          </cell>
          <cell r="BF269" t="str">
            <v/>
          </cell>
          <cell r="BG269" t="str">
            <v/>
          </cell>
          <cell r="BH269" t="str">
            <v/>
          </cell>
          <cell r="BI269" t="str">
            <v/>
          </cell>
          <cell r="BJ269" t="str">
            <v/>
          </cell>
        </row>
        <row r="270">
          <cell r="C270" t="str">
            <v>East/West</v>
          </cell>
          <cell r="G270" t="str">
            <v/>
          </cell>
          <cell r="H270" t="str">
            <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row>
        <row r="271">
          <cell r="C271" t="str">
            <v>East/West</v>
          </cell>
          <cell r="G271" t="str">
            <v/>
          </cell>
          <cell r="H271" t="str">
            <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Z271" t="str">
            <v/>
          </cell>
          <cell r="BA271" t="str">
            <v/>
          </cell>
          <cell r="BB271" t="str">
            <v/>
          </cell>
          <cell r="BC271" t="str">
            <v/>
          </cell>
          <cell r="BD271" t="str">
            <v/>
          </cell>
          <cell r="BE271" t="str">
            <v/>
          </cell>
          <cell r="BF271" t="str">
            <v/>
          </cell>
          <cell r="BG271" t="str">
            <v/>
          </cell>
          <cell r="BH271" t="str">
            <v/>
          </cell>
          <cell r="BI271" t="str">
            <v/>
          </cell>
          <cell r="BJ271" t="str">
            <v/>
          </cell>
        </row>
        <row r="272">
          <cell r="C272" t="str">
            <v>East/West</v>
          </cell>
          <cell r="G272" t="str">
            <v/>
          </cell>
          <cell r="H272" t="str">
            <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Z272" t="str">
            <v/>
          </cell>
          <cell r="BA272" t="str">
            <v/>
          </cell>
          <cell r="BB272" t="str">
            <v/>
          </cell>
          <cell r="BC272" t="str">
            <v/>
          </cell>
          <cell r="BD272" t="str">
            <v/>
          </cell>
          <cell r="BE272" t="str">
            <v/>
          </cell>
          <cell r="BF272" t="str">
            <v/>
          </cell>
          <cell r="BG272" t="str">
            <v/>
          </cell>
          <cell r="BH272" t="str">
            <v/>
          </cell>
          <cell r="BI272" t="str">
            <v/>
          </cell>
          <cell r="BJ272" t="str">
            <v/>
          </cell>
        </row>
        <row r="273">
          <cell r="C273" t="str">
            <v>East/West</v>
          </cell>
          <cell r="G273" t="str">
            <v/>
          </cell>
          <cell r="H273" t="str">
            <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Z273" t="str">
            <v/>
          </cell>
          <cell r="BA273" t="str">
            <v/>
          </cell>
          <cell r="BB273" t="str">
            <v/>
          </cell>
          <cell r="BC273" t="str">
            <v/>
          </cell>
          <cell r="BD273" t="str">
            <v/>
          </cell>
          <cell r="BE273" t="str">
            <v/>
          </cell>
          <cell r="BF273" t="str">
            <v/>
          </cell>
          <cell r="BG273" t="str">
            <v/>
          </cell>
          <cell r="BH273" t="str">
            <v/>
          </cell>
          <cell r="BI273" t="str">
            <v/>
          </cell>
          <cell r="BJ273" t="str">
            <v/>
          </cell>
        </row>
        <row r="274">
          <cell r="C274" t="str">
            <v>East/West</v>
          </cell>
          <cell r="G274" t="str">
            <v/>
          </cell>
          <cell r="H274" t="str">
            <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Z274" t="str">
            <v/>
          </cell>
          <cell r="BA274" t="str">
            <v/>
          </cell>
          <cell r="BB274" t="str">
            <v/>
          </cell>
          <cell r="BC274" t="str">
            <v/>
          </cell>
          <cell r="BD274" t="str">
            <v/>
          </cell>
          <cell r="BE274" t="str">
            <v/>
          </cell>
          <cell r="BF274" t="str">
            <v/>
          </cell>
          <cell r="BG274" t="str">
            <v/>
          </cell>
          <cell r="BH274" t="str">
            <v/>
          </cell>
          <cell r="BI274" t="str">
            <v/>
          </cell>
          <cell r="BJ274" t="str">
            <v/>
          </cell>
        </row>
        <row r="275">
          <cell r="C275" t="str">
            <v>East/West</v>
          </cell>
          <cell r="G275" t="str">
            <v/>
          </cell>
          <cell r="H275" t="str">
            <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Z275" t="str">
            <v/>
          </cell>
          <cell r="BA275" t="str">
            <v/>
          </cell>
          <cell r="BB275" t="str">
            <v/>
          </cell>
          <cell r="BC275" t="str">
            <v/>
          </cell>
          <cell r="BD275" t="str">
            <v/>
          </cell>
          <cell r="BE275" t="str">
            <v/>
          </cell>
          <cell r="BF275" t="str">
            <v/>
          </cell>
          <cell r="BG275" t="str">
            <v/>
          </cell>
          <cell r="BH275" t="str">
            <v/>
          </cell>
          <cell r="BI275" t="str">
            <v/>
          </cell>
          <cell r="BJ275" t="str">
            <v/>
          </cell>
        </row>
        <row r="276">
          <cell r="C276" t="str">
            <v>East/West</v>
          </cell>
          <cell r="G276" t="str">
            <v/>
          </cell>
          <cell r="H276" t="str">
            <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Z276" t="str">
            <v/>
          </cell>
          <cell r="BA276" t="str">
            <v/>
          </cell>
          <cell r="BB276" t="str">
            <v/>
          </cell>
          <cell r="BC276" t="str">
            <v/>
          </cell>
          <cell r="BD276" t="str">
            <v/>
          </cell>
          <cell r="BE276" t="str">
            <v/>
          </cell>
          <cell r="BF276" t="str">
            <v/>
          </cell>
          <cell r="BG276" t="str">
            <v/>
          </cell>
          <cell r="BH276" t="str">
            <v/>
          </cell>
          <cell r="BI276" t="str">
            <v/>
          </cell>
          <cell r="BJ276" t="str">
            <v/>
          </cell>
        </row>
        <row r="277">
          <cell r="C277" t="str">
            <v>East/West</v>
          </cell>
          <cell r="G277" t="str">
            <v/>
          </cell>
          <cell r="H277" t="str">
            <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Z277" t="str">
            <v/>
          </cell>
          <cell r="BA277" t="str">
            <v/>
          </cell>
          <cell r="BB277" t="str">
            <v/>
          </cell>
          <cell r="BC277" t="str">
            <v/>
          </cell>
          <cell r="BD277" t="str">
            <v/>
          </cell>
          <cell r="BE277" t="str">
            <v/>
          </cell>
          <cell r="BF277" t="str">
            <v/>
          </cell>
          <cell r="BG277" t="str">
            <v/>
          </cell>
          <cell r="BH277" t="str">
            <v/>
          </cell>
          <cell r="BI277" t="str">
            <v/>
          </cell>
          <cell r="BJ277" t="str">
            <v/>
          </cell>
        </row>
        <row r="278">
          <cell r="C278" t="str">
            <v>East/West</v>
          </cell>
          <cell r="G278" t="str">
            <v/>
          </cell>
          <cell r="H278" t="str">
            <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Z278" t="str">
            <v/>
          </cell>
          <cell r="BA278" t="str">
            <v/>
          </cell>
          <cell r="BB278" t="str">
            <v/>
          </cell>
          <cell r="BC278" t="str">
            <v/>
          </cell>
          <cell r="BD278" t="str">
            <v/>
          </cell>
          <cell r="BE278" t="str">
            <v/>
          </cell>
          <cell r="BF278" t="str">
            <v/>
          </cell>
          <cell r="BG278" t="str">
            <v/>
          </cell>
          <cell r="BH278" t="str">
            <v/>
          </cell>
          <cell r="BI278" t="str">
            <v/>
          </cell>
          <cell r="BJ278" t="str">
            <v/>
          </cell>
        </row>
        <row r="279">
          <cell r="C279" t="str">
            <v>East/West</v>
          </cell>
          <cell r="G279" t="str">
            <v/>
          </cell>
          <cell r="H279" t="str">
            <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Z279" t="str">
            <v/>
          </cell>
          <cell r="BA279" t="str">
            <v/>
          </cell>
          <cell r="BB279" t="str">
            <v/>
          </cell>
          <cell r="BC279" t="str">
            <v/>
          </cell>
          <cell r="BD279" t="str">
            <v/>
          </cell>
          <cell r="BE279" t="str">
            <v/>
          </cell>
          <cell r="BF279" t="str">
            <v/>
          </cell>
          <cell r="BG279" t="str">
            <v/>
          </cell>
          <cell r="BH279" t="str">
            <v/>
          </cell>
          <cell r="BI279" t="str">
            <v/>
          </cell>
          <cell r="BJ279" t="str">
            <v/>
          </cell>
        </row>
        <row r="280">
          <cell r="C280" t="str">
            <v>East/West</v>
          </cell>
          <cell r="G280" t="str">
            <v/>
          </cell>
          <cell r="H280" t="str">
            <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Z280" t="str">
            <v/>
          </cell>
          <cell r="BA280" t="str">
            <v/>
          </cell>
          <cell r="BB280" t="str">
            <v/>
          </cell>
          <cell r="BC280" t="str">
            <v/>
          </cell>
          <cell r="BD280" t="str">
            <v/>
          </cell>
          <cell r="BE280" t="str">
            <v/>
          </cell>
          <cell r="BF280" t="str">
            <v/>
          </cell>
          <cell r="BG280" t="str">
            <v/>
          </cell>
          <cell r="BH280" t="str">
            <v/>
          </cell>
          <cell r="BI280" t="str">
            <v/>
          </cell>
          <cell r="BJ280" t="str">
            <v/>
          </cell>
        </row>
        <row r="281">
          <cell r="C281" t="str">
            <v>East/West</v>
          </cell>
          <cell r="G281" t="str">
            <v/>
          </cell>
          <cell r="H281" t="str">
            <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Z281" t="str">
            <v/>
          </cell>
          <cell r="BA281" t="str">
            <v/>
          </cell>
          <cell r="BB281" t="str">
            <v/>
          </cell>
          <cell r="BC281" t="str">
            <v/>
          </cell>
          <cell r="BD281" t="str">
            <v/>
          </cell>
          <cell r="BE281" t="str">
            <v/>
          </cell>
          <cell r="BF281" t="str">
            <v/>
          </cell>
          <cell r="BG281" t="str">
            <v/>
          </cell>
          <cell r="BH281" t="str">
            <v/>
          </cell>
          <cell r="BI281" t="str">
            <v/>
          </cell>
          <cell r="BJ281" t="str">
            <v/>
          </cell>
        </row>
        <row r="282">
          <cell r="C282" t="str">
            <v>East/West</v>
          </cell>
          <cell r="G282" t="str">
            <v/>
          </cell>
          <cell r="H282" t="str">
            <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Z282" t="str">
            <v/>
          </cell>
          <cell r="BA282" t="str">
            <v/>
          </cell>
          <cell r="BB282" t="str">
            <v/>
          </cell>
          <cell r="BC282" t="str">
            <v/>
          </cell>
          <cell r="BD282" t="str">
            <v/>
          </cell>
          <cell r="BE282" t="str">
            <v/>
          </cell>
          <cell r="BF282" t="str">
            <v/>
          </cell>
          <cell r="BG282" t="str">
            <v/>
          </cell>
          <cell r="BH282" t="str">
            <v/>
          </cell>
          <cell r="BI282" t="str">
            <v/>
          </cell>
          <cell r="BJ282" t="str">
            <v/>
          </cell>
        </row>
        <row r="283">
          <cell r="C283" t="str">
            <v>East/West</v>
          </cell>
          <cell r="G283" t="str">
            <v/>
          </cell>
          <cell r="H283" t="str">
            <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I283" t="str">
            <v/>
          </cell>
          <cell r="AJ283" t="str">
            <v/>
          </cell>
          <cell r="AK283" t="str">
            <v/>
          </cell>
          <cell r="AL283" t="str">
            <v/>
          </cell>
          <cell r="AM283" t="str">
            <v/>
          </cell>
          <cell r="AN283" t="str">
            <v/>
          </cell>
          <cell r="AO283" t="str">
            <v/>
          </cell>
          <cell r="AP283" t="str">
            <v/>
          </cell>
          <cell r="AQ283" t="str">
            <v/>
          </cell>
          <cell r="AR283" t="str">
            <v/>
          </cell>
          <cell r="AS283" t="str">
            <v/>
          </cell>
          <cell r="AT283" t="str">
            <v/>
          </cell>
          <cell r="AU283" t="str">
            <v/>
          </cell>
          <cell r="AV283" t="str">
            <v/>
          </cell>
          <cell r="AW283" t="str">
            <v/>
          </cell>
          <cell r="AZ283" t="str">
            <v/>
          </cell>
          <cell r="BA283" t="str">
            <v/>
          </cell>
          <cell r="BB283" t="str">
            <v/>
          </cell>
          <cell r="BC283" t="str">
            <v/>
          </cell>
          <cell r="BD283" t="str">
            <v/>
          </cell>
          <cell r="BE283" t="str">
            <v/>
          </cell>
          <cell r="BF283" t="str">
            <v/>
          </cell>
          <cell r="BG283" t="str">
            <v/>
          </cell>
          <cell r="BH283" t="str">
            <v/>
          </cell>
          <cell r="BI283" t="str">
            <v/>
          </cell>
          <cell r="BJ283" t="str">
            <v/>
          </cell>
        </row>
        <row r="284">
          <cell r="C284" t="str">
            <v>East/West</v>
          </cell>
          <cell r="G284" t="str">
            <v/>
          </cell>
          <cell r="H284" t="str">
            <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I284" t="str">
            <v/>
          </cell>
          <cell r="AJ284" t="str">
            <v/>
          </cell>
          <cell r="AK284" t="str">
            <v/>
          </cell>
          <cell r="AL284" t="str">
            <v/>
          </cell>
          <cell r="AM284" t="str">
            <v/>
          </cell>
          <cell r="AN284" t="str">
            <v/>
          </cell>
          <cell r="AO284" t="str">
            <v/>
          </cell>
          <cell r="AP284" t="str">
            <v/>
          </cell>
          <cell r="AQ284" t="str">
            <v/>
          </cell>
          <cell r="AR284" t="str">
            <v/>
          </cell>
          <cell r="AS284" t="str">
            <v/>
          </cell>
          <cell r="AT284" t="str">
            <v/>
          </cell>
          <cell r="AU284" t="str">
            <v/>
          </cell>
          <cell r="AV284" t="str">
            <v/>
          </cell>
          <cell r="AW284" t="str">
            <v/>
          </cell>
          <cell r="AZ284" t="str">
            <v/>
          </cell>
          <cell r="BA284" t="str">
            <v/>
          </cell>
          <cell r="BB284" t="str">
            <v/>
          </cell>
          <cell r="BC284" t="str">
            <v/>
          </cell>
          <cell r="BD284" t="str">
            <v/>
          </cell>
          <cell r="BE284" t="str">
            <v/>
          </cell>
          <cell r="BF284" t="str">
            <v/>
          </cell>
          <cell r="BG284" t="str">
            <v/>
          </cell>
          <cell r="BH284" t="str">
            <v/>
          </cell>
          <cell r="BI284" t="str">
            <v/>
          </cell>
          <cell r="BJ284" t="str">
            <v/>
          </cell>
        </row>
        <row r="285">
          <cell r="C285" t="str">
            <v>East/West</v>
          </cell>
          <cell r="G285" t="str">
            <v/>
          </cell>
          <cell r="H285" t="str">
            <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I285" t="str">
            <v/>
          </cell>
          <cell r="AJ285" t="str">
            <v/>
          </cell>
          <cell r="AK285" t="str">
            <v/>
          </cell>
          <cell r="AL285" t="str">
            <v/>
          </cell>
          <cell r="AM285" t="str">
            <v/>
          </cell>
          <cell r="AN285" t="str">
            <v/>
          </cell>
          <cell r="AO285" t="str">
            <v/>
          </cell>
          <cell r="AP285" t="str">
            <v/>
          </cell>
          <cell r="AQ285" t="str">
            <v/>
          </cell>
          <cell r="AR285" t="str">
            <v/>
          </cell>
          <cell r="AS285" t="str">
            <v/>
          </cell>
          <cell r="AT285" t="str">
            <v/>
          </cell>
          <cell r="AU285" t="str">
            <v/>
          </cell>
          <cell r="AV285" t="str">
            <v/>
          </cell>
          <cell r="AW285" t="str">
            <v/>
          </cell>
          <cell r="AZ285" t="str">
            <v/>
          </cell>
          <cell r="BA285" t="str">
            <v/>
          </cell>
          <cell r="BB285" t="str">
            <v/>
          </cell>
          <cell r="BC285" t="str">
            <v/>
          </cell>
          <cell r="BD285" t="str">
            <v/>
          </cell>
          <cell r="BE285" t="str">
            <v/>
          </cell>
          <cell r="BF285" t="str">
            <v/>
          </cell>
          <cell r="BG285" t="str">
            <v/>
          </cell>
          <cell r="BH285" t="str">
            <v/>
          </cell>
          <cell r="BI285" t="str">
            <v/>
          </cell>
          <cell r="BJ285" t="str">
            <v/>
          </cell>
        </row>
        <row r="286">
          <cell r="C286" t="str">
            <v>East/West</v>
          </cell>
          <cell r="G286" t="str">
            <v/>
          </cell>
          <cell r="H286" t="str">
            <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I286" t="str">
            <v/>
          </cell>
          <cell r="AJ286" t="str">
            <v/>
          </cell>
          <cell r="AK286" t="str">
            <v/>
          </cell>
          <cell r="AL286" t="str">
            <v/>
          </cell>
          <cell r="AM286" t="str">
            <v/>
          </cell>
          <cell r="AN286" t="str">
            <v/>
          </cell>
          <cell r="AO286" t="str">
            <v/>
          </cell>
          <cell r="AP286" t="str">
            <v/>
          </cell>
          <cell r="AQ286" t="str">
            <v/>
          </cell>
          <cell r="AR286" t="str">
            <v/>
          </cell>
          <cell r="AS286" t="str">
            <v/>
          </cell>
          <cell r="AT286" t="str">
            <v/>
          </cell>
          <cell r="AU286" t="str">
            <v/>
          </cell>
          <cell r="AV286" t="str">
            <v/>
          </cell>
          <cell r="AW286" t="str">
            <v/>
          </cell>
          <cell r="AZ286" t="str">
            <v/>
          </cell>
          <cell r="BA286" t="str">
            <v/>
          </cell>
          <cell r="BB286" t="str">
            <v/>
          </cell>
          <cell r="BC286" t="str">
            <v/>
          </cell>
          <cell r="BD286" t="str">
            <v/>
          </cell>
          <cell r="BE286" t="str">
            <v/>
          </cell>
          <cell r="BF286" t="str">
            <v/>
          </cell>
          <cell r="BG286" t="str">
            <v/>
          </cell>
          <cell r="BH286" t="str">
            <v/>
          </cell>
          <cell r="BI286" t="str">
            <v/>
          </cell>
          <cell r="BJ286" t="str">
            <v/>
          </cell>
        </row>
        <row r="287">
          <cell r="C287" t="str">
            <v>East/West</v>
          </cell>
          <cell r="G287" t="str">
            <v/>
          </cell>
          <cell r="H287" t="str">
            <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I287" t="str">
            <v/>
          </cell>
          <cell r="AJ287" t="str">
            <v/>
          </cell>
          <cell r="AK287" t="str">
            <v/>
          </cell>
          <cell r="AL287" t="str">
            <v/>
          </cell>
          <cell r="AM287" t="str">
            <v/>
          </cell>
          <cell r="AN287" t="str">
            <v/>
          </cell>
          <cell r="AO287" t="str">
            <v/>
          </cell>
          <cell r="AP287" t="str">
            <v/>
          </cell>
          <cell r="AQ287" t="str">
            <v/>
          </cell>
          <cell r="AR287" t="str">
            <v/>
          </cell>
          <cell r="AS287" t="str">
            <v/>
          </cell>
          <cell r="AT287" t="str">
            <v/>
          </cell>
          <cell r="AU287" t="str">
            <v/>
          </cell>
          <cell r="AV287" t="str">
            <v/>
          </cell>
          <cell r="AW287" t="str">
            <v/>
          </cell>
          <cell r="AZ287" t="str">
            <v/>
          </cell>
          <cell r="BA287" t="str">
            <v/>
          </cell>
          <cell r="BB287" t="str">
            <v/>
          </cell>
          <cell r="BC287" t="str">
            <v/>
          </cell>
          <cell r="BD287" t="str">
            <v/>
          </cell>
          <cell r="BE287" t="str">
            <v/>
          </cell>
          <cell r="BF287" t="str">
            <v/>
          </cell>
          <cell r="BG287" t="str">
            <v/>
          </cell>
          <cell r="BH287" t="str">
            <v/>
          </cell>
          <cell r="BI287" t="str">
            <v/>
          </cell>
          <cell r="BJ287" t="str">
            <v/>
          </cell>
        </row>
        <row r="288">
          <cell r="C288" t="str">
            <v>East/West</v>
          </cell>
          <cell r="G288" t="str">
            <v/>
          </cell>
          <cell r="H288" t="str">
            <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I288" t="str">
            <v/>
          </cell>
          <cell r="AJ288" t="str">
            <v/>
          </cell>
          <cell r="AK288" t="str">
            <v/>
          </cell>
          <cell r="AL288" t="str">
            <v/>
          </cell>
          <cell r="AM288" t="str">
            <v/>
          </cell>
          <cell r="AN288" t="str">
            <v/>
          </cell>
          <cell r="AO288" t="str">
            <v/>
          </cell>
          <cell r="AP288" t="str">
            <v/>
          </cell>
          <cell r="AQ288" t="str">
            <v/>
          </cell>
          <cell r="AR288" t="str">
            <v/>
          </cell>
          <cell r="AS288" t="str">
            <v/>
          </cell>
          <cell r="AT288" t="str">
            <v/>
          </cell>
          <cell r="AU288" t="str">
            <v/>
          </cell>
          <cell r="AV288" t="str">
            <v/>
          </cell>
          <cell r="AW288" t="str">
            <v/>
          </cell>
          <cell r="AZ288" t="str">
            <v/>
          </cell>
          <cell r="BA288" t="str">
            <v/>
          </cell>
          <cell r="BB288" t="str">
            <v/>
          </cell>
          <cell r="BC288" t="str">
            <v/>
          </cell>
          <cell r="BD288" t="str">
            <v/>
          </cell>
          <cell r="BE288" t="str">
            <v/>
          </cell>
          <cell r="BF288" t="str">
            <v/>
          </cell>
          <cell r="BG288" t="str">
            <v/>
          </cell>
          <cell r="BH288" t="str">
            <v/>
          </cell>
          <cell r="BI288" t="str">
            <v/>
          </cell>
          <cell r="BJ288" t="str">
            <v/>
          </cell>
        </row>
        <row r="289">
          <cell r="C289" t="str">
            <v>East/West</v>
          </cell>
          <cell r="G289" t="str">
            <v/>
          </cell>
          <cell r="H289" t="str">
            <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I289" t="str">
            <v/>
          </cell>
          <cell r="AJ289" t="str">
            <v/>
          </cell>
          <cell r="AK289" t="str">
            <v/>
          </cell>
          <cell r="AL289" t="str">
            <v/>
          </cell>
          <cell r="AM289" t="str">
            <v/>
          </cell>
          <cell r="AN289" t="str">
            <v/>
          </cell>
          <cell r="AO289" t="str">
            <v/>
          </cell>
          <cell r="AP289" t="str">
            <v/>
          </cell>
          <cell r="AQ289" t="str">
            <v/>
          </cell>
          <cell r="AR289" t="str">
            <v/>
          </cell>
          <cell r="AS289" t="str">
            <v/>
          </cell>
          <cell r="AT289" t="str">
            <v/>
          </cell>
          <cell r="AU289" t="str">
            <v/>
          </cell>
          <cell r="AV289" t="str">
            <v/>
          </cell>
          <cell r="AW289" t="str">
            <v/>
          </cell>
          <cell r="AZ289" t="str">
            <v/>
          </cell>
          <cell r="BA289" t="str">
            <v/>
          </cell>
          <cell r="BB289" t="str">
            <v/>
          </cell>
          <cell r="BC289" t="str">
            <v/>
          </cell>
          <cell r="BD289" t="str">
            <v/>
          </cell>
          <cell r="BE289" t="str">
            <v/>
          </cell>
          <cell r="BF289" t="str">
            <v/>
          </cell>
          <cell r="BG289" t="str">
            <v/>
          </cell>
          <cell r="BH289" t="str">
            <v/>
          </cell>
          <cell r="BI289" t="str">
            <v/>
          </cell>
          <cell r="BJ289" t="str">
            <v/>
          </cell>
        </row>
        <row r="290">
          <cell r="C290" t="str">
            <v>East/West</v>
          </cell>
          <cell r="G290" t="str">
            <v/>
          </cell>
          <cell r="H290" t="str">
            <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I290" t="str">
            <v/>
          </cell>
          <cell r="AJ290" t="str">
            <v/>
          </cell>
          <cell r="AK290" t="str">
            <v/>
          </cell>
          <cell r="AL290" t="str">
            <v/>
          </cell>
          <cell r="AM290" t="str">
            <v/>
          </cell>
          <cell r="AN290" t="str">
            <v/>
          </cell>
          <cell r="AO290" t="str">
            <v/>
          </cell>
          <cell r="AP290" t="str">
            <v/>
          </cell>
          <cell r="AQ290" t="str">
            <v/>
          </cell>
          <cell r="AR290" t="str">
            <v/>
          </cell>
          <cell r="AS290" t="str">
            <v/>
          </cell>
          <cell r="AT290" t="str">
            <v/>
          </cell>
          <cell r="AU290" t="str">
            <v/>
          </cell>
          <cell r="AV290" t="str">
            <v/>
          </cell>
          <cell r="AW290" t="str">
            <v/>
          </cell>
          <cell r="AZ290" t="str">
            <v/>
          </cell>
          <cell r="BA290" t="str">
            <v/>
          </cell>
          <cell r="BB290" t="str">
            <v/>
          </cell>
          <cell r="BC290" t="str">
            <v/>
          </cell>
          <cell r="BD290" t="str">
            <v/>
          </cell>
          <cell r="BE290" t="str">
            <v/>
          </cell>
          <cell r="BF290" t="str">
            <v/>
          </cell>
          <cell r="BG290" t="str">
            <v/>
          </cell>
          <cell r="BH290" t="str">
            <v/>
          </cell>
          <cell r="BI290" t="str">
            <v/>
          </cell>
          <cell r="BJ290" t="str">
            <v/>
          </cell>
        </row>
        <row r="291">
          <cell r="C291" t="str">
            <v>East/West</v>
          </cell>
          <cell r="G291" t="str">
            <v/>
          </cell>
          <cell r="H291" t="str">
            <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I291" t="str">
            <v/>
          </cell>
          <cell r="AJ291" t="str">
            <v/>
          </cell>
          <cell r="AK291" t="str">
            <v/>
          </cell>
          <cell r="AL291" t="str">
            <v/>
          </cell>
          <cell r="AM291" t="str">
            <v/>
          </cell>
          <cell r="AN291" t="str">
            <v/>
          </cell>
          <cell r="AO291" t="str">
            <v/>
          </cell>
          <cell r="AP291" t="str">
            <v/>
          </cell>
          <cell r="AQ291" t="str">
            <v/>
          </cell>
          <cell r="AR291" t="str">
            <v/>
          </cell>
          <cell r="AS291" t="str">
            <v/>
          </cell>
          <cell r="AT291" t="str">
            <v/>
          </cell>
          <cell r="AU291" t="str">
            <v/>
          </cell>
          <cell r="AV291" t="str">
            <v/>
          </cell>
          <cell r="AW291" t="str">
            <v/>
          </cell>
          <cell r="AZ291" t="str">
            <v/>
          </cell>
          <cell r="BA291" t="str">
            <v/>
          </cell>
          <cell r="BB291" t="str">
            <v/>
          </cell>
          <cell r="BC291" t="str">
            <v/>
          </cell>
          <cell r="BD291" t="str">
            <v/>
          </cell>
          <cell r="BE291" t="str">
            <v/>
          </cell>
          <cell r="BF291" t="str">
            <v/>
          </cell>
          <cell r="BG291" t="str">
            <v/>
          </cell>
          <cell r="BH291" t="str">
            <v/>
          </cell>
          <cell r="BI291" t="str">
            <v/>
          </cell>
          <cell r="BJ291" t="str">
            <v/>
          </cell>
        </row>
        <row r="292">
          <cell r="C292" t="str">
            <v>East/West</v>
          </cell>
          <cell r="G292" t="str">
            <v/>
          </cell>
          <cell r="H292" t="str">
            <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I292" t="str">
            <v/>
          </cell>
          <cell r="AJ292" t="str">
            <v/>
          </cell>
          <cell r="AK292" t="str">
            <v/>
          </cell>
          <cell r="AL292" t="str">
            <v/>
          </cell>
          <cell r="AM292" t="str">
            <v/>
          </cell>
          <cell r="AN292" t="str">
            <v/>
          </cell>
          <cell r="AO292" t="str">
            <v/>
          </cell>
          <cell r="AP292" t="str">
            <v/>
          </cell>
          <cell r="AQ292" t="str">
            <v/>
          </cell>
          <cell r="AR292" t="str">
            <v/>
          </cell>
          <cell r="AS292" t="str">
            <v/>
          </cell>
          <cell r="AT292" t="str">
            <v/>
          </cell>
          <cell r="AU292" t="str">
            <v/>
          </cell>
          <cell r="AV292" t="str">
            <v/>
          </cell>
          <cell r="AW292" t="str">
            <v/>
          </cell>
          <cell r="AZ292" t="str">
            <v/>
          </cell>
          <cell r="BA292" t="str">
            <v/>
          </cell>
          <cell r="BB292" t="str">
            <v/>
          </cell>
          <cell r="BC292" t="str">
            <v/>
          </cell>
          <cell r="BD292" t="str">
            <v/>
          </cell>
          <cell r="BE292" t="str">
            <v/>
          </cell>
          <cell r="BF292" t="str">
            <v/>
          </cell>
          <cell r="BG292" t="str">
            <v/>
          </cell>
          <cell r="BH292" t="str">
            <v/>
          </cell>
          <cell r="BI292" t="str">
            <v/>
          </cell>
          <cell r="BJ292" t="str">
            <v/>
          </cell>
        </row>
        <row r="293">
          <cell r="C293" t="str">
            <v>East/West</v>
          </cell>
          <cell r="G293" t="str">
            <v/>
          </cell>
          <cell r="H293" t="str">
            <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I293" t="str">
            <v/>
          </cell>
          <cell r="AJ293" t="str">
            <v/>
          </cell>
          <cell r="AK293" t="str">
            <v/>
          </cell>
          <cell r="AL293" t="str">
            <v/>
          </cell>
          <cell r="AM293" t="str">
            <v/>
          </cell>
          <cell r="AN293" t="str">
            <v/>
          </cell>
          <cell r="AO293" t="str">
            <v/>
          </cell>
          <cell r="AP293" t="str">
            <v/>
          </cell>
          <cell r="AQ293" t="str">
            <v/>
          </cell>
          <cell r="AR293" t="str">
            <v/>
          </cell>
          <cell r="AS293" t="str">
            <v/>
          </cell>
          <cell r="AT293" t="str">
            <v/>
          </cell>
          <cell r="AU293" t="str">
            <v/>
          </cell>
          <cell r="AV293" t="str">
            <v/>
          </cell>
          <cell r="AW293" t="str">
            <v/>
          </cell>
          <cell r="AZ293" t="str">
            <v/>
          </cell>
          <cell r="BA293" t="str">
            <v/>
          </cell>
          <cell r="BB293" t="str">
            <v/>
          </cell>
          <cell r="BC293" t="str">
            <v/>
          </cell>
          <cell r="BD293" t="str">
            <v/>
          </cell>
          <cell r="BE293" t="str">
            <v/>
          </cell>
          <cell r="BF293" t="str">
            <v/>
          </cell>
          <cell r="BG293" t="str">
            <v/>
          </cell>
          <cell r="BH293" t="str">
            <v/>
          </cell>
          <cell r="BI293" t="str">
            <v/>
          </cell>
          <cell r="BJ293" t="str">
            <v/>
          </cell>
        </row>
        <row r="294">
          <cell r="C294" t="str">
            <v>East/West</v>
          </cell>
          <cell r="G294" t="str">
            <v/>
          </cell>
          <cell r="H294" t="str">
            <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I294" t="str">
            <v/>
          </cell>
          <cell r="AJ294" t="str">
            <v/>
          </cell>
          <cell r="AK294" t="str">
            <v/>
          </cell>
          <cell r="AL294" t="str">
            <v/>
          </cell>
          <cell r="AM294" t="str">
            <v/>
          </cell>
          <cell r="AN294" t="str">
            <v/>
          </cell>
          <cell r="AO294" t="str">
            <v/>
          </cell>
          <cell r="AP294" t="str">
            <v/>
          </cell>
          <cell r="AQ294" t="str">
            <v/>
          </cell>
          <cell r="AR294" t="str">
            <v/>
          </cell>
          <cell r="AS294" t="str">
            <v/>
          </cell>
          <cell r="AT294" t="str">
            <v/>
          </cell>
          <cell r="AU294" t="str">
            <v/>
          </cell>
          <cell r="AV294" t="str">
            <v/>
          </cell>
          <cell r="AW294" t="str">
            <v/>
          </cell>
          <cell r="AZ294" t="str">
            <v/>
          </cell>
          <cell r="BA294" t="str">
            <v/>
          </cell>
          <cell r="BB294" t="str">
            <v/>
          </cell>
          <cell r="BC294" t="str">
            <v/>
          </cell>
          <cell r="BD294" t="str">
            <v/>
          </cell>
          <cell r="BE294" t="str">
            <v/>
          </cell>
          <cell r="BF294" t="str">
            <v/>
          </cell>
          <cell r="BG294" t="str">
            <v/>
          </cell>
          <cell r="BH294" t="str">
            <v/>
          </cell>
          <cell r="BI294" t="str">
            <v/>
          </cell>
          <cell r="BJ294" t="str">
            <v/>
          </cell>
        </row>
        <row r="295">
          <cell r="C295" t="str">
            <v>East/West</v>
          </cell>
          <cell r="G295" t="str">
            <v/>
          </cell>
          <cell r="H295" t="str">
            <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I295" t="str">
            <v/>
          </cell>
          <cell r="AJ295" t="str">
            <v/>
          </cell>
          <cell r="AK295" t="str">
            <v/>
          </cell>
          <cell r="AL295" t="str">
            <v/>
          </cell>
          <cell r="AM295" t="str">
            <v/>
          </cell>
          <cell r="AN295" t="str">
            <v/>
          </cell>
          <cell r="AO295" t="str">
            <v/>
          </cell>
          <cell r="AP295" t="str">
            <v/>
          </cell>
          <cell r="AQ295" t="str">
            <v/>
          </cell>
          <cell r="AR295" t="str">
            <v/>
          </cell>
          <cell r="AS295" t="str">
            <v/>
          </cell>
          <cell r="AT295" t="str">
            <v/>
          </cell>
          <cell r="AU295" t="str">
            <v/>
          </cell>
          <cell r="AV295" t="str">
            <v/>
          </cell>
          <cell r="AW295" t="str">
            <v/>
          </cell>
          <cell r="AZ295" t="str">
            <v/>
          </cell>
          <cell r="BA295" t="str">
            <v/>
          </cell>
          <cell r="BB295" t="str">
            <v/>
          </cell>
          <cell r="BC295" t="str">
            <v/>
          </cell>
          <cell r="BD295" t="str">
            <v/>
          </cell>
          <cell r="BE295" t="str">
            <v/>
          </cell>
          <cell r="BF295" t="str">
            <v/>
          </cell>
          <cell r="BG295" t="str">
            <v/>
          </cell>
          <cell r="BH295" t="str">
            <v/>
          </cell>
          <cell r="BI295" t="str">
            <v/>
          </cell>
          <cell r="BJ295" t="str">
            <v/>
          </cell>
        </row>
        <row r="296">
          <cell r="C296" t="str">
            <v>East/West</v>
          </cell>
          <cell r="G296" t="str">
            <v/>
          </cell>
          <cell r="H296" t="str">
            <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I296" t="str">
            <v/>
          </cell>
          <cell r="AJ296" t="str">
            <v/>
          </cell>
          <cell r="AK296" t="str">
            <v/>
          </cell>
          <cell r="AL296" t="str">
            <v/>
          </cell>
          <cell r="AM296" t="str">
            <v/>
          </cell>
          <cell r="AN296" t="str">
            <v/>
          </cell>
          <cell r="AO296" t="str">
            <v/>
          </cell>
          <cell r="AP296" t="str">
            <v/>
          </cell>
          <cell r="AQ296" t="str">
            <v/>
          </cell>
          <cell r="AR296" t="str">
            <v/>
          </cell>
          <cell r="AS296" t="str">
            <v/>
          </cell>
          <cell r="AT296" t="str">
            <v/>
          </cell>
          <cell r="AU296" t="str">
            <v/>
          </cell>
          <cell r="AV296" t="str">
            <v/>
          </cell>
          <cell r="AW296" t="str">
            <v/>
          </cell>
          <cell r="AZ296" t="str">
            <v/>
          </cell>
          <cell r="BA296" t="str">
            <v/>
          </cell>
          <cell r="BB296" t="str">
            <v/>
          </cell>
          <cell r="BC296" t="str">
            <v/>
          </cell>
          <cell r="BD296" t="str">
            <v/>
          </cell>
          <cell r="BE296" t="str">
            <v/>
          </cell>
          <cell r="BF296" t="str">
            <v/>
          </cell>
          <cell r="BG296" t="str">
            <v/>
          </cell>
          <cell r="BH296" t="str">
            <v/>
          </cell>
          <cell r="BI296" t="str">
            <v/>
          </cell>
          <cell r="BJ296" t="str">
            <v/>
          </cell>
        </row>
        <row r="297">
          <cell r="C297" t="str">
            <v>East/West</v>
          </cell>
          <cell r="G297" t="str">
            <v/>
          </cell>
          <cell r="H297" t="str">
            <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I297" t="str">
            <v/>
          </cell>
          <cell r="AJ297" t="str">
            <v/>
          </cell>
          <cell r="AK297" t="str">
            <v/>
          </cell>
          <cell r="AL297" t="str">
            <v/>
          </cell>
          <cell r="AM297" t="str">
            <v/>
          </cell>
          <cell r="AN297" t="str">
            <v/>
          </cell>
          <cell r="AO297" t="str">
            <v/>
          </cell>
          <cell r="AP297" t="str">
            <v/>
          </cell>
          <cell r="AQ297" t="str">
            <v/>
          </cell>
          <cell r="AR297" t="str">
            <v/>
          </cell>
          <cell r="AS297" t="str">
            <v/>
          </cell>
          <cell r="AT297" t="str">
            <v/>
          </cell>
          <cell r="AU297" t="str">
            <v/>
          </cell>
          <cell r="AV297" t="str">
            <v/>
          </cell>
          <cell r="AW297" t="str">
            <v/>
          </cell>
          <cell r="AZ297" t="str">
            <v/>
          </cell>
          <cell r="BA297" t="str">
            <v/>
          </cell>
          <cell r="BB297" t="str">
            <v/>
          </cell>
          <cell r="BC297" t="str">
            <v/>
          </cell>
          <cell r="BD297" t="str">
            <v/>
          </cell>
          <cell r="BE297" t="str">
            <v/>
          </cell>
          <cell r="BF297" t="str">
            <v/>
          </cell>
          <cell r="BG297" t="str">
            <v/>
          </cell>
          <cell r="BH297" t="str">
            <v/>
          </cell>
          <cell r="BI297" t="str">
            <v/>
          </cell>
          <cell r="BJ297" t="str">
            <v/>
          </cell>
        </row>
        <row r="298">
          <cell r="C298" t="str">
            <v>East/West</v>
          </cell>
          <cell r="G298" t="str">
            <v/>
          </cell>
          <cell r="H298" t="str">
            <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I298" t="str">
            <v/>
          </cell>
          <cell r="AJ298" t="str">
            <v/>
          </cell>
          <cell r="AK298" t="str">
            <v/>
          </cell>
          <cell r="AL298" t="str">
            <v/>
          </cell>
          <cell r="AM298" t="str">
            <v/>
          </cell>
          <cell r="AN298" t="str">
            <v/>
          </cell>
          <cell r="AO298" t="str">
            <v/>
          </cell>
          <cell r="AP298" t="str">
            <v/>
          </cell>
          <cell r="AQ298" t="str">
            <v/>
          </cell>
          <cell r="AR298" t="str">
            <v/>
          </cell>
          <cell r="AS298" t="str">
            <v/>
          </cell>
          <cell r="AT298" t="str">
            <v/>
          </cell>
          <cell r="AU298" t="str">
            <v/>
          </cell>
          <cell r="AV298" t="str">
            <v/>
          </cell>
          <cell r="AW298" t="str">
            <v/>
          </cell>
          <cell r="AZ298" t="str">
            <v/>
          </cell>
          <cell r="BA298" t="str">
            <v/>
          </cell>
          <cell r="BB298" t="str">
            <v/>
          </cell>
          <cell r="BC298" t="str">
            <v/>
          </cell>
          <cell r="BD298" t="str">
            <v/>
          </cell>
          <cell r="BE298" t="str">
            <v/>
          </cell>
          <cell r="BF298" t="str">
            <v/>
          </cell>
          <cell r="BG298" t="str">
            <v/>
          </cell>
          <cell r="BH298" t="str">
            <v/>
          </cell>
          <cell r="BI298" t="str">
            <v/>
          </cell>
          <cell r="BJ298" t="str">
            <v/>
          </cell>
        </row>
        <row r="299">
          <cell r="C299" t="str">
            <v>East/West</v>
          </cell>
          <cell r="G299" t="str">
            <v/>
          </cell>
          <cell r="H299" t="str">
            <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I299" t="str">
            <v/>
          </cell>
          <cell r="AJ299" t="str">
            <v/>
          </cell>
          <cell r="AK299" t="str">
            <v/>
          </cell>
          <cell r="AL299" t="str">
            <v/>
          </cell>
          <cell r="AM299" t="str">
            <v/>
          </cell>
          <cell r="AN299" t="str">
            <v/>
          </cell>
          <cell r="AO299" t="str">
            <v/>
          </cell>
          <cell r="AP299" t="str">
            <v/>
          </cell>
          <cell r="AQ299" t="str">
            <v/>
          </cell>
          <cell r="AR299" t="str">
            <v/>
          </cell>
          <cell r="AS299" t="str">
            <v/>
          </cell>
          <cell r="AT299" t="str">
            <v/>
          </cell>
          <cell r="AU299" t="str">
            <v/>
          </cell>
          <cell r="AV299" t="str">
            <v/>
          </cell>
          <cell r="AW299" t="str">
            <v/>
          </cell>
          <cell r="AZ299" t="str">
            <v/>
          </cell>
          <cell r="BA299" t="str">
            <v/>
          </cell>
          <cell r="BB299" t="str">
            <v/>
          </cell>
          <cell r="BC299" t="str">
            <v/>
          </cell>
          <cell r="BD299" t="str">
            <v/>
          </cell>
          <cell r="BE299" t="str">
            <v/>
          </cell>
          <cell r="BF299" t="str">
            <v/>
          </cell>
          <cell r="BG299" t="str">
            <v/>
          </cell>
          <cell r="BH299" t="str">
            <v/>
          </cell>
          <cell r="BI299" t="str">
            <v/>
          </cell>
          <cell r="BJ299" t="str">
            <v/>
          </cell>
        </row>
        <row r="300">
          <cell r="C300" t="str">
            <v>East/West</v>
          </cell>
          <cell r="G300" t="str">
            <v/>
          </cell>
          <cell r="H300" t="str">
            <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I300" t="str">
            <v/>
          </cell>
          <cell r="AJ300" t="str">
            <v/>
          </cell>
          <cell r="AK300" t="str">
            <v/>
          </cell>
          <cell r="AL300" t="str">
            <v/>
          </cell>
          <cell r="AM300" t="str">
            <v/>
          </cell>
          <cell r="AN300" t="str">
            <v/>
          </cell>
          <cell r="AO300" t="str">
            <v/>
          </cell>
          <cell r="AP300" t="str">
            <v/>
          </cell>
          <cell r="AQ300" t="str">
            <v/>
          </cell>
          <cell r="AR300" t="str">
            <v/>
          </cell>
          <cell r="AS300" t="str">
            <v/>
          </cell>
          <cell r="AT300" t="str">
            <v/>
          </cell>
          <cell r="AU300" t="str">
            <v/>
          </cell>
          <cell r="AV300" t="str">
            <v/>
          </cell>
          <cell r="AW300" t="str">
            <v/>
          </cell>
          <cell r="AZ300" t="str">
            <v/>
          </cell>
          <cell r="BA300" t="str">
            <v/>
          </cell>
          <cell r="BB300" t="str">
            <v/>
          </cell>
          <cell r="BC300" t="str">
            <v/>
          </cell>
          <cell r="BD300" t="str">
            <v/>
          </cell>
          <cell r="BE300" t="str">
            <v/>
          </cell>
          <cell r="BF300" t="str">
            <v/>
          </cell>
          <cell r="BG300" t="str">
            <v/>
          </cell>
          <cell r="BH300" t="str">
            <v/>
          </cell>
          <cell r="BI300" t="str">
            <v/>
          </cell>
          <cell r="BJ300" t="str">
            <v/>
          </cell>
        </row>
        <row r="301">
          <cell r="C301" t="str">
            <v>East/West</v>
          </cell>
          <cell r="G301" t="str">
            <v/>
          </cell>
          <cell r="H301" t="str">
            <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I301" t="str">
            <v/>
          </cell>
          <cell r="AJ301" t="str">
            <v/>
          </cell>
          <cell r="AK301" t="str">
            <v/>
          </cell>
          <cell r="AL301" t="str">
            <v/>
          </cell>
          <cell r="AM301" t="str">
            <v/>
          </cell>
          <cell r="AN301" t="str">
            <v/>
          </cell>
          <cell r="AO301" t="str">
            <v/>
          </cell>
          <cell r="AP301" t="str">
            <v/>
          </cell>
          <cell r="AQ301" t="str">
            <v/>
          </cell>
          <cell r="AR301" t="str">
            <v/>
          </cell>
          <cell r="AS301" t="str">
            <v/>
          </cell>
          <cell r="AT301" t="str">
            <v/>
          </cell>
          <cell r="AU301" t="str">
            <v/>
          </cell>
          <cell r="AV301" t="str">
            <v/>
          </cell>
          <cell r="AW301" t="str">
            <v/>
          </cell>
          <cell r="AZ301" t="str">
            <v/>
          </cell>
          <cell r="BA301" t="str">
            <v/>
          </cell>
          <cell r="BB301" t="str">
            <v/>
          </cell>
          <cell r="BC301" t="str">
            <v/>
          </cell>
          <cell r="BD301" t="str">
            <v/>
          </cell>
          <cell r="BE301" t="str">
            <v/>
          </cell>
          <cell r="BF301" t="str">
            <v/>
          </cell>
          <cell r="BG301" t="str">
            <v/>
          </cell>
          <cell r="BH301" t="str">
            <v/>
          </cell>
          <cell r="BI301" t="str">
            <v/>
          </cell>
          <cell r="BJ301" t="str">
            <v/>
          </cell>
        </row>
        <row r="302">
          <cell r="C302" t="str">
            <v>East/West</v>
          </cell>
          <cell r="G302" t="str">
            <v/>
          </cell>
          <cell r="H302" t="str">
            <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I302" t="str">
            <v/>
          </cell>
          <cell r="AJ302" t="str">
            <v/>
          </cell>
          <cell r="AK302" t="str">
            <v/>
          </cell>
          <cell r="AL302" t="str">
            <v/>
          </cell>
          <cell r="AM302" t="str">
            <v/>
          </cell>
          <cell r="AN302" t="str">
            <v/>
          </cell>
          <cell r="AO302" t="str">
            <v/>
          </cell>
          <cell r="AP302" t="str">
            <v/>
          </cell>
          <cell r="AQ302" t="str">
            <v/>
          </cell>
          <cell r="AR302" t="str">
            <v/>
          </cell>
          <cell r="AS302" t="str">
            <v/>
          </cell>
          <cell r="AT302" t="str">
            <v/>
          </cell>
          <cell r="AU302" t="str">
            <v/>
          </cell>
          <cell r="AV302" t="str">
            <v/>
          </cell>
          <cell r="AW302" t="str">
            <v/>
          </cell>
          <cell r="AZ302" t="str">
            <v/>
          </cell>
          <cell r="BA302" t="str">
            <v/>
          </cell>
          <cell r="BB302" t="str">
            <v/>
          </cell>
          <cell r="BC302" t="str">
            <v/>
          </cell>
          <cell r="BD302" t="str">
            <v/>
          </cell>
          <cell r="BE302" t="str">
            <v/>
          </cell>
          <cell r="BF302" t="str">
            <v/>
          </cell>
          <cell r="BG302" t="str">
            <v/>
          </cell>
          <cell r="BH302" t="str">
            <v/>
          </cell>
          <cell r="BI302" t="str">
            <v/>
          </cell>
          <cell r="BJ302" t="str">
            <v/>
          </cell>
        </row>
        <row r="303">
          <cell r="C303" t="str">
            <v>East/West</v>
          </cell>
          <cell r="G303" t="str">
            <v/>
          </cell>
          <cell r="H303" t="str">
            <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I303" t="str">
            <v/>
          </cell>
          <cell r="AJ303" t="str">
            <v/>
          </cell>
          <cell r="AK303" t="str">
            <v/>
          </cell>
          <cell r="AL303" t="str">
            <v/>
          </cell>
          <cell r="AM303" t="str">
            <v/>
          </cell>
          <cell r="AN303" t="str">
            <v/>
          </cell>
          <cell r="AO303" t="str">
            <v/>
          </cell>
          <cell r="AP303" t="str">
            <v/>
          </cell>
          <cell r="AQ303" t="str">
            <v/>
          </cell>
          <cell r="AR303" t="str">
            <v/>
          </cell>
          <cell r="AS303" t="str">
            <v/>
          </cell>
          <cell r="AT303" t="str">
            <v/>
          </cell>
          <cell r="AU303" t="str">
            <v/>
          </cell>
          <cell r="AV303" t="str">
            <v/>
          </cell>
          <cell r="AW303" t="str">
            <v/>
          </cell>
          <cell r="AZ303" t="str">
            <v/>
          </cell>
          <cell r="BA303" t="str">
            <v/>
          </cell>
          <cell r="BB303" t="str">
            <v/>
          </cell>
          <cell r="BC303" t="str">
            <v/>
          </cell>
          <cell r="BD303" t="str">
            <v/>
          </cell>
          <cell r="BE303" t="str">
            <v/>
          </cell>
          <cell r="BF303" t="str">
            <v/>
          </cell>
          <cell r="BG303" t="str">
            <v/>
          </cell>
          <cell r="BH303" t="str">
            <v/>
          </cell>
          <cell r="BI303" t="str">
            <v/>
          </cell>
          <cell r="BJ303" t="str">
            <v/>
          </cell>
        </row>
        <row r="304">
          <cell r="C304" t="str">
            <v>East/West</v>
          </cell>
          <cell r="G304" t="str">
            <v/>
          </cell>
          <cell r="H304" t="str">
            <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I304" t="str">
            <v/>
          </cell>
          <cell r="AJ304" t="str">
            <v/>
          </cell>
          <cell r="AK304" t="str">
            <v/>
          </cell>
          <cell r="AL304" t="str">
            <v/>
          </cell>
          <cell r="AM304" t="str">
            <v/>
          </cell>
          <cell r="AN304" t="str">
            <v/>
          </cell>
          <cell r="AO304" t="str">
            <v/>
          </cell>
          <cell r="AP304" t="str">
            <v/>
          </cell>
          <cell r="AQ304" t="str">
            <v/>
          </cell>
          <cell r="AR304" t="str">
            <v/>
          </cell>
          <cell r="AS304" t="str">
            <v/>
          </cell>
          <cell r="AT304" t="str">
            <v/>
          </cell>
          <cell r="AU304" t="str">
            <v/>
          </cell>
          <cell r="AV304" t="str">
            <v/>
          </cell>
          <cell r="AW304" t="str">
            <v/>
          </cell>
          <cell r="AZ304" t="str">
            <v/>
          </cell>
          <cell r="BA304" t="str">
            <v/>
          </cell>
          <cell r="BB304" t="str">
            <v/>
          </cell>
          <cell r="BC304" t="str">
            <v/>
          </cell>
          <cell r="BD304" t="str">
            <v/>
          </cell>
          <cell r="BE304" t="str">
            <v/>
          </cell>
          <cell r="BF304" t="str">
            <v/>
          </cell>
          <cell r="BG304" t="str">
            <v/>
          </cell>
          <cell r="BH304" t="str">
            <v/>
          </cell>
          <cell r="BI304" t="str">
            <v/>
          </cell>
          <cell r="BJ304" t="str">
            <v/>
          </cell>
        </row>
      </sheetData>
      <sheetData sheetId="6"/>
      <sheetData sheetId="7"/>
      <sheetData sheetId="8"/>
      <sheetData sheetId="9"/>
      <sheetData sheetId="10">
        <row r="15">
          <cell r="Y15" t="str">
            <v>2021/22</v>
          </cell>
          <cell r="Z15" t="str">
            <v>2022/23</v>
          </cell>
          <cell r="AA15" t="str">
            <v>2023/24</v>
          </cell>
          <cell r="AB15" t="str">
            <v>2024/25</v>
          </cell>
          <cell r="AC15" t="str">
            <v>2025/26</v>
          </cell>
          <cell r="AD15" t="str">
            <v>2026/27</v>
          </cell>
          <cell r="AE15" t="str">
            <v>2027/28</v>
          </cell>
          <cell r="AF15" t="str">
            <v>2028/29</v>
          </cell>
          <cell r="AG15" t="str">
            <v>2029/30</v>
          </cell>
          <cell r="AH15" t="str">
            <v>2030/31</v>
          </cell>
          <cell r="AI15" t="str">
            <v>2031/32</v>
          </cell>
          <cell r="BC15" t="str">
            <v>2021/22</v>
          </cell>
          <cell r="BD15" t="str">
            <v>2022/23</v>
          </cell>
          <cell r="BE15" t="str">
            <v>2023/24</v>
          </cell>
          <cell r="BF15" t="str">
            <v>2024/25</v>
          </cell>
          <cell r="BG15" t="str">
            <v>2025/26</v>
          </cell>
          <cell r="BH15" t="str">
            <v>2026/27</v>
          </cell>
          <cell r="BI15" t="str">
            <v>2027/28</v>
          </cell>
          <cell r="BJ15" t="str">
            <v>2028/29</v>
          </cell>
          <cell r="BK15" t="str">
            <v>2029/30</v>
          </cell>
          <cell r="BL15" t="str">
            <v>2030/31</v>
          </cell>
          <cell r="BM15" t="str">
            <v>2031/32</v>
          </cell>
          <cell r="CG15" t="str">
            <v>2021/22</v>
          </cell>
          <cell r="CH15" t="str">
            <v>2022/23</v>
          </cell>
          <cell r="CI15" t="str">
            <v>2023/24</v>
          </cell>
          <cell r="CJ15" t="str">
            <v>2024/25</v>
          </cell>
          <cell r="CK15" t="str">
            <v>2025/26</v>
          </cell>
          <cell r="CL15" t="str">
            <v>2026/27</v>
          </cell>
          <cell r="CM15" t="str">
            <v>2027/28</v>
          </cell>
          <cell r="CN15" t="str">
            <v>2028/29</v>
          </cell>
          <cell r="CO15" t="str">
            <v>2029/30</v>
          </cell>
          <cell r="CP15" t="str">
            <v>2030/31</v>
          </cell>
          <cell r="CQ15" t="str">
            <v>2031/32</v>
          </cell>
          <cell r="CR15" t="str">
            <v>2021/22</v>
          </cell>
          <cell r="CS15" t="str">
            <v>2022/23</v>
          </cell>
          <cell r="CT15" t="str">
            <v>2023/24</v>
          </cell>
          <cell r="CU15" t="str">
            <v>2024/25</v>
          </cell>
          <cell r="CV15" t="str">
            <v>2025/26</v>
          </cell>
          <cell r="CW15" t="str">
            <v>2026/27</v>
          </cell>
          <cell r="CX15" t="str">
            <v>2027/28</v>
          </cell>
          <cell r="CY15" t="str">
            <v>2028/29</v>
          </cell>
          <cell r="CZ15" t="str">
            <v>2029/30</v>
          </cell>
          <cell r="DA15" t="str">
            <v>2030/31</v>
          </cell>
          <cell r="DB15" t="str">
            <v>2031/32</v>
          </cell>
          <cell r="DK15" t="str">
            <v>2021/22</v>
          </cell>
          <cell r="DL15" t="str">
            <v>2022/23</v>
          </cell>
          <cell r="DM15" t="str">
            <v>2023/24</v>
          </cell>
          <cell r="DN15" t="str">
            <v>2024/25</v>
          </cell>
          <cell r="DO15" t="str">
            <v>2025/26</v>
          </cell>
          <cell r="DP15" t="str">
            <v>2026/27</v>
          </cell>
          <cell r="DQ15" t="str">
            <v>2027/28</v>
          </cell>
          <cell r="DR15" t="str">
            <v>2028/29</v>
          </cell>
          <cell r="DS15" t="str">
            <v>2029/30</v>
          </cell>
          <cell r="DT15" t="str">
            <v>2030/31</v>
          </cell>
          <cell r="DU15" t="str">
            <v>2031/32</v>
          </cell>
          <cell r="DV15" t="str">
            <v>2021/22</v>
          </cell>
          <cell r="DW15" t="str">
            <v>2022/23</v>
          </cell>
          <cell r="DX15" t="str">
            <v>2023/24</v>
          </cell>
          <cell r="DY15" t="str">
            <v>2024/25</v>
          </cell>
          <cell r="DZ15" t="str">
            <v>2025/26</v>
          </cell>
          <cell r="EA15" t="str">
            <v>2026/27</v>
          </cell>
          <cell r="EB15" t="str">
            <v>2027/28</v>
          </cell>
          <cell r="EC15" t="str">
            <v>2028/29</v>
          </cell>
          <cell r="ED15" t="str">
            <v>2029/30</v>
          </cell>
          <cell r="EE15" t="str">
            <v>2030/31</v>
          </cell>
          <cell r="EF15" t="str">
            <v>2031/32</v>
          </cell>
        </row>
        <row r="16">
          <cell r="R16" t="str">
            <v>SE11kV BusDemand Charge kVA</v>
          </cell>
          <cell r="Y16">
            <v>1.2490000000000001</v>
          </cell>
          <cell r="Z16">
            <v>1.2490000000000001</v>
          </cell>
          <cell r="AA16">
            <v>1.1870000000000001</v>
          </cell>
          <cell r="AB16">
            <v>1.1359999999999999</v>
          </cell>
          <cell r="AC16">
            <v>0</v>
          </cell>
          <cell r="AD16">
            <v>0</v>
          </cell>
          <cell r="AE16">
            <v>0</v>
          </cell>
          <cell r="AF16">
            <v>0</v>
          </cell>
          <cell r="AG16">
            <v>0</v>
          </cell>
          <cell r="AH16">
            <v>0</v>
          </cell>
          <cell r="AI16">
            <v>0</v>
          </cell>
          <cell r="AV16" t="str">
            <v>South East11kV BusDemand Charge kVA</v>
          </cell>
          <cell r="BC16">
            <v>5.5339999999999998</v>
          </cell>
          <cell r="BD16">
            <v>5.66</v>
          </cell>
          <cell r="BE16">
            <v>5.7889999999999997</v>
          </cell>
          <cell r="BF16">
            <v>5.9210000000000003</v>
          </cell>
          <cell r="BG16">
            <v>0</v>
          </cell>
          <cell r="BH16">
            <v>0</v>
          </cell>
          <cell r="BI16">
            <v>0</v>
          </cell>
          <cell r="BJ16">
            <v>0</v>
          </cell>
          <cell r="BK16">
            <v>0</v>
          </cell>
          <cell r="BL16">
            <v>0</v>
          </cell>
          <cell r="BM16">
            <v>0</v>
          </cell>
          <cell r="BZ16" t="str">
            <v>SEBusiness Demand (closed)Fixed Charge</v>
          </cell>
          <cell r="CG16">
            <v>0</v>
          </cell>
          <cell r="CH16">
            <v>0</v>
          </cell>
          <cell r="CI16">
            <v>0</v>
          </cell>
          <cell r="CJ16">
            <v>0</v>
          </cell>
          <cell r="CK16">
            <v>0</v>
          </cell>
          <cell r="CL16">
            <v>0</v>
          </cell>
          <cell r="CM16">
            <v>0</v>
          </cell>
          <cell r="CN16">
            <v>0</v>
          </cell>
          <cell r="CO16">
            <v>0</v>
          </cell>
          <cell r="CP16">
            <v>0</v>
          </cell>
          <cell r="CQ16">
            <v>0</v>
          </cell>
          <cell r="CR16">
            <v>986</v>
          </cell>
          <cell r="CS16">
            <v>986</v>
          </cell>
          <cell r="CT16">
            <v>986</v>
          </cell>
          <cell r="CU16">
            <v>986</v>
          </cell>
          <cell r="CV16">
            <v>0</v>
          </cell>
          <cell r="CW16">
            <v>0</v>
          </cell>
          <cell r="CX16">
            <v>0</v>
          </cell>
          <cell r="CY16">
            <v>0</v>
          </cell>
          <cell r="CZ16">
            <v>0</v>
          </cell>
          <cell r="DA16">
            <v>0</v>
          </cell>
          <cell r="DB16">
            <v>0</v>
          </cell>
          <cell r="DD16" t="str">
            <v>South EastBusiness Demand (closed)Fixed Charge</v>
          </cell>
          <cell r="DK16">
            <v>0.460726189452</v>
          </cell>
          <cell r="DL16">
            <v>0.46469113084143199</v>
          </cell>
          <cell r="DM16">
            <v>0.46869019392956823</v>
          </cell>
          <cell r="DN16">
            <v>0.47272367236269702</v>
          </cell>
          <cell r="DO16">
            <v>0.47679186231418325</v>
          </cell>
          <cell r="DP16">
            <v>0.48089506250621578</v>
          </cell>
          <cell r="DQ16">
            <v>0.48503357423174259</v>
          </cell>
          <cell r="DR16">
            <v>0.48920770137659408</v>
          </cell>
          <cell r="DS16">
            <v>0.49341775044179714</v>
          </cell>
          <cell r="DT16">
            <v>0.49766403056608111</v>
          </cell>
          <cell r="DU16">
            <v>0.50194685354857749</v>
          </cell>
          <cell r="DV16">
            <v>986</v>
          </cell>
          <cell r="DW16">
            <v>986</v>
          </cell>
          <cell r="DX16">
            <v>986</v>
          </cell>
          <cell r="DY16">
            <v>986</v>
          </cell>
          <cell r="DZ16">
            <v>0</v>
          </cell>
          <cell r="EA16">
            <v>0</v>
          </cell>
          <cell r="EB16">
            <v>0</v>
          </cell>
          <cell r="EC16">
            <v>0</v>
          </cell>
          <cell r="ED16">
            <v>0</v>
          </cell>
          <cell r="EE16">
            <v>0</v>
          </cell>
          <cell r="EF16">
            <v>0</v>
          </cell>
        </row>
        <row r="17">
          <cell r="R17" t="str">
            <v>SE11kV BusFixed Charge</v>
          </cell>
          <cell r="Y17">
            <v>202.94360563380289</v>
          </cell>
          <cell r="Z17">
            <v>210.72003470433012</v>
          </cell>
          <cell r="AA17">
            <v>212.82723505137344</v>
          </cell>
          <cell r="AB17">
            <v>214.36819727237383</v>
          </cell>
          <cell r="AC17">
            <v>0</v>
          </cell>
          <cell r="AD17">
            <v>0</v>
          </cell>
          <cell r="AE17">
            <v>0</v>
          </cell>
          <cell r="AF17">
            <v>0</v>
          </cell>
          <cell r="AG17">
            <v>0</v>
          </cell>
          <cell r="AH17">
            <v>0</v>
          </cell>
          <cell r="AI17">
            <v>0</v>
          </cell>
          <cell r="AV17" t="str">
            <v>South East11kV BusFixed Charge</v>
          </cell>
          <cell r="BC17">
            <v>273.77780517212432</v>
          </cell>
          <cell r="BD17">
            <v>281.99113932728829</v>
          </cell>
          <cell r="BE17">
            <v>289.65729188550284</v>
          </cell>
          <cell r="BF17">
            <v>298.90193127606415</v>
          </cell>
          <cell r="BG17">
            <v>0</v>
          </cell>
          <cell r="BH17">
            <v>0</v>
          </cell>
          <cell r="BI17">
            <v>0</v>
          </cell>
          <cell r="BJ17">
            <v>0</v>
          </cell>
          <cell r="BK17">
            <v>0</v>
          </cell>
          <cell r="BL17">
            <v>0</v>
          </cell>
          <cell r="BM17">
            <v>0</v>
          </cell>
          <cell r="BZ17" t="str">
            <v>SEBusiness Demand (closed)Demand Charge kW</v>
          </cell>
          <cell r="CG17">
            <v>1.2529138846738899</v>
          </cell>
          <cell r="CH17">
            <v>1.2636962761082606</v>
          </cell>
          <cell r="CI17">
            <v>1.274571459207299</v>
          </cell>
          <cell r="CJ17">
            <v>1.285540232522336</v>
          </cell>
          <cell r="CK17">
            <v>1.2966034014769172</v>
          </cell>
          <cell r="CL17">
            <v>1.3077617784259441</v>
          </cell>
          <cell r="CM17">
            <v>1.3190161827153239</v>
          </cell>
          <cell r="CN17">
            <v>1.330367440742134</v>
          </cell>
          <cell r="CO17">
            <v>1.3418163860153021</v>
          </cell>
          <cell r="CP17">
            <v>1.3533638592168107</v>
          </cell>
          <cell r="CQ17">
            <v>1.3650107082634269</v>
          </cell>
          <cell r="CR17">
            <v>175218</v>
          </cell>
          <cell r="CS17">
            <v>175218</v>
          </cell>
          <cell r="CT17">
            <v>175218</v>
          </cell>
          <cell r="CU17">
            <v>175218</v>
          </cell>
          <cell r="CV17">
            <v>0</v>
          </cell>
          <cell r="CW17">
            <v>0</v>
          </cell>
          <cell r="CX17">
            <v>0</v>
          </cell>
          <cell r="CY17">
            <v>0</v>
          </cell>
          <cell r="CZ17">
            <v>0</v>
          </cell>
          <cell r="DA17">
            <v>0</v>
          </cell>
          <cell r="DB17">
            <v>0</v>
          </cell>
          <cell r="DD17" t="str">
            <v>South EastBusiness Demand (closed)Demand Charge kW</v>
          </cell>
          <cell r="DK17">
            <v>6.5374469305794607</v>
          </cell>
          <cell r="DL17">
            <v>6.5937072311868565</v>
          </cell>
          <cell r="DM17">
            <v>6.6504516996135932</v>
          </cell>
          <cell r="DN17">
            <v>6.7076845025362575</v>
          </cell>
          <cell r="DO17">
            <v>6.7654098424892375</v>
          </cell>
          <cell r="DP17">
            <v>6.8236319581733103</v>
          </cell>
          <cell r="DQ17">
            <v>6.8823551247668844</v>
          </cell>
          <cell r="DR17">
            <v>6.9415836542399214</v>
          </cell>
          <cell r="DS17">
            <v>7.0013218956705572</v>
          </cell>
          <cell r="DT17">
            <v>7.0615742355644517</v>
          </cell>
          <cell r="DU17">
            <v>7.1223450981768828</v>
          </cell>
          <cell r="DV17">
            <v>175218</v>
          </cell>
          <cell r="DW17">
            <v>175218</v>
          </cell>
          <cell r="DX17">
            <v>175218</v>
          </cell>
          <cell r="DY17">
            <v>175218</v>
          </cell>
          <cell r="DZ17">
            <v>0</v>
          </cell>
          <cell r="EA17">
            <v>0</v>
          </cell>
          <cell r="EB17">
            <v>0</v>
          </cell>
          <cell r="EC17">
            <v>0</v>
          </cell>
          <cell r="ED17">
            <v>0</v>
          </cell>
          <cell r="EE17">
            <v>0</v>
          </cell>
          <cell r="EF17">
            <v>0</v>
          </cell>
        </row>
        <row r="18">
          <cell r="R18" t="str">
            <v>SE11kV BusVolume Off Peak Charge</v>
          </cell>
          <cell r="Y18">
            <v>2.4588920198234084E-3</v>
          </cell>
          <cell r="Z18">
            <v>2.6416757162127289E-3</v>
          </cell>
          <cell r="AA18">
            <v>3.058307267265636E-3</v>
          </cell>
          <cell r="AB18">
            <v>3.4585200840195076E-3</v>
          </cell>
          <cell r="AC18">
            <v>0</v>
          </cell>
          <cell r="AD18">
            <v>0</v>
          </cell>
          <cell r="AE18">
            <v>0</v>
          </cell>
          <cell r="AF18">
            <v>0</v>
          </cell>
          <cell r="AG18">
            <v>0</v>
          </cell>
          <cell r="AH18">
            <v>0</v>
          </cell>
          <cell r="AI18">
            <v>0</v>
          </cell>
          <cell r="AV18" t="str">
            <v>South East11kV BusVolume Off Peak Charge</v>
          </cell>
          <cell r="BC18">
            <v>2.0000000000001332E-4</v>
          </cell>
          <cell r="BD18">
            <v>2.0000000000001139E-4</v>
          </cell>
          <cell r="BE18">
            <v>2.2133906936600047E-4</v>
          </cell>
          <cell r="BF18">
            <v>1.9991889612411642E-4</v>
          </cell>
          <cell r="BG18">
            <v>0</v>
          </cell>
          <cell r="BH18">
            <v>0</v>
          </cell>
          <cell r="BI18">
            <v>0</v>
          </cell>
          <cell r="BJ18">
            <v>0</v>
          </cell>
          <cell r="BK18">
            <v>0</v>
          </cell>
          <cell r="BL18">
            <v>0</v>
          </cell>
          <cell r="BM18">
            <v>0</v>
          </cell>
          <cell r="BZ18" t="str">
            <v>SEBusiness Demand (closed)Volume Charge</v>
          </cell>
          <cell r="CG18">
            <v>3.3080017558900277E-3</v>
          </cell>
          <cell r="CH18">
            <v>3.5026923220933589E-3</v>
          </cell>
          <cell r="CI18">
            <v>3.5284416527424341E-3</v>
          </cell>
          <cell r="CJ18">
            <v>3.4394013439407725E-3</v>
          </cell>
          <cell r="CK18">
            <v>0</v>
          </cell>
          <cell r="CL18">
            <v>0</v>
          </cell>
          <cell r="CM18">
            <v>0</v>
          </cell>
          <cell r="CN18">
            <v>0</v>
          </cell>
          <cell r="CO18">
            <v>0</v>
          </cell>
          <cell r="CP18">
            <v>0</v>
          </cell>
          <cell r="CQ18">
            <v>0</v>
          </cell>
          <cell r="CR18">
            <v>67563061.902710006</v>
          </cell>
          <cell r="CS18">
            <v>68321659.555238724</v>
          </cell>
          <cell r="CT18">
            <v>68413191.152619287</v>
          </cell>
          <cell r="CU18">
            <v>68536522.570399001</v>
          </cell>
          <cell r="CV18">
            <v>0</v>
          </cell>
          <cell r="CW18">
            <v>0</v>
          </cell>
          <cell r="CX18">
            <v>0</v>
          </cell>
          <cell r="CY18">
            <v>0</v>
          </cell>
          <cell r="CZ18">
            <v>0</v>
          </cell>
          <cell r="DA18">
            <v>0</v>
          </cell>
          <cell r="DB18">
            <v>0</v>
          </cell>
          <cell r="DD18" t="str">
            <v>South EastBusiness Demand (closed)Volume Charge</v>
          </cell>
          <cell r="DK18">
            <v>3.5516341194784543E-2</v>
          </cell>
          <cell r="DL18">
            <v>3.5878000229165444E-2</v>
          </cell>
          <cell r="DM18">
            <v>3.7121613472918188E-2</v>
          </cell>
          <cell r="DN18">
            <v>3.8006379016568448E-2</v>
          </cell>
          <cell r="DO18">
            <v>0</v>
          </cell>
          <cell r="DP18">
            <v>1</v>
          </cell>
          <cell r="DQ18">
            <v>1</v>
          </cell>
          <cell r="DR18">
            <v>1</v>
          </cell>
          <cell r="DS18">
            <v>1</v>
          </cell>
          <cell r="DT18">
            <v>1</v>
          </cell>
          <cell r="DU18">
            <v>1</v>
          </cell>
          <cell r="DV18">
            <v>63816401</v>
          </cell>
          <cell r="DW18">
            <v>64532931.166456088</v>
          </cell>
          <cell r="DX18">
            <v>64619386.945073992</v>
          </cell>
          <cell r="DY18">
            <v>64735879.107970074</v>
          </cell>
          <cell r="DZ18">
            <v>0</v>
          </cell>
          <cell r="EA18">
            <v>0</v>
          </cell>
          <cell r="EB18">
            <v>0</v>
          </cell>
          <cell r="EC18">
            <v>0</v>
          </cell>
          <cell r="ED18">
            <v>0</v>
          </cell>
          <cell r="EE18">
            <v>0</v>
          </cell>
          <cell r="EF18">
            <v>0</v>
          </cell>
        </row>
        <row r="19">
          <cell r="R19" t="str">
            <v>SE11kV BusVolume Peak Charge</v>
          </cell>
          <cell r="Y19">
            <v>2.4588920198234084E-3</v>
          </cell>
          <cell r="Z19">
            <v>2.6416757162127289E-3</v>
          </cell>
          <cell r="AA19">
            <v>3.058307267265636E-3</v>
          </cell>
          <cell r="AB19">
            <v>3.4585200840195076E-3</v>
          </cell>
          <cell r="AC19">
            <v>0</v>
          </cell>
          <cell r="AD19">
            <v>0</v>
          </cell>
          <cell r="AE19">
            <v>0</v>
          </cell>
          <cell r="AF19">
            <v>0</v>
          </cell>
          <cell r="AG19">
            <v>0</v>
          </cell>
          <cell r="AH19">
            <v>0</v>
          </cell>
          <cell r="AI19">
            <v>0</v>
          </cell>
          <cell r="AV19" t="str">
            <v>South East11kV BusVolume Peak Charge</v>
          </cell>
          <cell r="BC19">
            <v>2.0000000000001332E-4</v>
          </cell>
          <cell r="BD19">
            <v>2.0000000000001139E-4</v>
          </cell>
          <cell r="BE19">
            <v>2.2133906936600047E-4</v>
          </cell>
          <cell r="BF19">
            <v>1.9991889612411642E-4</v>
          </cell>
          <cell r="BG19">
            <v>0</v>
          </cell>
          <cell r="BH19">
            <v>0</v>
          </cell>
          <cell r="BI19">
            <v>0</v>
          </cell>
          <cell r="BJ19">
            <v>0</v>
          </cell>
          <cell r="BK19">
            <v>0</v>
          </cell>
          <cell r="BL19">
            <v>0</v>
          </cell>
          <cell r="BM19">
            <v>0</v>
          </cell>
          <cell r="BZ19" t="str">
            <v>SEBusiness FlatFixed Charge</v>
          </cell>
          <cell r="CG19">
            <v>0.19420745205599999</v>
          </cell>
          <cell r="CH19">
            <v>0.19587877264167985</v>
          </cell>
          <cell r="CI19">
            <v>0.1975644763649301</v>
          </cell>
          <cell r="CJ19">
            <v>0.19926468700490368</v>
          </cell>
          <cell r="CK19">
            <v>0.20097952940597857</v>
          </cell>
          <cell r="CL19">
            <v>0.20270912948692502</v>
          </cell>
          <cell r="CM19">
            <v>0.20445361425015157</v>
          </cell>
          <cell r="CN19">
            <v>0.20621311179103066</v>
          </cell>
          <cell r="CO19">
            <v>0.2079877513073046</v>
          </cell>
          <cell r="CP19">
            <v>0.20977766310857227</v>
          </cell>
          <cell r="CQ19">
            <v>0.21158297862585773</v>
          </cell>
          <cell r="CR19">
            <v>62438</v>
          </cell>
          <cell r="CS19">
            <v>59937</v>
          </cell>
          <cell r="CT19">
            <v>57437</v>
          </cell>
          <cell r="CU19">
            <v>54937</v>
          </cell>
          <cell r="CV19">
            <v>0</v>
          </cell>
          <cell r="CW19">
            <v>0</v>
          </cell>
          <cell r="CX19">
            <v>0</v>
          </cell>
          <cell r="CY19">
            <v>0</v>
          </cell>
          <cell r="CZ19">
            <v>0</v>
          </cell>
          <cell r="DA19">
            <v>0</v>
          </cell>
          <cell r="DB19">
            <v>0</v>
          </cell>
          <cell r="DD19" t="str">
            <v>South EastBusiness FlatFixed Charge</v>
          </cell>
          <cell r="DK19">
            <v>0.489650703588</v>
          </cell>
          <cell r="DL19">
            <v>0.4959346997102278</v>
          </cell>
          <cell r="DM19">
            <v>0.51169362070187874</v>
          </cell>
          <cell r="DN19">
            <v>0.52795330034374355</v>
          </cell>
          <cell r="DO19">
            <v>1.31988325085936E-2</v>
          </cell>
          <cell r="DP19">
            <v>1.31988325085936E-2</v>
          </cell>
          <cell r="DQ19">
            <v>1.31988325085936E-2</v>
          </cell>
          <cell r="DR19">
            <v>1.31988325085936E-2</v>
          </cell>
          <cell r="DS19">
            <v>1.31988325085936E-2</v>
          </cell>
          <cell r="DT19">
            <v>1.31988325085936E-2</v>
          </cell>
          <cell r="DU19">
            <v>1.31988325085936E-2</v>
          </cell>
          <cell r="DV19">
            <v>62438</v>
          </cell>
          <cell r="DW19">
            <v>59937</v>
          </cell>
          <cell r="DX19">
            <v>57437</v>
          </cell>
          <cell r="DY19">
            <v>54937</v>
          </cell>
          <cell r="DZ19">
            <v>0</v>
          </cell>
          <cell r="EA19">
            <v>0</v>
          </cell>
          <cell r="EB19">
            <v>0</v>
          </cell>
          <cell r="EC19">
            <v>0</v>
          </cell>
          <cell r="ED19">
            <v>0</v>
          </cell>
          <cell r="EE19">
            <v>0</v>
          </cell>
          <cell r="EF19">
            <v>0</v>
          </cell>
        </row>
        <row r="20">
          <cell r="R20" t="str">
            <v>SE11kV LineDemand Charge kVA</v>
          </cell>
          <cell r="Y20">
            <v>1.2490000000000001</v>
          </cell>
          <cell r="Z20">
            <v>1.2490000000000001</v>
          </cell>
          <cell r="AA20">
            <v>1.1870000000000001</v>
          </cell>
          <cell r="AB20">
            <v>1.1359999999999999</v>
          </cell>
          <cell r="AC20">
            <v>0</v>
          </cell>
          <cell r="AD20">
            <v>0</v>
          </cell>
          <cell r="AE20">
            <v>0</v>
          </cell>
          <cell r="AF20">
            <v>0</v>
          </cell>
          <cell r="AG20">
            <v>0</v>
          </cell>
          <cell r="AH20">
            <v>0</v>
          </cell>
          <cell r="AI20">
            <v>0</v>
          </cell>
          <cell r="AV20" t="str">
            <v>South East11kV LineDemand Charge kVA</v>
          </cell>
          <cell r="BC20">
            <v>7.1520000000000001</v>
          </cell>
          <cell r="BD20">
            <v>7.3150000000000004</v>
          </cell>
          <cell r="BE20">
            <v>7.4809999999999999</v>
          </cell>
          <cell r="BF20">
            <v>7.6509999999999998</v>
          </cell>
          <cell r="BG20">
            <v>0</v>
          </cell>
          <cell r="BH20">
            <v>0</v>
          </cell>
          <cell r="BI20">
            <v>0</v>
          </cell>
          <cell r="BJ20">
            <v>0</v>
          </cell>
          <cell r="BK20">
            <v>0</v>
          </cell>
          <cell r="BL20">
            <v>0</v>
          </cell>
          <cell r="BM20">
            <v>0</v>
          </cell>
          <cell r="BZ20" t="str">
            <v>SEBusiness FlatVolume Charge</v>
          </cell>
          <cell r="CG20">
            <v>1.1410410388229831E-2</v>
          </cell>
          <cell r="CH20">
            <v>1.1740986995127767E-2</v>
          </cell>
          <cell r="CI20">
            <v>1.1830816933777912E-2</v>
          </cell>
          <cell r="CJ20">
            <v>1.1628240125119465E-2</v>
          </cell>
          <cell r="CK20">
            <v>0</v>
          </cell>
          <cell r="CL20">
            <v>0</v>
          </cell>
          <cell r="CM20">
            <v>0</v>
          </cell>
          <cell r="CN20">
            <v>0</v>
          </cell>
          <cell r="CO20">
            <v>0</v>
          </cell>
          <cell r="CP20">
            <v>0</v>
          </cell>
          <cell r="CQ20">
            <v>0</v>
          </cell>
          <cell r="CR20">
            <v>389733953.32310152</v>
          </cell>
          <cell r="CS20">
            <v>378312274.69819224</v>
          </cell>
          <cell r="CT20">
            <v>363039525.57308316</v>
          </cell>
          <cell r="CU20">
            <v>347892352.32276922</v>
          </cell>
          <cell r="CV20">
            <v>0</v>
          </cell>
          <cell r="CW20">
            <v>0</v>
          </cell>
          <cell r="CX20">
            <v>0</v>
          </cell>
          <cell r="CY20">
            <v>0</v>
          </cell>
          <cell r="CZ20">
            <v>0</v>
          </cell>
          <cell r="DA20">
            <v>0</v>
          </cell>
          <cell r="DB20">
            <v>0</v>
          </cell>
          <cell r="DD20" t="str">
            <v>South EastBusiness FlatVolume Charge</v>
          </cell>
          <cell r="DK20">
            <v>6.930410844698863E-2</v>
          </cell>
          <cell r="DL20">
            <v>6.8646987015391986E-2</v>
          </cell>
          <cell r="DM20">
            <v>6.901149928104959E-2</v>
          </cell>
          <cell r="DN20">
            <v>6.8798634993423632E-2</v>
          </cell>
          <cell r="DO20">
            <v>6.8798634993423632E-2</v>
          </cell>
          <cell r="DP20">
            <v>0</v>
          </cell>
          <cell r="DQ20">
            <v>0</v>
          </cell>
          <cell r="DR20">
            <v>0</v>
          </cell>
          <cell r="DS20">
            <v>0</v>
          </cell>
          <cell r="DT20">
            <v>0</v>
          </cell>
          <cell r="DU20">
            <v>0</v>
          </cell>
          <cell r="DV20">
            <v>368121537.83670837</v>
          </cell>
          <cell r="DW20">
            <v>357333240.16793287</v>
          </cell>
          <cell r="DX20">
            <v>342907430.33794254</v>
          </cell>
          <cell r="DY20">
            <v>328600232.66311759</v>
          </cell>
          <cell r="DZ20">
            <v>0</v>
          </cell>
          <cell r="EA20">
            <v>0</v>
          </cell>
          <cell r="EB20">
            <v>0</v>
          </cell>
          <cell r="EC20">
            <v>0</v>
          </cell>
          <cell r="ED20">
            <v>0</v>
          </cell>
          <cell r="EE20">
            <v>0</v>
          </cell>
          <cell r="EF20">
            <v>0</v>
          </cell>
        </row>
        <row r="21">
          <cell r="R21" t="str">
            <v>SE11kV LineFixed Charge</v>
          </cell>
          <cell r="Y21">
            <v>90.396884433962228</v>
          </cell>
          <cell r="Z21">
            <v>94.660245016314803</v>
          </cell>
          <cell r="AA21">
            <v>92.767040115988522</v>
          </cell>
          <cell r="AB21">
            <v>90.663306692593139</v>
          </cell>
          <cell r="AC21">
            <v>0</v>
          </cell>
          <cell r="AD21">
            <v>0</v>
          </cell>
          <cell r="AE21">
            <v>0</v>
          </cell>
          <cell r="AF21">
            <v>0</v>
          </cell>
          <cell r="AG21">
            <v>0</v>
          </cell>
          <cell r="AH21">
            <v>0</v>
          </cell>
          <cell r="AI21">
            <v>0</v>
          </cell>
          <cell r="AV21" t="str">
            <v>South East11kV LineFixed Charge</v>
          </cell>
          <cell r="BC21">
            <v>52.610555893055412</v>
          </cell>
          <cell r="BD21">
            <v>54.188872569847184</v>
          </cell>
          <cell r="BE21">
            <v>55.66204000719685</v>
          </cell>
          <cell r="BF21">
            <v>57.436482968071225</v>
          </cell>
          <cell r="BG21">
            <v>0</v>
          </cell>
          <cell r="BH21">
            <v>0</v>
          </cell>
          <cell r="BI21">
            <v>0</v>
          </cell>
          <cell r="BJ21">
            <v>0</v>
          </cell>
          <cell r="BK21">
            <v>0</v>
          </cell>
          <cell r="BL21">
            <v>0</v>
          </cell>
          <cell r="BM21">
            <v>0</v>
          </cell>
          <cell r="BZ21" t="str">
            <v>SESmall Business Primary Load ControlFixed Charge</v>
          </cell>
          <cell r="CG21">
            <v>9.7103726027999993E-2</v>
          </cell>
          <cell r="CH21">
            <v>9.7939386320839927E-2</v>
          </cell>
          <cell r="CI21">
            <v>9.8782238182465051E-2</v>
          </cell>
          <cell r="CJ21">
            <v>9.9632343502451842E-2</v>
          </cell>
          <cell r="CK21">
            <v>0.10048976470298929</v>
          </cell>
          <cell r="CL21">
            <v>0.10135456474346251</v>
          </cell>
          <cell r="CM21">
            <v>0.10222680712507579</v>
          </cell>
          <cell r="CN21">
            <v>0.10310655589551533</v>
          </cell>
          <cell r="CO21">
            <v>0.1039938756536523</v>
          </cell>
          <cell r="CP21">
            <v>0.10488883155428613</v>
          </cell>
          <cell r="CQ21">
            <v>0.10579148931292887</v>
          </cell>
          <cell r="CR21">
            <v>13</v>
          </cell>
          <cell r="CS21">
            <v>13</v>
          </cell>
          <cell r="CT21">
            <v>13</v>
          </cell>
          <cell r="CU21">
            <v>13</v>
          </cell>
          <cell r="CV21">
            <v>0</v>
          </cell>
          <cell r="CW21">
            <v>0</v>
          </cell>
          <cell r="CX21">
            <v>0</v>
          </cell>
          <cell r="CY21">
            <v>0</v>
          </cell>
          <cell r="CZ21">
            <v>0</v>
          </cell>
          <cell r="DA21">
            <v>0</v>
          </cell>
          <cell r="DB21">
            <v>0</v>
          </cell>
          <cell r="DD21" t="str">
            <v>South EastSmall Business Primary Load ControlFixed Charge</v>
          </cell>
          <cell r="DK21">
            <v>0.489650703588</v>
          </cell>
          <cell r="DL21">
            <v>0.49386456506466092</v>
          </cell>
          <cell r="DM21">
            <v>0.49811469040945144</v>
          </cell>
          <cell r="DN21">
            <v>0.5024013917038529</v>
          </cell>
          <cell r="DO21">
            <v>0.50672498371507368</v>
          </cell>
          <cell r="DP21">
            <v>0.51108578391916204</v>
          </cell>
          <cell r="DQ21">
            <v>0.51548411252431836</v>
          </cell>
          <cell r="DR21">
            <v>0.51992029249440719</v>
          </cell>
          <cell r="DS21">
            <v>0.52439464957267234</v>
          </cell>
          <cell r="DT21">
            <v>0.52890751230565569</v>
          </cell>
          <cell r="DU21">
            <v>0.53345921206732227</v>
          </cell>
          <cell r="DV21">
            <v>13</v>
          </cell>
          <cell r="DW21">
            <v>13</v>
          </cell>
          <cell r="DX21">
            <v>13</v>
          </cell>
          <cell r="DY21">
            <v>13</v>
          </cell>
          <cell r="DZ21">
            <v>0</v>
          </cell>
          <cell r="EA21">
            <v>0</v>
          </cell>
          <cell r="EB21">
            <v>0</v>
          </cell>
          <cell r="EC21">
            <v>0</v>
          </cell>
          <cell r="ED21">
            <v>0</v>
          </cell>
          <cell r="EE21">
            <v>0</v>
          </cell>
          <cell r="EF21">
            <v>0</v>
          </cell>
        </row>
        <row r="22">
          <cell r="R22" t="str">
            <v>SE11kV LineVolume Off Peak Charge</v>
          </cell>
          <cell r="Y22">
            <v>3.2090138496559594E-3</v>
          </cell>
          <cell r="Z22">
            <v>2.9167659162056456E-3</v>
          </cell>
          <cell r="AA22">
            <v>3.0922774918063214E-3</v>
          </cell>
          <cell r="AB22">
            <v>3.2457863617419871E-3</v>
          </cell>
          <cell r="AC22">
            <v>0</v>
          </cell>
          <cell r="AD22">
            <v>0</v>
          </cell>
          <cell r="AE22">
            <v>0</v>
          </cell>
          <cell r="AF22">
            <v>0</v>
          </cell>
          <cell r="AG22">
            <v>0</v>
          </cell>
          <cell r="AH22">
            <v>0</v>
          </cell>
          <cell r="AI22">
            <v>0</v>
          </cell>
          <cell r="AV22" t="str">
            <v>South East11kV LineVolume Off Peak Charge</v>
          </cell>
          <cell r="BC22">
            <v>7.6679212186040258E-3</v>
          </cell>
          <cell r="BD22">
            <v>7.1261199408441762E-3</v>
          </cell>
          <cell r="BE22">
            <v>6.5005153183627842E-3</v>
          </cell>
          <cell r="BF22">
            <v>5.8250136089608951E-3</v>
          </cell>
          <cell r="BG22">
            <v>0</v>
          </cell>
          <cell r="BH22">
            <v>0</v>
          </cell>
          <cell r="BI22">
            <v>0</v>
          </cell>
          <cell r="BJ22">
            <v>0</v>
          </cell>
          <cell r="BK22">
            <v>0</v>
          </cell>
          <cell r="BL22">
            <v>0</v>
          </cell>
          <cell r="BM22">
            <v>0</v>
          </cell>
          <cell r="BZ22" t="str">
            <v>SESmall Business Primary Load ControlVolume Charge</v>
          </cell>
          <cell r="CG22">
            <v>1.3374465659964972E-2</v>
          </cell>
          <cell r="CH22">
            <v>1.3694342255021811E-2</v>
          </cell>
          <cell r="CI22">
            <v>1.3802301304362555E-2</v>
          </cell>
          <cell r="CJ22">
            <v>1.3652045118834099E-2</v>
          </cell>
          <cell r="CK22">
            <v>0</v>
          </cell>
          <cell r="CL22">
            <v>0</v>
          </cell>
          <cell r="CM22">
            <v>0</v>
          </cell>
          <cell r="CN22">
            <v>0</v>
          </cell>
          <cell r="CO22">
            <v>0</v>
          </cell>
          <cell r="CP22">
            <v>0</v>
          </cell>
          <cell r="CQ22">
            <v>0</v>
          </cell>
          <cell r="CR22">
            <v>314653.90555000002</v>
          </cell>
          <cell r="CS22">
            <v>314653.90555000002</v>
          </cell>
          <cell r="CT22">
            <v>314653.90555000002</v>
          </cell>
          <cell r="CU22">
            <v>314653.90555000002</v>
          </cell>
          <cell r="CV22">
            <v>0</v>
          </cell>
          <cell r="CW22">
            <v>0</v>
          </cell>
          <cell r="CX22">
            <v>0</v>
          </cell>
          <cell r="CY22">
            <v>0</v>
          </cell>
          <cell r="CZ22">
            <v>0</v>
          </cell>
          <cell r="DA22">
            <v>0</v>
          </cell>
          <cell r="DB22">
            <v>0</v>
          </cell>
          <cell r="DD22" t="str">
            <v>South EastSmall Business Primary Load ControlVolume Charge</v>
          </cell>
          <cell r="DK22">
            <v>2.9219358304431679E-2</v>
          </cell>
          <cell r="DL22">
            <v>2.8584995555362636E-2</v>
          </cell>
          <cell r="DM22">
            <v>2.8530152772668859E-2</v>
          </cell>
          <cell r="DN22">
            <v>2.8232695415852094E-2</v>
          </cell>
          <cell r="DO22">
            <v>0</v>
          </cell>
          <cell r="DP22">
            <v>0</v>
          </cell>
          <cell r="DQ22">
            <v>0</v>
          </cell>
          <cell r="DR22">
            <v>0</v>
          </cell>
          <cell r="DS22">
            <v>0</v>
          </cell>
          <cell r="DT22">
            <v>0</v>
          </cell>
          <cell r="DU22">
            <v>0</v>
          </cell>
          <cell r="DV22">
            <v>297205</v>
          </cell>
          <cell r="DW22">
            <v>297205</v>
          </cell>
          <cell r="DX22">
            <v>297205</v>
          </cell>
          <cell r="DY22">
            <v>297205</v>
          </cell>
          <cell r="DZ22">
            <v>0</v>
          </cell>
          <cell r="EA22">
            <v>0</v>
          </cell>
          <cell r="EB22">
            <v>0</v>
          </cell>
          <cell r="EC22">
            <v>0</v>
          </cell>
          <cell r="ED22">
            <v>0</v>
          </cell>
          <cell r="EE22">
            <v>0</v>
          </cell>
          <cell r="EF22">
            <v>0</v>
          </cell>
        </row>
        <row r="23">
          <cell r="R23" t="str">
            <v>SE11kV LineVolume Peak Charge</v>
          </cell>
          <cell r="Y23">
            <v>3.2090138496559594E-3</v>
          </cell>
          <cell r="Z23">
            <v>2.9167659162056456E-3</v>
          </cell>
          <cell r="AA23">
            <v>3.0922774918063214E-3</v>
          </cell>
          <cell r="AB23">
            <v>3.2457863617419871E-3</v>
          </cell>
          <cell r="AC23">
            <v>0</v>
          </cell>
          <cell r="AD23">
            <v>0</v>
          </cell>
          <cell r="AE23">
            <v>0</v>
          </cell>
          <cell r="AF23">
            <v>0</v>
          </cell>
          <cell r="AG23">
            <v>0</v>
          </cell>
          <cell r="AH23">
            <v>0</v>
          </cell>
          <cell r="AI23">
            <v>0</v>
          </cell>
          <cell r="AV23" t="str">
            <v>South East11kV LineVolume Peak Charge</v>
          </cell>
          <cell r="BC23">
            <v>7.6679212186040258E-3</v>
          </cell>
          <cell r="BD23">
            <v>7.1261199408441762E-3</v>
          </cell>
          <cell r="BE23">
            <v>6.5005153183627842E-3</v>
          </cell>
          <cell r="BF23">
            <v>5.8250136089608951E-3</v>
          </cell>
          <cell r="BG23">
            <v>0</v>
          </cell>
          <cell r="BH23">
            <v>0</v>
          </cell>
          <cell r="BI23">
            <v>0</v>
          </cell>
          <cell r="BJ23">
            <v>0</v>
          </cell>
          <cell r="BK23">
            <v>0</v>
          </cell>
          <cell r="BL23">
            <v>0</v>
          </cell>
          <cell r="BM23">
            <v>0</v>
          </cell>
          <cell r="BZ23" t="str">
            <v>SEBusiness ToUFixed Charge</v>
          </cell>
          <cell r="CG23">
            <v>0.19420745205599999</v>
          </cell>
          <cell r="CH23">
            <v>0.19587877264167985</v>
          </cell>
          <cell r="CI23">
            <v>0.1975644763649301</v>
          </cell>
          <cell r="CJ23">
            <v>0.19926468700490368</v>
          </cell>
          <cell r="CK23">
            <v>0.20097952940597857</v>
          </cell>
          <cell r="CL23">
            <v>0.20270912948692502</v>
          </cell>
          <cell r="CM23">
            <v>0.20445361425015157</v>
          </cell>
          <cell r="CN23">
            <v>0.20621311179103066</v>
          </cell>
          <cell r="CO23">
            <v>0.2079877513073046</v>
          </cell>
          <cell r="CP23">
            <v>0.20977766310857227</v>
          </cell>
          <cell r="CQ23">
            <v>0.21158297862585773</v>
          </cell>
          <cell r="CR23">
            <v>9348</v>
          </cell>
          <cell r="CS23">
            <v>9252</v>
          </cell>
          <cell r="CT23">
            <v>9252</v>
          </cell>
          <cell r="CU23">
            <v>9252</v>
          </cell>
          <cell r="CV23">
            <v>0</v>
          </cell>
          <cell r="CW23">
            <v>0</v>
          </cell>
          <cell r="CX23">
            <v>0</v>
          </cell>
          <cell r="CY23">
            <v>0</v>
          </cell>
          <cell r="CZ23">
            <v>0</v>
          </cell>
          <cell r="DA23">
            <v>0</v>
          </cell>
          <cell r="DB23">
            <v>0</v>
          </cell>
          <cell r="DD23" t="str">
            <v>South EastBusiness ToUFixed Charge</v>
          </cell>
          <cell r="DK23">
            <v>0.489650703588</v>
          </cell>
          <cell r="DL23">
            <v>0.49386456506466092</v>
          </cell>
          <cell r="DM23">
            <v>0.49811469040945144</v>
          </cell>
          <cell r="DN23">
            <v>0.5024013917038529</v>
          </cell>
          <cell r="DO23">
            <v>0.50672498371507368</v>
          </cell>
          <cell r="DP23">
            <v>0.51108578391916204</v>
          </cell>
          <cell r="DQ23">
            <v>0.51548411252431836</v>
          </cell>
          <cell r="DR23">
            <v>0.51992029249440719</v>
          </cell>
          <cell r="DS23">
            <v>0.52439464957267234</v>
          </cell>
          <cell r="DT23">
            <v>0.52890751230565569</v>
          </cell>
          <cell r="DU23">
            <v>0.53345921206732227</v>
          </cell>
          <cell r="DV23">
            <v>9348</v>
          </cell>
          <cell r="DW23">
            <v>9252</v>
          </cell>
          <cell r="DX23">
            <v>9252</v>
          </cell>
          <cell r="DY23">
            <v>9252</v>
          </cell>
          <cell r="DZ23">
            <v>0</v>
          </cell>
          <cell r="EA23">
            <v>0</v>
          </cell>
          <cell r="EB23">
            <v>0</v>
          </cell>
          <cell r="EC23">
            <v>0</v>
          </cell>
          <cell r="ED23">
            <v>0</v>
          </cell>
          <cell r="EE23">
            <v>0</v>
          </cell>
          <cell r="EF23">
            <v>0</v>
          </cell>
        </row>
        <row r="24">
          <cell r="R24" t="str">
            <v>SEDemand ToU 11kVExcess Demand Charge</v>
          </cell>
          <cell r="Y24">
            <v>0.46239999999999998</v>
          </cell>
          <cell r="Z24">
            <v>0.46239999999999998</v>
          </cell>
          <cell r="AA24">
            <v>0.41620000000000001</v>
          </cell>
          <cell r="AB24">
            <v>0.37460000000000004</v>
          </cell>
          <cell r="AC24">
            <v>0</v>
          </cell>
          <cell r="AD24">
            <v>0</v>
          </cell>
          <cell r="AE24">
            <v>0</v>
          </cell>
          <cell r="AF24">
            <v>0</v>
          </cell>
          <cell r="AG24">
            <v>0</v>
          </cell>
          <cell r="AH24">
            <v>0</v>
          </cell>
          <cell r="AI24">
            <v>0</v>
          </cell>
          <cell r="AV24" t="str">
            <v>South EastDemand ToU 11kVCAV Charge</v>
          </cell>
          <cell r="BC24">
            <v>33.272180646877125</v>
          </cell>
          <cell r="BD24">
            <v>34.270346066283437</v>
          </cell>
          <cell r="BE24">
            <v>35.202012578194697</v>
          </cell>
          <cell r="BF24">
            <v>36.357410141720102</v>
          </cell>
          <cell r="BG24">
            <v>0</v>
          </cell>
          <cell r="BH24">
            <v>0</v>
          </cell>
          <cell r="BI24">
            <v>0</v>
          </cell>
          <cell r="BJ24">
            <v>0</v>
          </cell>
          <cell r="BK24">
            <v>0</v>
          </cell>
          <cell r="BL24">
            <v>0</v>
          </cell>
          <cell r="BM24">
            <v>0</v>
          </cell>
          <cell r="BZ24" t="str">
            <v>SEBusiness ToUVolume Peak Charge</v>
          </cell>
          <cell r="CG24">
            <v>1.601867232E-2</v>
          </cell>
          <cell r="CH24">
            <v>1.6418350561908258E-2</v>
          </cell>
          <cell r="CI24">
            <v>1.6546998838763243E-2</v>
          </cell>
          <cell r="CJ24">
            <v>1.6345581911598628E-2</v>
          </cell>
          <cell r="CK24">
            <v>0</v>
          </cell>
          <cell r="CL24">
            <v>0</v>
          </cell>
          <cell r="CM24">
            <v>0</v>
          </cell>
          <cell r="CN24">
            <v>0</v>
          </cell>
          <cell r="CO24">
            <v>0</v>
          </cell>
          <cell r="CP24">
            <v>0</v>
          </cell>
          <cell r="CQ24">
            <v>0</v>
          </cell>
          <cell r="CR24">
            <v>156392567.10094085</v>
          </cell>
          <cell r="CS24">
            <v>150902314.62810323</v>
          </cell>
          <cell r="CT24">
            <v>151104480.82248798</v>
          </cell>
          <cell r="CU24">
            <v>151376883.40360907</v>
          </cell>
          <cell r="CV24">
            <v>0</v>
          </cell>
          <cell r="CW24">
            <v>0</v>
          </cell>
          <cell r="CX24">
            <v>0</v>
          </cell>
          <cell r="CY24">
            <v>0</v>
          </cell>
          <cell r="CZ24">
            <v>0</v>
          </cell>
          <cell r="DA24">
            <v>0</v>
          </cell>
          <cell r="DB24">
            <v>0</v>
          </cell>
          <cell r="DD24" t="str">
            <v>South EastBusiness ToUVolume Peak Charge</v>
          </cell>
          <cell r="DK24">
            <v>8.0311278450000009E-2</v>
          </cell>
          <cell r="DL24">
            <v>8.108997402660667E-2</v>
          </cell>
          <cell r="DM24">
            <v>8.3249617741910878E-2</v>
          </cell>
          <cell r="DN24">
            <v>8.4850438965250574E-2</v>
          </cell>
          <cell r="DO24">
            <v>0</v>
          </cell>
          <cell r="DP24">
            <v>0</v>
          </cell>
          <cell r="DQ24">
            <v>0</v>
          </cell>
          <cell r="DR24">
            <v>0</v>
          </cell>
          <cell r="DS24">
            <v>0</v>
          </cell>
          <cell r="DT24">
            <v>0</v>
          </cell>
          <cell r="DU24">
            <v>0</v>
          </cell>
          <cell r="DV24">
            <v>147719930.01005077</v>
          </cell>
          <cell r="DW24">
            <v>142534135.53107387</v>
          </cell>
          <cell r="DX24">
            <v>142725090.7448574</v>
          </cell>
          <cell r="DY24">
            <v>142982387.43717265</v>
          </cell>
          <cell r="DZ24">
            <v>0</v>
          </cell>
          <cell r="EA24">
            <v>0</v>
          </cell>
          <cell r="EB24">
            <v>0</v>
          </cell>
          <cell r="EC24">
            <v>0</v>
          </cell>
          <cell r="ED24">
            <v>0</v>
          </cell>
          <cell r="EE24">
            <v>0</v>
          </cell>
          <cell r="EF24">
            <v>0</v>
          </cell>
        </row>
        <row r="25">
          <cell r="R25" t="str">
            <v>SEDemand ToU 11kVPeak Demand Charge kVA</v>
          </cell>
          <cell r="Y25">
            <v>2.3119999999999998</v>
          </cell>
          <cell r="Z25">
            <v>2.3119999999999998</v>
          </cell>
          <cell r="AA25">
            <v>2.081</v>
          </cell>
          <cell r="AB25">
            <v>1.873</v>
          </cell>
          <cell r="AC25">
            <v>0</v>
          </cell>
          <cell r="AD25">
            <v>0</v>
          </cell>
          <cell r="AE25">
            <v>0</v>
          </cell>
          <cell r="AF25">
            <v>0</v>
          </cell>
          <cell r="AG25">
            <v>0</v>
          </cell>
          <cell r="AH25">
            <v>0</v>
          </cell>
          <cell r="AI25">
            <v>0</v>
          </cell>
          <cell r="AV25" t="str">
            <v>South EastDemand ToU 11kVNCCAV Charge</v>
          </cell>
          <cell r="BC25">
            <v>74.838909535566813</v>
          </cell>
          <cell r="BD25">
            <v>77.084076821633829</v>
          </cell>
          <cell r="BE25">
            <v>79.179668527577135</v>
          </cell>
          <cell r="BF25">
            <v>81.666235827568599</v>
          </cell>
          <cell r="BG25">
            <v>0</v>
          </cell>
          <cell r="BH25">
            <v>0</v>
          </cell>
          <cell r="BI25">
            <v>0</v>
          </cell>
          <cell r="BJ25">
            <v>0</v>
          </cell>
          <cell r="BK25">
            <v>0</v>
          </cell>
          <cell r="BL25">
            <v>0</v>
          </cell>
          <cell r="BM25">
            <v>0</v>
          </cell>
          <cell r="BZ25" t="str">
            <v>SEBusiness ToUVolume Off Peak Charge</v>
          </cell>
          <cell r="CG25">
            <v>7.1988277750627905E-3</v>
          </cell>
          <cell r="CH25">
            <v>7.3784440860441393E-3</v>
          </cell>
          <cell r="CI25">
            <v>7.436258914273154E-3</v>
          </cell>
          <cell r="CJ25">
            <v>7.3457416890827685E-3</v>
          </cell>
          <cell r="CK25">
            <v>0</v>
          </cell>
          <cell r="CL25">
            <v>0</v>
          </cell>
          <cell r="CM25">
            <v>0</v>
          </cell>
          <cell r="CN25">
            <v>0</v>
          </cell>
          <cell r="CO25">
            <v>0</v>
          </cell>
          <cell r="CP25">
            <v>0</v>
          </cell>
          <cell r="CQ25">
            <v>0</v>
          </cell>
          <cell r="CR25">
            <v>164018646.83616918</v>
          </cell>
          <cell r="CS25">
            <v>158266934.49619555</v>
          </cell>
          <cell r="CT25">
            <v>158478967.18716452</v>
          </cell>
          <cell r="CU25">
            <v>158764664.07371747</v>
          </cell>
          <cell r="CV25">
            <v>0</v>
          </cell>
          <cell r="CW25">
            <v>0</v>
          </cell>
          <cell r="CX25">
            <v>0</v>
          </cell>
          <cell r="CY25">
            <v>0</v>
          </cell>
          <cell r="CZ25">
            <v>0</v>
          </cell>
          <cell r="DA25">
            <v>0</v>
          </cell>
          <cell r="DB25">
            <v>0</v>
          </cell>
          <cell r="DD25" t="str">
            <v>South EastBusiness ToUVolume Off Peak Charge</v>
          </cell>
          <cell r="DK25">
            <v>5.0980575726268199E-2</v>
          </cell>
          <cell r="DL25">
            <v>5.1474881751238544E-2</v>
          </cell>
          <cell r="DM25">
            <v>5.2845796049886783E-2</v>
          </cell>
          <cell r="DN25">
            <v>5.3861976954683317E-2</v>
          </cell>
          <cell r="DO25">
            <v>0</v>
          </cell>
          <cell r="DP25">
            <v>0</v>
          </cell>
          <cell r="DQ25">
            <v>0</v>
          </cell>
          <cell r="DR25">
            <v>0</v>
          </cell>
          <cell r="DS25">
            <v>0</v>
          </cell>
          <cell r="DT25">
            <v>0</v>
          </cell>
          <cell r="DU25">
            <v>0</v>
          </cell>
          <cell r="DV25">
            <v>154923110.98994926</v>
          </cell>
          <cell r="DW25">
            <v>149490355.71232495</v>
          </cell>
          <cell r="DX25">
            <v>149690630.28323573</v>
          </cell>
          <cell r="DY25">
            <v>149960484.05485684</v>
          </cell>
          <cell r="DZ25">
            <v>0</v>
          </cell>
          <cell r="EA25">
            <v>0</v>
          </cell>
          <cell r="EB25">
            <v>0</v>
          </cell>
          <cell r="EC25">
            <v>0</v>
          </cell>
          <cell r="ED25">
            <v>0</v>
          </cell>
          <cell r="EE25">
            <v>0</v>
          </cell>
          <cell r="EF25">
            <v>0</v>
          </cell>
        </row>
        <row r="26">
          <cell r="R26" t="str">
            <v>SEDemand ToU 11kVVolume Charge</v>
          </cell>
          <cell r="Y26">
            <v>7.5812023720770397E-3</v>
          </cell>
          <cell r="Z26">
            <v>7.4590246237095969E-3</v>
          </cell>
          <cell r="AA26">
            <v>8.0283694812049947E-3</v>
          </cell>
          <cell r="AB26">
            <v>8.5803630222656812E-3</v>
          </cell>
          <cell r="AC26">
            <v>0</v>
          </cell>
          <cell r="AD26">
            <v>0</v>
          </cell>
          <cell r="AE26">
            <v>0</v>
          </cell>
          <cell r="AF26">
            <v>0</v>
          </cell>
          <cell r="AG26">
            <v>0</v>
          </cell>
          <cell r="AH26">
            <v>0</v>
          </cell>
          <cell r="AI26">
            <v>0</v>
          </cell>
          <cell r="AV26" t="str">
            <v>South EastDemand ToU 11kVPeak Demand Charge kVA</v>
          </cell>
          <cell r="BC26">
            <v>7.1520000000000001</v>
          </cell>
          <cell r="BD26">
            <v>7.3150000000000004</v>
          </cell>
          <cell r="BE26">
            <v>7.4809999999999999</v>
          </cell>
          <cell r="BF26">
            <v>7.6509999999999998</v>
          </cell>
          <cell r="BG26">
            <v>0</v>
          </cell>
          <cell r="BH26">
            <v>0</v>
          </cell>
          <cell r="BI26">
            <v>0</v>
          </cell>
          <cell r="BJ26">
            <v>0</v>
          </cell>
          <cell r="BK26">
            <v>0</v>
          </cell>
          <cell r="BL26">
            <v>0</v>
          </cell>
          <cell r="BM26">
            <v>0</v>
          </cell>
          <cell r="BZ26" t="str">
            <v>SESmall Business ToU EnergyToUE Band 1 Charge</v>
          </cell>
          <cell r="CG26">
            <v>0.19420745205599999</v>
          </cell>
          <cell r="CH26">
            <v>0.19587877264167985</v>
          </cell>
          <cell r="CI26">
            <v>0.1975644763649301</v>
          </cell>
          <cell r="CJ26">
            <v>0.19926468700490368</v>
          </cell>
          <cell r="CK26">
            <v>0.20097952940597857</v>
          </cell>
          <cell r="CL26">
            <v>0.20270912948692502</v>
          </cell>
          <cell r="CM26">
            <v>0.20445361425015157</v>
          </cell>
          <cell r="CN26">
            <v>0.20621311179103066</v>
          </cell>
          <cell r="CO26">
            <v>0.2079877513073046</v>
          </cell>
          <cell r="CP26">
            <v>0.20977766310857227</v>
          </cell>
          <cell r="CQ26">
            <v>0.21158297862585773</v>
          </cell>
          <cell r="CR26">
            <v>2</v>
          </cell>
          <cell r="CS26">
            <v>2</v>
          </cell>
          <cell r="CT26">
            <v>2</v>
          </cell>
          <cell r="CU26">
            <v>2</v>
          </cell>
          <cell r="CV26">
            <v>0</v>
          </cell>
          <cell r="CW26">
            <v>0</v>
          </cell>
          <cell r="CX26">
            <v>0</v>
          </cell>
          <cell r="CY26">
            <v>0</v>
          </cell>
          <cell r="CZ26">
            <v>0</v>
          </cell>
          <cell r="DA26">
            <v>0</v>
          </cell>
          <cell r="DB26">
            <v>0</v>
          </cell>
          <cell r="DD26" t="str">
            <v>South EastSmall Business ToU EnergyToUE Band 1 Charge</v>
          </cell>
          <cell r="DK26">
            <v>0.489650703588</v>
          </cell>
          <cell r="DL26">
            <v>0.4959346997102278</v>
          </cell>
          <cell r="DM26">
            <v>0.51169362070187874</v>
          </cell>
          <cell r="DN26">
            <v>0.52795330034374355</v>
          </cell>
          <cell r="DO26">
            <v>1.31988325085936E-2</v>
          </cell>
          <cell r="DP26">
            <v>1.31988325085936E-2</v>
          </cell>
          <cell r="DQ26">
            <v>1.31988325085936E-2</v>
          </cell>
          <cell r="DR26">
            <v>1.31988325085936E-2</v>
          </cell>
          <cell r="DS26">
            <v>1.31988325085936E-2</v>
          </cell>
          <cell r="DT26">
            <v>1.31988325085936E-2</v>
          </cell>
          <cell r="DU26">
            <v>1.31988325085936E-2</v>
          </cell>
          <cell r="DV26">
            <v>2</v>
          </cell>
          <cell r="DW26">
            <v>2</v>
          </cell>
          <cell r="DX26">
            <v>2</v>
          </cell>
          <cell r="DY26">
            <v>2</v>
          </cell>
          <cell r="DZ26">
            <v>0</v>
          </cell>
          <cell r="EA26">
            <v>0</v>
          </cell>
          <cell r="EB26">
            <v>0</v>
          </cell>
          <cell r="EC26">
            <v>0</v>
          </cell>
          <cell r="ED26">
            <v>0</v>
          </cell>
          <cell r="EE26">
            <v>0</v>
          </cell>
          <cell r="EF26">
            <v>0</v>
          </cell>
        </row>
        <row r="27">
          <cell r="R27" t="str">
            <v>SEEG - 11kVDemand Charge kVA</v>
          </cell>
          <cell r="Y27">
            <v>1.1839999999999999</v>
          </cell>
          <cell r="Z27">
            <v>1.2490000000000001</v>
          </cell>
          <cell r="AA27">
            <v>1.1870000000000001</v>
          </cell>
          <cell r="AB27">
            <v>1.1359999999999999</v>
          </cell>
          <cell r="AC27">
            <v>0</v>
          </cell>
          <cell r="AD27">
            <v>0</v>
          </cell>
          <cell r="AE27">
            <v>0</v>
          </cell>
          <cell r="AF27">
            <v>0</v>
          </cell>
          <cell r="AG27">
            <v>0</v>
          </cell>
          <cell r="AH27">
            <v>0</v>
          </cell>
          <cell r="AI27">
            <v>0</v>
          </cell>
          <cell r="AV27" t="str">
            <v>South EastDemand ToU 11kVExcess Demand Charge</v>
          </cell>
          <cell r="BC27">
            <v>1.4304000000000001</v>
          </cell>
          <cell r="BD27">
            <v>1.4630000000000001</v>
          </cell>
          <cell r="BE27">
            <v>1.496</v>
          </cell>
          <cell r="BF27">
            <v>1.53</v>
          </cell>
          <cell r="BG27">
            <v>0</v>
          </cell>
          <cell r="BH27">
            <v>0</v>
          </cell>
          <cell r="BI27">
            <v>0</v>
          </cell>
          <cell r="BJ27">
            <v>0</v>
          </cell>
          <cell r="BK27">
            <v>0</v>
          </cell>
          <cell r="BL27">
            <v>0</v>
          </cell>
          <cell r="BM27">
            <v>0</v>
          </cell>
          <cell r="BZ27" t="str">
            <v>SESmall Business ToU EnergyToUE Band 2 Charge</v>
          </cell>
          <cell r="CG27">
            <v>0.23304894246719998</v>
          </cell>
          <cell r="CH27">
            <v>0.23505452717001582</v>
          </cell>
          <cell r="CI27">
            <v>0.23707737163791612</v>
          </cell>
          <cell r="CJ27">
            <v>0.23911762440588441</v>
          </cell>
          <cell r="CK27">
            <v>0.24117543528717428</v>
          </cell>
          <cell r="CL27">
            <v>0.24325095538431002</v>
          </cell>
          <cell r="CM27">
            <v>0.24534433710018189</v>
          </cell>
          <cell r="CN27">
            <v>0.2474557341492368</v>
          </cell>
          <cell r="CO27">
            <v>0.24958530156876552</v>
          </cell>
          <cell r="CP27">
            <v>0.25173319573028674</v>
          </cell>
          <cell r="CQ27">
            <v>0.25389957435102933</v>
          </cell>
          <cell r="CR27">
            <v>0</v>
          </cell>
          <cell r="CS27">
            <v>0</v>
          </cell>
          <cell r="CT27">
            <v>0</v>
          </cell>
          <cell r="CU27">
            <v>0</v>
          </cell>
          <cell r="CV27">
            <v>0</v>
          </cell>
          <cell r="CW27">
            <v>0</v>
          </cell>
          <cell r="CX27">
            <v>0</v>
          </cell>
          <cell r="CY27">
            <v>0</v>
          </cell>
          <cell r="CZ27">
            <v>0</v>
          </cell>
          <cell r="DA27">
            <v>0</v>
          </cell>
          <cell r="DB27">
            <v>0</v>
          </cell>
          <cell r="DD27" t="str">
            <v>South EastSmall Business ToU EnergyToUE Band 2 Charge</v>
          </cell>
          <cell r="DK27">
            <v>0.734476055382</v>
          </cell>
          <cell r="DL27">
            <v>0.74390204956534167</v>
          </cell>
          <cell r="DM27">
            <v>0.76754043105281811</v>
          </cell>
          <cell r="DN27">
            <v>0.79192995051561521</v>
          </cell>
          <cell r="DO27">
            <v>1.9798248762890398E-2</v>
          </cell>
          <cell r="DP27">
            <v>1.9798248762890398E-2</v>
          </cell>
          <cell r="DQ27">
            <v>1.9798248762890398E-2</v>
          </cell>
          <cell r="DR27">
            <v>1.9798248762890398E-2</v>
          </cell>
          <cell r="DS27">
            <v>1.9798248762890398E-2</v>
          </cell>
          <cell r="DT27">
            <v>1.9798248762890398E-2</v>
          </cell>
          <cell r="DU27">
            <v>1.9798248762890398E-2</v>
          </cell>
          <cell r="DV27">
            <v>0</v>
          </cell>
          <cell r="DW27">
            <v>0</v>
          </cell>
          <cell r="DX27">
            <v>0</v>
          </cell>
          <cell r="DY27">
            <v>0</v>
          </cell>
          <cell r="DZ27">
            <v>0</v>
          </cell>
          <cell r="EA27">
            <v>0</v>
          </cell>
          <cell r="EB27">
            <v>0</v>
          </cell>
          <cell r="EC27">
            <v>0</v>
          </cell>
          <cell r="ED27">
            <v>0</v>
          </cell>
          <cell r="EE27">
            <v>0</v>
          </cell>
          <cell r="EF27">
            <v>0</v>
          </cell>
        </row>
        <row r="28">
          <cell r="R28" t="str">
            <v>SEEG - 11kVVolume Off Peak Charge</v>
          </cell>
          <cell r="Y28">
            <v>3.2090138496559594E-3</v>
          </cell>
          <cell r="Z28">
            <v>2.9167659162056456E-3</v>
          </cell>
          <cell r="AA28">
            <v>3.0922774918063214E-3</v>
          </cell>
          <cell r="AB28">
            <v>3.2457863617419871E-3</v>
          </cell>
          <cell r="AC28">
            <v>0</v>
          </cell>
          <cell r="AD28">
            <v>0</v>
          </cell>
          <cell r="AE28">
            <v>0</v>
          </cell>
          <cell r="AF28">
            <v>0</v>
          </cell>
          <cell r="AG28">
            <v>0</v>
          </cell>
          <cell r="AH28">
            <v>0</v>
          </cell>
          <cell r="AI28">
            <v>0</v>
          </cell>
          <cell r="AV28" t="str">
            <v>South EastDemand ToU 11kVVolume Charge</v>
          </cell>
          <cell r="BC28">
            <v>7.6679212186040258E-3</v>
          </cell>
          <cell r="BD28">
            <v>7.1261199408441762E-3</v>
          </cell>
          <cell r="BE28">
            <v>6.5005153183627842E-3</v>
          </cell>
          <cell r="BF28">
            <v>5.8250136089608951E-3</v>
          </cell>
          <cell r="BG28">
            <v>0</v>
          </cell>
          <cell r="BH28">
            <v>0</v>
          </cell>
          <cell r="BI28">
            <v>0</v>
          </cell>
          <cell r="BJ28">
            <v>0</v>
          </cell>
          <cell r="BK28">
            <v>0</v>
          </cell>
          <cell r="BL28">
            <v>0</v>
          </cell>
          <cell r="BM28">
            <v>0</v>
          </cell>
          <cell r="BZ28" t="str">
            <v>SESmall Business ToU EnergyToUE Band 3 Charge</v>
          </cell>
          <cell r="CG28">
            <v>0.27189043287839998</v>
          </cell>
          <cell r="CH28">
            <v>0.27423028169835179</v>
          </cell>
          <cell r="CI28">
            <v>0.27659026691090216</v>
          </cell>
          <cell r="CJ28">
            <v>0.27897056180686519</v>
          </cell>
          <cell r="CK28">
            <v>0.28137134116837004</v>
          </cell>
          <cell r="CL28">
            <v>0.28379278128169505</v>
          </cell>
          <cell r="CM28">
            <v>0.2862350599502122</v>
          </cell>
          <cell r="CN28">
            <v>0.28869835650744291</v>
          </cell>
          <cell r="CO28">
            <v>0.29118285183022641</v>
          </cell>
          <cell r="CP28">
            <v>0.29368872835200116</v>
          </cell>
          <cell r="CQ28">
            <v>0.29621617007620082</v>
          </cell>
          <cell r="CR28">
            <v>0</v>
          </cell>
          <cell r="CS28">
            <v>0</v>
          </cell>
          <cell r="CT28">
            <v>0</v>
          </cell>
          <cell r="CU28">
            <v>0</v>
          </cell>
          <cell r="CV28">
            <v>0</v>
          </cell>
          <cell r="CW28">
            <v>0</v>
          </cell>
          <cell r="CX28">
            <v>0</v>
          </cell>
          <cell r="CY28">
            <v>0</v>
          </cell>
          <cell r="CZ28">
            <v>0</v>
          </cell>
          <cell r="DA28">
            <v>0</v>
          </cell>
          <cell r="DB28">
            <v>0</v>
          </cell>
          <cell r="DD28" t="str">
            <v>South EastSmall Business ToU EnergyToUE Band 3 Charge</v>
          </cell>
          <cell r="DK28">
            <v>0.979301407176</v>
          </cell>
          <cell r="DL28">
            <v>0.9918693994204556</v>
          </cell>
          <cell r="DM28">
            <v>1.0233872414037575</v>
          </cell>
          <cell r="DN28">
            <v>1.0559066006874871</v>
          </cell>
          <cell r="DO28">
            <v>2.63976650171872E-2</v>
          </cell>
          <cell r="DP28">
            <v>2.63976650171872E-2</v>
          </cell>
          <cell r="DQ28">
            <v>2.63976650171872E-2</v>
          </cell>
          <cell r="DR28">
            <v>2.63976650171872E-2</v>
          </cell>
          <cell r="DS28">
            <v>2.63976650171872E-2</v>
          </cell>
          <cell r="DT28">
            <v>2.63976650171872E-2</v>
          </cell>
          <cell r="DU28">
            <v>2.63976650171872E-2</v>
          </cell>
          <cell r="DV28">
            <v>0</v>
          </cell>
          <cell r="DW28">
            <v>0</v>
          </cell>
          <cell r="DX28">
            <v>0</v>
          </cell>
          <cell r="DY28">
            <v>0</v>
          </cell>
          <cell r="DZ28">
            <v>0</v>
          </cell>
          <cell r="EA28">
            <v>0</v>
          </cell>
          <cell r="EB28">
            <v>0</v>
          </cell>
          <cell r="EC28">
            <v>0</v>
          </cell>
          <cell r="ED28">
            <v>0</v>
          </cell>
          <cell r="EE28">
            <v>0</v>
          </cell>
          <cell r="EF28">
            <v>0</v>
          </cell>
        </row>
        <row r="29">
          <cell r="R29" t="str">
            <v>SEEG - 11kVVolume Peak Charge</v>
          </cell>
          <cell r="Y29">
            <v>3.2090138496559594E-3</v>
          </cell>
          <cell r="Z29">
            <v>2.9167659162056456E-3</v>
          </cell>
          <cell r="AA29">
            <v>3.0922774918063214E-3</v>
          </cell>
          <cell r="AB29">
            <v>3.2457863617419871E-3</v>
          </cell>
          <cell r="AC29">
            <v>0</v>
          </cell>
          <cell r="AD29">
            <v>0</v>
          </cell>
          <cell r="AE29">
            <v>0</v>
          </cell>
          <cell r="AF29">
            <v>0</v>
          </cell>
          <cell r="AG29">
            <v>0</v>
          </cell>
          <cell r="AH29">
            <v>0</v>
          </cell>
          <cell r="AI29">
            <v>0</v>
          </cell>
          <cell r="AV29" t="str">
            <v>South EastEG - 11kVDemand Charge kVA</v>
          </cell>
          <cell r="BC29">
            <v>7.1520000000000001</v>
          </cell>
          <cell r="BD29">
            <v>7.3150000000000004</v>
          </cell>
          <cell r="BE29">
            <v>7.4809999999999999</v>
          </cell>
          <cell r="BF29">
            <v>7.6509999999999998</v>
          </cell>
          <cell r="BG29">
            <v>0</v>
          </cell>
          <cell r="BH29">
            <v>0</v>
          </cell>
          <cell r="BI29">
            <v>0</v>
          </cell>
          <cell r="BJ29">
            <v>0</v>
          </cell>
          <cell r="BK29">
            <v>0</v>
          </cell>
          <cell r="BL29">
            <v>0</v>
          </cell>
          <cell r="BM29">
            <v>0</v>
          </cell>
          <cell r="BZ29" t="str">
            <v>SESmall Business ToU EnergyToUE Band 4 Charge</v>
          </cell>
          <cell r="CG29">
            <v>0.31073192328959998</v>
          </cell>
          <cell r="CH29">
            <v>0.31340603622668772</v>
          </cell>
          <cell r="CI29">
            <v>0.31610316218388812</v>
          </cell>
          <cell r="CJ29">
            <v>0.31882349920784586</v>
          </cell>
          <cell r="CK29">
            <v>0.32156724704956569</v>
          </cell>
          <cell r="CL29">
            <v>0.32433460717908003</v>
          </cell>
          <cell r="CM29">
            <v>0.32712578280024251</v>
          </cell>
          <cell r="CN29">
            <v>0.32994097886564905</v>
          </cell>
          <cell r="CO29">
            <v>0.33278040209168736</v>
          </cell>
          <cell r="CP29">
            <v>0.33564426097371564</v>
          </cell>
          <cell r="CQ29">
            <v>0.33853276580137237</v>
          </cell>
          <cell r="CR29">
            <v>0</v>
          </cell>
          <cell r="CS29">
            <v>0</v>
          </cell>
          <cell r="CT29">
            <v>0</v>
          </cell>
          <cell r="CU29">
            <v>0</v>
          </cell>
          <cell r="CV29">
            <v>0</v>
          </cell>
          <cell r="CW29">
            <v>0</v>
          </cell>
          <cell r="CX29">
            <v>0</v>
          </cell>
          <cell r="CY29">
            <v>0</v>
          </cell>
          <cell r="CZ29">
            <v>0</v>
          </cell>
          <cell r="DA29">
            <v>0</v>
          </cell>
          <cell r="DB29">
            <v>0</v>
          </cell>
          <cell r="DD29" t="str">
            <v>South EastSmall Business ToU EnergyToUE Band 4 Charge</v>
          </cell>
          <cell r="DK29">
            <v>1.22412675897</v>
          </cell>
          <cell r="DL29">
            <v>1.2398367492755695</v>
          </cell>
          <cell r="DM29">
            <v>1.2792340517546967</v>
          </cell>
          <cell r="DN29">
            <v>1.3198832508593585</v>
          </cell>
          <cell r="DO29">
            <v>3.2997081271483993E-2</v>
          </cell>
          <cell r="DP29">
            <v>3.2997081271483993E-2</v>
          </cell>
          <cell r="DQ29">
            <v>3.2997081271483993E-2</v>
          </cell>
          <cell r="DR29">
            <v>3.2997081271483993E-2</v>
          </cell>
          <cell r="DS29">
            <v>3.2997081271483993E-2</v>
          </cell>
          <cell r="DT29">
            <v>3.2997081271483993E-2</v>
          </cell>
          <cell r="DU29">
            <v>3.2997081271483993E-2</v>
          </cell>
          <cell r="DV29">
            <v>0</v>
          </cell>
          <cell r="DW29">
            <v>0</v>
          </cell>
          <cell r="DX29">
            <v>0</v>
          </cell>
          <cell r="DY29">
            <v>0</v>
          </cell>
          <cell r="DZ29">
            <v>0</v>
          </cell>
          <cell r="EA29">
            <v>0</v>
          </cell>
          <cell r="EB29">
            <v>0</v>
          </cell>
          <cell r="EC29">
            <v>0</v>
          </cell>
          <cell r="ED29">
            <v>0</v>
          </cell>
          <cell r="EE29">
            <v>0</v>
          </cell>
          <cell r="EF29">
            <v>0</v>
          </cell>
        </row>
        <row r="30">
          <cell r="R30" t="str">
            <v>T1TUOS CACFixed Charge</v>
          </cell>
          <cell r="Y30">
            <v>109.52604000000001</v>
          </cell>
          <cell r="Z30">
            <v>110.0736702</v>
          </cell>
          <cell r="AA30">
            <v>110.62403855099998</v>
          </cell>
          <cell r="AB30">
            <v>111.17715874375497</v>
          </cell>
          <cell r="AC30">
            <v>111.73304453747373</v>
          </cell>
          <cell r="AD30">
            <v>111.73304453747373</v>
          </cell>
          <cell r="AE30">
            <v>111.73304453747373</v>
          </cell>
          <cell r="AF30">
            <v>111.73304453747373</v>
          </cell>
          <cell r="AG30">
            <v>111.73304453747373</v>
          </cell>
          <cell r="AH30">
            <v>111.73304453747373</v>
          </cell>
          <cell r="AI30">
            <v>111.73304453747373</v>
          </cell>
          <cell r="AV30" t="str">
            <v>South EastEG - 11kVFixed Charge</v>
          </cell>
          <cell r="BC30">
            <v>18.328987904777417</v>
          </cell>
          <cell r="BD30">
            <v>18.878857541920745</v>
          </cell>
          <cell r="BE30">
            <v>19.392094242855475</v>
          </cell>
          <cell r="BF30">
            <v>20.00954736279326</v>
          </cell>
          <cell r="BG30">
            <v>0</v>
          </cell>
          <cell r="BH30">
            <v>0</v>
          </cell>
          <cell r="BI30">
            <v>0</v>
          </cell>
          <cell r="BJ30">
            <v>0</v>
          </cell>
          <cell r="BK30">
            <v>0</v>
          </cell>
          <cell r="BL30">
            <v>0</v>
          </cell>
          <cell r="BM30">
            <v>0</v>
          </cell>
          <cell r="BZ30" t="str">
            <v>SESmall Business ToU EnergyToUE Band 5 Charge</v>
          </cell>
          <cell r="CG30">
            <v>0.34957341370079997</v>
          </cell>
          <cell r="CH30">
            <v>0.35258179075502372</v>
          </cell>
          <cell r="CI30">
            <v>0.35561605745687419</v>
          </cell>
          <cell r="CJ30">
            <v>0.35867643660882664</v>
          </cell>
          <cell r="CK30">
            <v>0.36176315293076144</v>
          </cell>
          <cell r="CL30">
            <v>0.36487643307646506</v>
          </cell>
          <cell r="CM30">
            <v>0.36801650565027283</v>
          </cell>
          <cell r="CN30">
            <v>0.37118360122385519</v>
          </cell>
          <cell r="CO30">
            <v>0.37437795235314825</v>
          </cell>
          <cell r="CP30">
            <v>0.37759979359543006</v>
          </cell>
          <cell r="CQ30">
            <v>0.38084936152654392</v>
          </cell>
          <cell r="CR30">
            <v>6</v>
          </cell>
          <cell r="CS30">
            <v>6</v>
          </cell>
          <cell r="CT30">
            <v>6</v>
          </cell>
          <cell r="CU30">
            <v>6</v>
          </cell>
          <cell r="CV30">
            <v>0</v>
          </cell>
          <cell r="CW30">
            <v>0</v>
          </cell>
          <cell r="CX30">
            <v>0</v>
          </cell>
          <cell r="CY30">
            <v>0</v>
          </cell>
          <cell r="CZ30">
            <v>0</v>
          </cell>
          <cell r="DA30">
            <v>0</v>
          </cell>
          <cell r="DB30">
            <v>0</v>
          </cell>
          <cell r="DD30" t="str">
            <v>South EastSmall Business ToU EnergyToUE Band 5 Charge</v>
          </cell>
          <cell r="DK30">
            <v>1.468952110764</v>
          </cell>
          <cell r="DL30">
            <v>1.4878040991306833</v>
          </cell>
          <cell r="DM30">
            <v>1.5350808621056362</v>
          </cell>
          <cell r="DN30">
            <v>1.5838599010312304</v>
          </cell>
          <cell r="DO30">
            <v>3.9596497525780795E-2</v>
          </cell>
          <cell r="DP30">
            <v>3.9596497525780795E-2</v>
          </cell>
          <cell r="DQ30">
            <v>3.9596497525780795E-2</v>
          </cell>
          <cell r="DR30">
            <v>3.9596497525780795E-2</v>
          </cell>
          <cell r="DS30">
            <v>3.9596497525780795E-2</v>
          </cell>
          <cell r="DT30">
            <v>3.9596497525780795E-2</v>
          </cell>
          <cell r="DU30">
            <v>3.9596497525780795E-2</v>
          </cell>
          <cell r="DV30">
            <v>6</v>
          </cell>
          <cell r="DW30">
            <v>6</v>
          </cell>
          <cell r="DX30">
            <v>6</v>
          </cell>
          <cell r="DY30">
            <v>6</v>
          </cell>
          <cell r="DZ30">
            <v>0</v>
          </cell>
          <cell r="EA30">
            <v>0</v>
          </cell>
          <cell r="EB30">
            <v>0</v>
          </cell>
          <cell r="EC30">
            <v>0</v>
          </cell>
          <cell r="ED30">
            <v>0</v>
          </cell>
          <cell r="EE30">
            <v>0</v>
          </cell>
          <cell r="EF30">
            <v>0</v>
          </cell>
        </row>
        <row r="31">
          <cell r="R31" t="str">
            <v>T1TUOS CACCapacity Charge</v>
          </cell>
          <cell r="Y31">
            <v>0.71820000000000006</v>
          </cell>
          <cell r="Z31">
            <v>0.72179099999999996</v>
          </cell>
          <cell r="AA31">
            <v>0.72539995499999987</v>
          </cell>
          <cell r="AB31">
            <v>0.72902695477499979</v>
          </cell>
          <cell r="AC31">
            <v>0.73267208954887475</v>
          </cell>
          <cell r="AD31">
            <v>0.73267208954887475</v>
          </cell>
          <cell r="AE31">
            <v>0.73267208954887475</v>
          </cell>
          <cell r="AF31">
            <v>0.73267208954887475</v>
          </cell>
          <cell r="AG31">
            <v>0.73267208954887475</v>
          </cell>
          <cell r="AH31">
            <v>0.73267208954887475</v>
          </cell>
          <cell r="AI31">
            <v>0.73267208954887475</v>
          </cell>
          <cell r="AV31" t="str">
            <v>South EastEG - 11kVVolume Off Peak Charge</v>
          </cell>
          <cell r="BC31">
            <v>7.6679212186040258E-3</v>
          </cell>
          <cell r="BD31">
            <v>7.1261199408441762E-3</v>
          </cell>
          <cell r="BE31">
            <v>6.5005153183627842E-3</v>
          </cell>
          <cell r="BF31">
            <v>5.8250136089608951E-3</v>
          </cell>
          <cell r="BG31">
            <v>0</v>
          </cell>
          <cell r="BH31">
            <v>0</v>
          </cell>
          <cell r="BI31">
            <v>0</v>
          </cell>
          <cell r="BJ31">
            <v>0</v>
          </cell>
          <cell r="BK31">
            <v>0</v>
          </cell>
          <cell r="BL31">
            <v>0</v>
          </cell>
          <cell r="BM31">
            <v>0</v>
          </cell>
          <cell r="BZ31" t="str">
            <v>SESmall Business ToU EnergyVolume Evening Charge</v>
          </cell>
          <cell r="CG31">
            <v>2.4028008480000002E-2</v>
          </cell>
          <cell r="CH31">
            <v>2.4629324276752216E-2</v>
          </cell>
          <cell r="CI31">
            <v>2.4822221391531105E-2</v>
          </cell>
          <cell r="CJ31">
            <v>2.4517499515336744E-2</v>
          </cell>
          <cell r="CK31">
            <v>0</v>
          </cell>
          <cell r="CL31">
            <v>0</v>
          </cell>
          <cell r="CM31">
            <v>0</v>
          </cell>
          <cell r="CN31">
            <v>0</v>
          </cell>
          <cell r="CO31">
            <v>0</v>
          </cell>
          <cell r="CP31">
            <v>0</v>
          </cell>
          <cell r="CQ31">
            <v>0</v>
          </cell>
          <cell r="CR31">
            <v>52364.729868294955</v>
          </cell>
          <cell r="CS31">
            <v>52364.729868294955</v>
          </cell>
          <cell r="CT31">
            <v>52364.729868294955</v>
          </cell>
          <cell r="CU31">
            <v>52364.729868294955</v>
          </cell>
          <cell r="CV31">
            <v>0</v>
          </cell>
          <cell r="CW31">
            <v>0</v>
          </cell>
          <cell r="CX31">
            <v>0</v>
          </cell>
          <cell r="CY31">
            <v>0</v>
          </cell>
          <cell r="CZ31">
            <v>0</v>
          </cell>
          <cell r="DA31">
            <v>0</v>
          </cell>
          <cell r="DB31">
            <v>0</v>
          </cell>
          <cell r="DD31" t="str">
            <v>South EastSmall Business ToU EnergyVolume Evening Charge</v>
          </cell>
          <cell r="DK31">
            <v>0.1235843295587402</v>
          </cell>
          <cell r="DL31">
            <v>0.1246478780058894</v>
          </cell>
          <cell r="DM31">
            <v>0.12572057919354765</v>
          </cell>
          <cell r="DN31">
            <v>0.12680251188884498</v>
          </cell>
          <cell r="DO31">
            <v>0.12789375553676963</v>
          </cell>
          <cell r="DP31">
            <v>0</v>
          </cell>
          <cell r="DQ31">
            <v>0</v>
          </cell>
          <cell r="DR31">
            <v>0</v>
          </cell>
          <cell r="DS31">
            <v>0</v>
          </cell>
          <cell r="DT31">
            <v>0</v>
          </cell>
          <cell r="DU31">
            <v>0</v>
          </cell>
          <cell r="DV31">
            <v>49460.881514574299</v>
          </cell>
          <cell r="DW31">
            <v>49460.881514574299</v>
          </cell>
          <cell r="DX31">
            <v>49460.881514574299</v>
          </cell>
          <cell r="DY31">
            <v>49460.881514574299</v>
          </cell>
          <cell r="DZ31">
            <v>0</v>
          </cell>
          <cell r="EA31">
            <v>0</v>
          </cell>
          <cell r="EB31">
            <v>0</v>
          </cell>
          <cell r="EC31">
            <v>0</v>
          </cell>
          <cell r="ED31">
            <v>0</v>
          </cell>
          <cell r="EE31">
            <v>0</v>
          </cell>
          <cell r="EF31">
            <v>0</v>
          </cell>
        </row>
        <row r="32">
          <cell r="R32" t="str">
            <v>T1TUOS CACVolume Charge</v>
          </cell>
          <cell r="Y32">
            <v>1.0079303034553634E-2</v>
          </cell>
          <cell r="Z32">
            <v>9.612279238229016E-3</v>
          </cell>
          <cell r="AA32">
            <v>9.7782681284684612E-3</v>
          </cell>
          <cell r="AB32">
            <v>9.8315701629852325E-3</v>
          </cell>
          <cell r="AC32">
            <v>-7.9601882532223962E-3</v>
          </cell>
          <cell r="AD32">
            <v>-7.9601882532223962E-3</v>
          </cell>
          <cell r="AE32">
            <v>-7.9601882532223962E-3</v>
          </cell>
          <cell r="AF32">
            <v>-7.9601882532223962E-3</v>
          </cell>
          <cell r="AG32">
            <v>-7.9601882532223962E-3</v>
          </cell>
          <cell r="AH32">
            <v>-7.9601882532223962E-3</v>
          </cell>
          <cell r="AI32">
            <v>-7.9601882532223962E-3</v>
          </cell>
          <cell r="AV32" t="str">
            <v>South EastEG - 11kVVolume Peak Charge</v>
          </cell>
          <cell r="BC32">
            <v>7.6679212186040258E-3</v>
          </cell>
          <cell r="BD32">
            <v>7.1261199408441762E-3</v>
          </cell>
          <cell r="BE32">
            <v>6.5005153183627842E-3</v>
          </cell>
          <cell r="BF32">
            <v>5.8250136089608951E-3</v>
          </cell>
          <cell r="BG32">
            <v>0</v>
          </cell>
          <cell r="BH32">
            <v>0</v>
          </cell>
          <cell r="BI32">
            <v>0</v>
          </cell>
          <cell r="BJ32">
            <v>0</v>
          </cell>
          <cell r="BK32">
            <v>0</v>
          </cell>
          <cell r="BL32">
            <v>0</v>
          </cell>
          <cell r="BM32">
            <v>0</v>
          </cell>
          <cell r="BZ32" t="str">
            <v>SESmall Business ToU EnergyVolume Overnight Charge</v>
          </cell>
          <cell r="CG32">
            <v>9.2372101412909937E-3</v>
          </cell>
          <cell r="CH32">
            <v>9.4683770472166907E-3</v>
          </cell>
          <cell r="CI32">
            <v>9.5425334712226362E-3</v>
          </cell>
          <cell r="CJ32">
            <v>9.4253876824903458E-3</v>
          </cell>
          <cell r="CK32">
            <v>0</v>
          </cell>
          <cell r="CL32">
            <v>0</v>
          </cell>
          <cell r="CM32">
            <v>0</v>
          </cell>
          <cell r="CN32">
            <v>0</v>
          </cell>
          <cell r="CO32">
            <v>0</v>
          </cell>
          <cell r="CP32">
            <v>0</v>
          </cell>
          <cell r="CQ32">
            <v>0</v>
          </cell>
          <cell r="CR32">
            <v>138658.49167898262</v>
          </cell>
          <cell r="CS32">
            <v>138658.49167898262</v>
          </cell>
          <cell r="CT32">
            <v>138658.49167898262</v>
          </cell>
          <cell r="CU32">
            <v>138658.49167898262</v>
          </cell>
          <cell r="CV32">
            <v>0</v>
          </cell>
          <cell r="CW32">
            <v>0</v>
          </cell>
          <cell r="CX32">
            <v>0</v>
          </cell>
          <cell r="CY32">
            <v>0</v>
          </cell>
          <cell r="CZ32">
            <v>0</v>
          </cell>
          <cell r="DA32">
            <v>0</v>
          </cell>
          <cell r="DB32">
            <v>0</v>
          </cell>
          <cell r="DD32" t="str">
            <v>South EastSmall Business ToU EnergyVolume Overnight Charge</v>
          </cell>
          <cell r="DK32">
            <v>6.4198008149459793E-2</v>
          </cell>
          <cell r="DL32">
            <v>7.1750823456089338E-2</v>
          </cell>
          <cell r="DM32">
            <v>8.1381378366554374E-2</v>
          </cell>
          <cell r="DN32">
            <v>8.9908636095946765E-2</v>
          </cell>
          <cell r="DO32">
            <v>0</v>
          </cell>
          <cell r="DP32">
            <v>0</v>
          </cell>
          <cell r="DQ32">
            <v>0</v>
          </cell>
          <cell r="DR32">
            <v>0</v>
          </cell>
          <cell r="DS32">
            <v>0</v>
          </cell>
          <cell r="DT32">
            <v>0</v>
          </cell>
          <cell r="DU32">
            <v>0</v>
          </cell>
          <cell r="DV32">
            <v>130969.28495903753</v>
          </cell>
          <cell r="DW32">
            <v>130969.28495903753</v>
          </cell>
          <cell r="DX32">
            <v>130969.28495903753</v>
          </cell>
          <cell r="DY32">
            <v>130969.28495903753</v>
          </cell>
          <cell r="DZ32">
            <v>0</v>
          </cell>
          <cell r="EA32">
            <v>0</v>
          </cell>
          <cell r="EB32">
            <v>0</v>
          </cell>
          <cell r="EC32">
            <v>0</v>
          </cell>
          <cell r="ED32">
            <v>0</v>
          </cell>
          <cell r="EE32">
            <v>0</v>
          </cell>
          <cell r="EF32">
            <v>0</v>
          </cell>
        </row>
        <row r="33">
          <cell r="R33" t="str">
            <v>T2TUOS CACFixed Charge</v>
          </cell>
          <cell r="Y33">
            <v>75.421999999999997</v>
          </cell>
          <cell r="Z33">
            <v>75.799109999999985</v>
          </cell>
          <cell r="AA33">
            <v>76.17810554999997</v>
          </cell>
          <cell r="AB33">
            <v>76.558996077749967</v>
          </cell>
          <cell r="AC33">
            <v>76.941791058138705</v>
          </cell>
          <cell r="AD33">
            <v>76.941791058138705</v>
          </cell>
          <cell r="AE33">
            <v>76.941791058138705</v>
          </cell>
          <cell r="AF33">
            <v>76.941791058138705</v>
          </cell>
          <cell r="AG33">
            <v>76.941791058138705</v>
          </cell>
          <cell r="AH33">
            <v>76.941791058138705</v>
          </cell>
          <cell r="AI33">
            <v>76.941791058138705</v>
          </cell>
          <cell r="AV33" t="str">
            <v>EastCAC 22/11kV BusCapacity Charge</v>
          </cell>
          <cell r="BC33">
            <v>3.8884599999999998</v>
          </cell>
          <cell r="BD33">
            <v>3.7912484999999996</v>
          </cell>
          <cell r="BE33">
            <v>3.6964672874999995</v>
          </cell>
          <cell r="BF33">
            <v>3.6040556053124995</v>
          </cell>
          <cell r="BG33">
            <v>3.513954215179687</v>
          </cell>
          <cell r="BH33">
            <v>3.513954215179687</v>
          </cell>
          <cell r="BI33">
            <v>3.513954215179687</v>
          </cell>
          <cell r="BJ33">
            <v>3.513954215179687</v>
          </cell>
          <cell r="BK33">
            <v>3.513954215179687</v>
          </cell>
          <cell r="BL33">
            <v>3.513954215179687</v>
          </cell>
          <cell r="BM33">
            <v>3.513954215179687</v>
          </cell>
          <cell r="BZ33" t="str">
            <v>SESmall Business ToU EnergyVolume Day Charge</v>
          </cell>
          <cell r="CG33">
            <v>9.4217199999999997E-3</v>
          </cell>
          <cell r="CH33">
            <v>9.6575043794375186E-3</v>
          </cell>
          <cell r="CI33">
            <v>9.7331420506064515E-3</v>
          </cell>
          <cell r="CJ33">
            <v>9.6136563180386578E-3</v>
          </cell>
          <cell r="CK33">
            <v>0</v>
          </cell>
          <cell r="CL33">
            <v>0</v>
          </cell>
          <cell r="CM33">
            <v>0</v>
          </cell>
          <cell r="CN33">
            <v>0</v>
          </cell>
          <cell r="CO33">
            <v>0</v>
          </cell>
          <cell r="CP33">
            <v>0</v>
          </cell>
          <cell r="CQ33">
            <v>0</v>
          </cell>
          <cell r="CR33">
            <v>237840.08396272245</v>
          </cell>
          <cell r="CS33">
            <v>237840.08396272245</v>
          </cell>
          <cell r="CT33">
            <v>237840.08396272245</v>
          </cell>
          <cell r="CU33">
            <v>237840.08396272245</v>
          </cell>
          <cell r="CV33">
            <v>0</v>
          </cell>
          <cell r="CW33">
            <v>0</v>
          </cell>
          <cell r="CX33">
            <v>0</v>
          </cell>
          <cell r="CY33">
            <v>0</v>
          </cell>
          <cell r="CZ33">
            <v>0</v>
          </cell>
          <cell r="DA33">
            <v>0</v>
          </cell>
          <cell r="DB33">
            <v>0</v>
          </cell>
          <cell r="DD33" t="str">
            <v>South EastSmall Business ToU EnergyVolume Day Charge</v>
          </cell>
          <cell r="DK33">
            <v>3.9794154117914343E-2</v>
          </cell>
          <cell r="DL33">
            <v>3.4309562476549163E-2</v>
          </cell>
          <cell r="DM33">
            <v>2.917884224370354E-2</v>
          </cell>
          <cell r="DN33">
            <v>2.3875460686645603E-2</v>
          </cell>
          <cell r="DO33">
            <v>0</v>
          </cell>
          <cell r="DP33">
            <v>0</v>
          </cell>
          <cell r="DQ33">
            <v>0</v>
          </cell>
          <cell r="DR33">
            <v>0</v>
          </cell>
          <cell r="DS33">
            <v>0</v>
          </cell>
          <cell r="DT33">
            <v>0</v>
          </cell>
          <cell r="DU33">
            <v>0</v>
          </cell>
          <cell r="DV33">
            <v>224650.83352638819</v>
          </cell>
          <cell r="DW33">
            <v>224650.83352638819</v>
          </cell>
          <cell r="DX33">
            <v>224650.83352638819</v>
          </cell>
          <cell r="DY33">
            <v>224650.83352638819</v>
          </cell>
          <cell r="DZ33">
            <v>0</v>
          </cell>
          <cell r="EA33">
            <v>0</v>
          </cell>
          <cell r="EB33">
            <v>0</v>
          </cell>
          <cell r="EC33">
            <v>0</v>
          </cell>
          <cell r="ED33">
            <v>0</v>
          </cell>
          <cell r="EE33">
            <v>0</v>
          </cell>
          <cell r="EF33">
            <v>0</v>
          </cell>
        </row>
        <row r="34">
          <cell r="R34" t="str">
            <v>T2TUOS CACCapacity Charge</v>
          </cell>
          <cell r="Y34">
            <v>1.474</v>
          </cell>
          <cell r="Z34">
            <v>1.4813699999999999</v>
          </cell>
          <cell r="AA34">
            <v>1.4887768499999996</v>
          </cell>
          <cell r="AB34">
            <v>1.4962207342499994</v>
          </cell>
          <cell r="AC34">
            <v>1.5037018379212492</v>
          </cell>
          <cell r="AD34">
            <v>1.5037018379212492</v>
          </cell>
          <cell r="AE34">
            <v>1.5037018379212492</v>
          </cell>
          <cell r="AF34">
            <v>1.5037018379212492</v>
          </cell>
          <cell r="AG34">
            <v>1.5037018379212492</v>
          </cell>
          <cell r="AH34">
            <v>1.5037018379212492</v>
          </cell>
          <cell r="AI34">
            <v>1.5037018379212492</v>
          </cell>
          <cell r="AV34" t="str">
            <v>EastCAC 22/11kV BusDemand Charge kVA</v>
          </cell>
          <cell r="BC34">
            <v>3.7864778313253016</v>
          </cell>
          <cell r="BD34">
            <v>3.8811397771084337</v>
          </cell>
          <cell r="BE34">
            <v>3.9781682715361444</v>
          </cell>
          <cell r="BF34">
            <v>4.0776224783245478</v>
          </cell>
          <cell r="BG34">
            <v>4.1795630402826616</v>
          </cell>
          <cell r="BH34">
            <v>0</v>
          </cell>
          <cell r="BI34">
            <v>0</v>
          </cell>
          <cell r="BJ34">
            <v>0</v>
          </cell>
          <cell r="BK34">
            <v>0</v>
          </cell>
          <cell r="BL34">
            <v>0</v>
          </cell>
          <cell r="BM34">
            <v>0</v>
          </cell>
          <cell r="BZ34" t="str">
            <v>SESmall Business Wide IFTBand1 Charge</v>
          </cell>
          <cell r="CG34">
            <v>0.19420745205599999</v>
          </cell>
          <cell r="CH34">
            <v>0.19587877264167985</v>
          </cell>
          <cell r="CI34">
            <v>0.1975644763649301</v>
          </cell>
          <cell r="CJ34">
            <v>0.19926468700490368</v>
          </cell>
          <cell r="CK34">
            <v>0.20097952940597857</v>
          </cell>
          <cell r="CL34">
            <v>0.20270912948692502</v>
          </cell>
          <cell r="CM34">
            <v>0.20445361425015157</v>
          </cell>
          <cell r="CN34">
            <v>0.20621311179103066</v>
          </cell>
          <cell r="CO34">
            <v>0.2079877513073046</v>
          </cell>
          <cell r="CP34">
            <v>0.20977766310857227</v>
          </cell>
          <cell r="CQ34">
            <v>0.21158297862585773</v>
          </cell>
          <cell r="CR34">
            <v>583</v>
          </cell>
          <cell r="CS34">
            <v>563</v>
          </cell>
          <cell r="CT34">
            <v>543</v>
          </cell>
          <cell r="CU34">
            <v>524</v>
          </cell>
          <cell r="CV34">
            <v>0</v>
          </cell>
          <cell r="CW34">
            <v>0</v>
          </cell>
          <cell r="CX34">
            <v>0</v>
          </cell>
          <cell r="CY34">
            <v>0</v>
          </cell>
          <cell r="CZ34">
            <v>0</v>
          </cell>
          <cell r="DA34">
            <v>0</v>
          </cell>
          <cell r="DB34">
            <v>0</v>
          </cell>
          <cell r="DD34" t="str">
            <v>South EastSmall Business Wide IFTBand1 Charge</v>
          </cell>
          <cell r="DK34">
            <v>0.489650703588</v>
          </cell>
          <cell r="DL34">
            <v>0.4959346997102278</v>
          </cell>
          <cell r="DM34">
            <v>0.51169362070187874</v>
          </cell>
          <cell r="DN34">
            <v>0.52795330034374355</v>
          </cell>
          <cell r="DO34">
            <v>1.31988325085936E-2</v>
          </cell>
          <cell r="DP34">
            <v>1.31988325085936E-2</v>
          </cell>
          <cell r="DQ34">
            <v>1.31988325085936E-2</v>
          </cell>
          <cell r="DR34">
            <v>1.31988325085936E-2</v>
          </cell>
          <cell r="DS34">
            <v>1.31988325085936E-2</v>
          </cell>
          <cell r="DT34">
            <v>1.31988325085936E-2</v>
          </cell>
          <cell r="DU34">
            <v>1.31988325085936E-2</v>
          </cell>
          <cell r="DV34">
            <v>583</v>
          </cell>
          <cell r="DW34">
            <v>563</v>
          </cell>
          <cell r="DX34">
            <v>543</v>
          </cell>
          <cell r="DY34">
            <v>524</v>
          </cell>
          <cell r="DZ34">
            <v>0</v>
          </cell>
          <cell r="EA34">
            <v>0</v>
          </cell>
          <cell r="EB34">
            <v>0</v>
          </cell>
          <cell r="EC34">
            <v>0</v>
          </cell>
          <cell r="ED34">
            <v>0</v>
          </cell>
          <cell r="EE34">
            <v>0</v>
          </cell>
          <cell r="EF34">
            <v>0</v>
          </cell>
        </row>
        <row r="35">
          <cell r="R35" t="str">
            <v>T2TUOS CACVolume Charge</v>
          </cell>
          <cell r="Y35">
            <v>1.1937631525536712E-2</v>
          </cell>
          <cell r="Z35">
            <v>1.1768952420022471E-2</v>
          </cell>
          <cell r="AA35">
            <v>1.195957335191792E-2</v>
          </cell>
          <cell r="AB35">
            <v>1.2038351875099237E-2</v>
          </cell>
          <cell r="AC35">
            <v>-1.0475979397207132E-2</v>
          </cell>
          <cell r="AD35">
            <v>-1.0475979397207132E-2</v>
          </cell>
          <cell r="AE35">
            <v>-1.0475979397207132E-2</v>
          </cell>
          <cell r="AF35">
            <v>-1.0475979397207132E-2</v>
          </cell>
          <cell r="AG35">
            <v>-1.0475979397207132E-2</v>
          </cell>
          <cell r="AH35">
            <v>-1.0475979397207132E-2</v>
          </cell>
          <cell r="AI35">
            <v>-1.0475979397207132E-2</v>
          </cell>
          <cell r="AV35" t="str">
            <v>EastCAC 22/11kV BusFixed Charge</v>
          </cell>
          <cell r="BC35">
            <v>33.128</v>
          </cell>
          <cell r="BD35">
            <v>33.354580759571377</v>
          </cell>
          <cell r="BE35">
            <v>33.28595662687993</v>
          </cell>
          <cell r="BF35">
            <v>33.540837529302152</v>
          </cell>
          <cell r="BG35">
            <v>0</v>
          </cell>
          <cell r="BH35" t="e">
            <v>#VALUE!</v>
          </cell>
          <cell r="BI35" t="e">
            <v>#VALUE!</v>
          </cell>
          <cell r="BJ35" t="e">
            <v>#VALUE!</v>
          </cell>
          <cell r="BK35" t="e">
            <v>#VALUE!</v>
          </cell>
          <cell r="BL35" t="e">
            <v>#VALUE!</v>
          </cell>
          <cell r="BM35" t="e">
            <v>#VALUE!</v>
          </cell>
          <cell r="BZ35" t="str">
            <v>SESmall Business Wide IFTBand2 Charge</v>
          </cell>
          <cell r="CG35">
            <v>0.23304894246719998</v>
          </cell>
          <cell r="CH35">
            <v>0.23505452717001582</v>
          </cell>
          <cell r="CI35">
            <v>0.23707737163791612</v>
          </cell>
          <cell r="CJ35">
            <v>0.23911762440588441</v>
          </cell>
          <cell r="CK35">
            <v>0.24117543528717428</v>
          </cell>
          <cell r="CL35">
            <v>0.24325095538431002</v>
          </cell>
          <cell r="CM35">
            <v>0.24534433710018189</v>
          </cell>
          <cell r="CN35">
            <v>0.2474557341492368</v>
          </cell>
          <cell r="CO35">
            <v>0.24958530156876552</v>
          </cell>
          <cell r="CP35">
            <v>0.25173319573028674</v>
          </cell>
          <cell r="CQ35">
            <v>0.25389957435102933</v>
          </cell>
          <cell r="CR35">
            <v>9330</v>
          </cell>
          <cell r="CS35">
            <v>9003</v>
          </cell>
          <cell r="CT35">
            <v>8688</v>
          </cell>
          <cell r="CU35">
            <v>8384</v>
          </cell>
          <cell r="CV35">
            <v>0</v>
          </cell>
          <cell r="CW35">
            <v>0</v>
          </cell>
          <cell r="CX35">
            <v>0</v>
          </cell>
          <cell r="CY35">
            <v>0</v>
          </cell>
          <cell r="CZ35">
            <v>0</v>
          </cell>
          <cell r="DA35">
            <v>0</v>
          </cell>
          <cell r="DB35">
            <v>0</v>
          </cell>
          <cell r="DD35" t="str">
            <v>South EastSmall Business Wide IFTBand2 Charge</v>
          </cell>
          <cell r="DK35">
            <v>0.734476055382</v>
          </cell>
          <cell r="DL35">
            <v>0.74390204956534167</v>
          </cell>
          <cell r="DM35">
            <v>0.76754043105281811</v>
          </cell>
          <cell r="DN35">
            <v>0.79192995051561521</v>
          </cell>
          <cell r="DO35">
            <v>1.9798248762890398E-2</v>
          </cell>
          <cell r="DP35">
            <v>1.9798248762890398E-2</v>
          </cell>
          <cell r="DQ35">
            <v>1.9798248762890398E-2</v>
          </cell>
          <cell r="DR35">
            <v>1.9798248762890398E-2</v>
          </cell>
          <cell r="DS35">
            <v>1.9798248762890398E-2</v>
          </cell>
          <cell r="DT35">
            <v>1.9798248762890398E-2</v>
          </cell>
          <cell r="DU35">
            <v>1.9798248762890398E-2</v>
          </cell>
          <cell r="DV35">
            <v>9330</v>
          </cell>
          <cell r="DW35">
            <v>9003</v>
          </cell>
          <cell r="DX35">
            <v>8688</v>
          </cell>
          <cell r="DY35">
            <v>8384</v>
          </cell>
          <cell r="DZ35">
            <v>0</v>
          </cell>
          <cell r="EA35">
            <v>0</v>
          </cell>
          <cell r="EB35">
            <v>0</v>
          </cell>
          <cell r="EC35">
            <v>0</v>
          </cell>
          <cell r="ED35">
            <v>0</v>
          </cell>
          <cell r="EE35">
            <v>0</v>
          </cell>
          <cell r="EF35">
            <v>0</v>
          </cell>
        </row>
        <row r="36">
          <cell r="R36" t="str">
            <v>T3TUOS CACFixed Charge</v>
          </cell>
          <cell r="Y36">
            <v>70.440599999999989</v>
          </cell>
          <cell r="Z36">
            <v>70.792802999999978</v>
          </cell>
          <cell r="AA36">
            <v>71.146767014999966</v>
          </cell>
          <cell r="AB36">
            <v>71.502500850074952</v>
          </cell>
          <cell r="AC36">
            <v>71.860013354325318</v>
          </cell>
          <cell r="AD36">
            <v>71.860013354325318</v>
          </cell>
          <cell r="AE36">
            <v>71.860013354325318</v>
          </cell>
          <cell r="AF36">
            <v>71.860013354325318</v>
          </cell>
          <cell r="AG36">
            <v>71.860013354325318</v>
          </cell>
          <cell r="AH36">
            <v>71.860013354325318</v>
          </cell>
          <cell r="AI36">
            <v>71.860013354325318</v>
          </cell>
          <cell r="AV36" t="str">
            <v>EastCAC 22/11kV BusVolume Charge</v>
          </cell>
          <cell r="BC36">
            <v>3.9433916961679593E-3</v>
          </cell>
          <cell r="BD36">
            <v>4.420081677382854E-3</v>
          </cell>
          <cell r="BE36">
            <v>4.5030749899741601E-3</v>
          </cell>
          <cell r="BF36">
            <v>4.9687198738101474E-3</v>
          </cell>
          <cell r="BG36">
            <v>-3.6988467539002187E-2</v>
          </cell>
          <cell r="BH36">
            <v>-2.0669983509792236E-2</v>
          </cell>
          <cell r="BI36">
            <v>-2.0672847852116601E-2</v>
          </cell>
          <cell r="BJ36">
            <v>-2.067573684454703E-2</v>
          </cell>
          <cell r="BK36">
            <v>-2.0678650699218686E-2</v>
          </cell>
          <cell r="BL36">
            <v>-2.0681589630092336E-2</v>
          </cell>
          <cell r="BM36">
            <v>-2.0684553852970064E-2</v>
          </cell>
          <cell r="BZ36" t="str">
            <v>SESmall Business Wide IFTBand3 Charge</v>
          </cell>
          <cell r="CG36">
            <v>0.27189043287839998</v>
          </cell>
          <cell r="CH36">
            <v>0.27423028169835179</v>
          </cell>
          <cell r="CI36">
            <v>0.27659026691090216</v>
          </cell>
          <cell r="CJ36">
            <v>0.27897056180686519</v>
          </cell>
          <cell r="CK36">
            <v>0.28137134116837004</v>
          </cell>
          <cell r="CL36">
            <v>0.28379278128169505</v>
          </cell>
          <cell r="CM36">
            <v>0.2862350599502122</v>
          </cell>
          <cell r="CN36">
            <v>0.28869835650744291</v>
          </cell>
          <cell r="CO36">
            <v>0.29118285183022641</v>
          </cell>
          <cell r="CP36">
            <v>0.29368872835200116</v>
          </cell>
          <cell r="CQ36">
            <v>0.29621617007620082</v>
          </cell>
          <cell r="CR36">
            <v>3671</v>
          </cell>
          <cell r="CS36">
            <v>3543</v>
          </cell>
          <cell r="CT36">
            <v>3419</v>
          </cell>
          <cell r="CU36">
            <v>3299</v>
          </cell>
          <cell r="CV36">
            <v>0</v>
          </cell>
          <cell r="CW36">
            <v>0</v>
          </cell>
          <cell r="CX36">
            <v>0</v>
          </cell>
          <cell r="CY36">
            <v>0</v>
          </cell>
          <cell r="CZ36">
            <v>0</v>
          </cell>
          <cell r="DA36">
            <v>0</v>
          </cell>
          <cell r="DB36">
            <v>0</v>
          </cell>
          <cell r="DD36" t="str">
            <v>South EastSmall Business Wide IFTBand3 Charge</v>
          </cell>
          <cell r="DK36">
            <v>0.979301407176</v>
          </cell>
          <cell r="DL36">
            <v>0.9918693994204556</v>
          </cell>
          <cell r="DM36">
            <v>1.0233872414037575</v>
          </cell>
          <cell r="DN36">
            <v>1.0559066006874871</v>
          </cell>
          <cell r="DO36">
            <v>2.63976650171872E-2</v>
          </cell>
          <cell r="DP36">
            <v>2.63976650171872E-2</v>
          </cell>
          <cell r="DQ36">
            <v>2.63976650171872E-2</v>
          </cell>
          <cell r="DR36">
            <v>2.63976650171872E-2</v>
          </cell>
          <cell r="DS36">
            <v>2.63976650171872E-2</v>
          </cell>
          <cell r="DT36">
            <v>2.63976650171872E-2</v>
          </cell>
          <cell r="DU36">
            <v>2.63976650171872E-2</v>
          </cell>
          <cell r="DV36">
            <v>3671</v>
          </cell>
          <cell r="DW36">
            <v>3543</v>
          </cell>
          <cell r="DX36">
            <v>3419</v>
          </cell>
          <cell r="DY36">
            <v>3299</v>
          </cell>
          <cell r="DZ36">
            <v>0</v>
          </cell>
          <cell r="EA36">
            <v>0</v>
          </cell>
          <cell r="EB36">
            <v>0</v>
          </cell>
          <cell r="EC36">
            <v>0</v>
          </cell>
          <cell r="ED36">
            <v>0</v>
          </cell>
          <cell r="EE36">
            <v>0</v>
          </cell>
          <cell r="EF36">
            <v>0</v>
          </cell>
        </row>
        <row r="37">
          <cell r="R37" t="str">
            <v>T3TUOS CACCapacity Charge</v>
          </cell>
          <cell r="Y37">
            <v>2.7227000000000001</v>
          </cell>
          <cell r="Z37">
            <v>2.7363134999999996</v>
          </cell>
          <cell r="AA37">
            <v>2.7499950674999991</v>
          </cell>
          <cell r="AB37">
            <v>2.763745042837499</v>
          </cell>
          <cell r="AC37">
            <v>2.777563768051686</v>
          </cell>
          <cell r="AD37">
            <v>2.777563768051686</v>
          </cell>
          <cell r="AE37">
            <v>2.777563768051686</v>
          </cell>
          <cell r="AF37">
            <v>2.777563768051686</v>
          </cell>
          <cell r="AG37">
            <v>2.777563768051686</v>
          </cell>
          <cell r="AH37">
            <v>2.777563768051686</v>
          </cell>
          <cell r="AI37">
            <v>2.777563768051686</v>
          </cell>
          <cell r="AV37" t="str">
            <v>EastCAC 22/11kV BusConnection Unit Charge</v>
          </cell>
          <cell r="BC37">
            <v>5.5268387722844636</v>
          </cell>
          <cell r="BD37">
            <v>5.5646398869624623</v>
          </cell>
          <cell r="BE37">
            <v>5.5531911270834025</v>
          </cell>
          <cell r="BF37">
            <v>5.5957136353489778</v>
          </cell>
          <cell r="BG37">
            <v>0</v>
          </cell>
          <cell r="BH37" t="e">
            <v>#VALUE!</v>
          </cell>
          <cell r="BI37" t="e">
            <v>#VALUE!</v>
          </cell>
          <cell r="BJ37" t="e">
            <v>#VALUE!</v>
          </cell>
          <cell r="BK37" t="e">
            <v>#VALUE!</v>
          </cell>
          <cell r="BL37" t="e">
            <v>#VALUE!</v>
          </cell>
          <cell r="BM37" t="e">
            <v>#VALUE!</v>
          </cell>
          <cell r="BZ37" t="str">
            <v>SESmall Business Wide IFTBand4 Charge</v>
          </cell>
          <cell r="CG37">
            <v>0.31073192328959998</v>
          </cell>
          <cell r="CH37">
            <v>0.31340603622668772</v>
          </cell>
          <cell r="CI37">
            <v>0.31610316218388812</v>
          </cell>
          <cell r="CJ37">
            <v>0.31882349920784586</v>
          </cell>
          <cell r="CK37">
            <v>0.32156724704956569</v>
          </cell>
          <cell r="CL37">
            <v>0.32433460717908003</v>
          </cell>
          <cell r="CM37">
            <v>0.32712578280024251</v>
          </cell>
          <cell r="CN37">
            <v>0.32994097886564905</v>
          </cell>
          <cell r="CO37">
            <v>0.33278040209168736</v>
          </cell>
          <cell r="CP37">
            <v>0.33564426097371564</v>
          </cell>
          <cell r="CQ37">
            <v>0.33853276580137237</v>
          </cell>
          <cell r="CR37">
            <v>1529</v>
          </cell>
          <cell r="CS37">
            <v>1475</v>
          </cell>
          <cell r="CT37">
            <v>1423</v>
          </cell>
          <cell r="CU37">
            <v>1373</v>
          </cell>
          <cell r="CV37">
            <v>0</v>
          </cell>
          <cell r="CW37">
            <v>0</v>
          </cell>
          <cell r="CX37">
            <v>0</v>
          </cell>
          <cell r="CY37">
            <v>0</v>
          </cell>
          <cell r="CZ37">
            <v>0</v>
          </cell>
          <cell r="DA37">
            <v>0</v>
          </cell>
          <cell r="DB37">
            <v>0</v>
          </cell>
          <cell r="DD37" t="str">
            <v>South EastSmall Business Wide IFTBand4 Charge</v>
          </cell>
          <cell r="DK37">
            <v>1.22412675897</v>
          </cell>
          <cell r="DL37">
            <v>1.2398367492755695</v>
          </cell>
          <cell r="DM37">
            <v>1.2792340517546967</v>
          </cell>
          <cell r="DN37">
            <v>1.3198832508593585</v>
          </cell>
          <cell r="DO37">
            <v>3.2997081271483993E-2</v>
          </cell>
          <cell r="DP37">
            <v>3.2997081271483993E-2</v>
          </cell>
          <cell r="DQ37">
            <v>3.2997081271483993E-2</v>
          </cell>
          <cell r="DR37">
            <v>3.2997081271483993E-2</v>
          </cell>
          <cell r="DS37">
            <v>3.2997081271483993E-2</v>
          </cell>
          <cell r="DT37">
            <v>3.2997081271483993E-2</v>
          </cell>
          <cell r="DU37">
            <v>3.2997081271483993E-2</v>
          </cell>
          <cell r="DV37">
            <v>1529</v>
          </cell>
          <cell r="DW37">
            <v>1475</v>
          </cell>
          <cell r="DX37">
            <v>1423</v>
          </cell>
          <cell r="DY37">
            <v>1373</v>
          </cell>
          <cell r="DZ37">
            <v>0</v>
          </cell>
          <cell r="EA37">
            <v>0</v>
          </cell>
          <cell r="EB37">
            <v>0</v>
          </cell>
          <cell r="EC37">
            <v>0</v>
          </cell>
          <cell r="ED37">
            <v>0</v>
          </cell>
          <cell r="EE37">
            <v>0</v>
          </cell>
          <cell r="EF37">
            <v>0</v>
          </cell>
        </row>
        <row r="38">
          <cell r="R38" t="str">
            <v>T3TUOS CACVolume Charge</v>
          </cell>
          <cell r="Y38">
            <v>1.3562911090201862E-2</v>
          </cell>
          <cell r="Z38">
            <v>1.3217691755238245E-2</v>
          </cell>
          <cell r="AA38">
            <v>1.3380084329079035E-2</v>
          </cell>
          <cell r="AB38">
            <v>1.349404617090523E-2</v>
          </cell>
          <cell r="AC38">
            <v>-1.5867497123253065E-2</v>
          </cell>
          <cell r="AD38">
            <v>-1.5867497123253065E-2</v>
          </cell>
          <cell r="AE38">
            <v>-1.5867497123253065E-2</v>
          </cell>
          <cell r="AF38">
            <v>-1.5867497123253065E-2</v>
          </cell>
          <cell r="AG38">
            <v>-1.5867497123253065E-2</v>
          </cell>
          <cell r="AH38">
            <v>-1.5867497123253065E-2</v>
          </cell>
          <cell r="AI38">
            <v>-1.5867497123253065E-2</v>
          </cell>
          <cell r="AV38" t="str">
            <v>EastCAC 22/11kV LineCapacity Charge</v>
          </cell>
          <cell r="BC38">
            <v>8.1677199999999992</v>
          </cell>
          <cell r="BD38">
            <v>7.9635269999999991</v>
          </cell>
          <cell r="BE38">
            <v>7.7644388249999992</v>
          </cell>
          <cell r="BF38">
            <v>7.570327854374999</v>
          </cell>
          <cell r="BG38">
            <v>7.3810696580156234</v>
          </cell>
          <cell r="BH38">
            <v>7.3810696580156234</v>
          </cell>
          <cell r="BI38">
            <v>7.3810696580156234</v>
          </cell>
          <cell r="BJ38">
            <v>7.3810696580156234</v>
          </cell>
          <cell r="BK38">
            <v>7.3810696580156234</v>
          </cell>
          <cell r="BL38">
            <v>7.3810696580156234</v>
          </cell>
          <cell r="BM38">
            <v>7.3810696580156234</v>
          </cell>
          <cell r="BZ38" t="str">
            <v>SESmall Business Wide IFTBand5 Charge</v>
          </cell>
          <cell r="CG38">
            <v>0.34957341370079997</v>
          </cell>
          <cell r="CH38">
            <v>0.35258179075502372</v>
          </cell>
          <cell r="CI38">
            <v>0.35561605745687419</v>
          </cell>
          <cell r="CJ38">
            <v>0.35867643660882664</v>
          </cell>
          <cell r="CK38">
            <v>0.36176315293076144</v>
          </cell>
          <cell r="CL38">
            <v>0.36487643307646506</v>
          </cell>
          <cell r="CM38">
            <v>0.36801650565027283</v>
          </cell>
          <cell r="CN38">
            <v>0.37118360122385519</v>
          </cell>
          <cell r="CO38">
            <v>0.37437795235314825</v>
          </cell>
          <cell r="CP38">
            <v>0.37759979359543006</v>
          </cell>
          <cell r="CQ38">
            <v>0.38084936152654392</v>
          </cell>
          <cell r="CR38">
            <v>989</v>
          </cell>
          <cell r="CS38">
            <v>805</v>
          </cell>
          <cell r="CT38">
            <v>777</v>
          </cell>
          <cell r="CU38">
            <v>750</v>
          </cell>
          <cell r="CV38">
            <v>0</v>
          </cell>
          <cell r="CW38">
            <v>0</v>
          </cell>
          <cell r="CX38">
            <v>0</v>
          </cell>
          <cell r="CY38">
            <v>0</v>
          </cell>
          <cell r="CZ38">
            <v>0</v>
          </cell>
          <cell r="DA38">
            <v>0</v>
          </cell>
          <cell r="DB38">
            <v>0</v>
          </cell>
          <cell r="DD38" t="str">
            <v>South EastSmall Business Wide IFTBand5 Charge</v>
          </cell>
          <cell r="DK38">
            <v>1.468952110764</v>
          </cell>
          <cell r="DL38">
            <v>1.4878040991306833</v>
          </cell>
          <cell r="DM38">
            <v>1.5350808621056362</v>
          </cell>
          <cell r="DN38">
            <v>1.5838599010312304</v>
          </cell>
          <cell r="DO38">
            <v>3.9596497525780795E-2</v>
          </cell>
          <cell r="DP38">
            <v>3.9596497525780795E-2</v>
          </cell>
          <cell r="DQ38">
            <v>3.9596497525780795E-2</v>
          </cell>
          <cell r="DR38">
            <v>3.9596497525780795E-2</v>
          </cell>
          <cell r="DS38">
            <v>3.9596497525780795E-2</v>
          </cell>
          <cell r="DT38">
            <v>3.9596497525780795E-2</v>
          </cell>
          <cell r="DU38">
            <v>3.9596497525780795E-2</v>
          </cell>
          <cell r="DV38">
            <v>989</v>
          </cell>
          <cell r="DW38">
            <v>805</v>
          </cell>
          <cell r="DX38">
            <v>777</v>
          </cell>
          <cell r="DY38">
            <v>750</v>
          </cell>
          <cell r="DZ38">
            <v>0</v>
          </cell>
          <cell r="EA38">
            <v>0</v>
          </cell>
          <cell r="EB38">
            <v>0</v>
          </cell>
          <cell r="EC38">
            <v>0</v>
          </cell>
          <cell r="ED38">
            <v>0</v>
          </cell>
          <cell r="EE38">
            <v>0</v>
          </cell>
          <cell r="EF38">
            <v>0</v>
          </cell>
        </row>
        <row r="39">
          <cell r="R39" t="str">
            <v>000</v>
          </cell>
          <cell r="Y39"/>
          <cell r="Z39"/>
          <cell r="AA39"/>
          <cell r="AB39"/>
          <cell r="AC39"/>
          <cell r="AD39"/>
          <cell r="AE39"/>
          <cell r="AF39"/>
          <cell r="AG39"/>
          <cell r="AH39"/>
          <cell r="AI39"/>
          <cell r="AV39" t="str">
            <v>EastCAC 22/11kV LineDemand Charge kVA</v>
          </cell>
          <cell r="BC39">
            <v>7.6356870980490728</v>
          </cell>
          <cell r="BD39">
            <v>7.8265792755002987</v>
          </cell>
          <cell r="BE39">
            <v>8.0222437573878054</v>
          </cell>
          <cell r="BF39">
            <v>8.2227998513224989</v>
          </cell>
          <cell r="BG39">
            <v>8.4283698476055608</v>
          </cell>
          <cell r="BH39">
            <v>0</v>
          </cell>
          <cell r="BI39">
            <v>0</v>
          </cell>
          <cell r="BJ39">
            <v>0</v>
          </cell>
          <cell r="BK39">
            <v>0</v>
          </cell>
          <cell r="BL39">
            <v>0</v>
          </cell>
          <cell r="BM39">
            <v>0</v>
          </cell>
          <cell r="BZ39" t="str">
            <v>SESmall Business Wide IFTVolume Charge</v>
          </cell>
          <cell r="CG39">
            <v>1.1410410388229831E-2</v>
          </cell>
          <cell r="CH39">
            <v>1.1740986995127767E-2</v>
          </cell>
          <cell r="CI39">
            <v>1.1830816933777912E-2</v>
          </cell>
          <cell r="CJ39">
            <v>1.1628240125119465E-2</v>
          </cell>
          <cell r="CK39">
            <v>0</v>
          </cell>
          <cell r="CL39">
            <v>0</v>
          </cell>
          <cell r="CM39">
            <v>0</v>
          </cell>
          <cell r="CN39">
            <v>0</v>
          </cell>
          <cell r="CO39">
            <v>0</v>
          </cell>
          <cell r="CP39">
            <v>0</v>
          </cell>
          <cell r="CQ39">
            <v>0</v>
          </cell>
          <cell r="CR39">
            <v>707454645.47718</v>
          </cell>
          <cell r="CS39">
            <v>667277395.77220941</v>
          </cell>
          <cell r="CT39">
            <v>644816649.22152483</v>
          </cell>
          <cell r="CU39">
            <v>623410505.60084939</v>
          </cell>
          <cell r="CV39">
            <v>0</v>
          </cell>
          <cell r="CW39">
            <v>0</v>
          </cell>
          <cell r="CX39">
            <v>0</v>
          </cell>
          <cell r="CY39">
            <v>0</v>
          </cell>
          <cell r="CZ39">
            <v>0</v>
          </cell>
          <cell r="DA39">
            <v>0</v>
          </cell>
          <cell r="DB39">
            <v>0</v>
          </cell>
          <cell r="DD39" t="str">
            <v>South EastSmall Business Wide IFTVolume Charge</v>
          </cell>
          <cell r="DK39">
            <v>6.930410844698863E-2</v>
          </cell>
          <cell r="DL39">
            <v>6.8646987015391986E-2</v>
          </cell>
          <cell r="DM39">
            <v>6.901149928104959E-2</v>
          </cell>
          <cell r="DN39">
            <v>6.8798634993423632E-2</v>
          </cell>
          <cell r="DO39">
            <v>6.8798634993423632E-2</v>
          </cell>
          <cell r="DP39">
            <v>0</v>
          </cell>
          <cell r="DQ39">
            <v>0</v>
          </cell>
          <cell r="DR39">
            <v>0</v>
          </cell>
          <cell r="DS39">
            <v>0</v>
          </cell>
          <cell r="DT39">
            <v>0</v>
          </cell>
          <cell r="DU39">
            <v>0</v>
          </cell>
          <cell r="DV39">
            <v>668223258</v>
          </cell>
          <cell r="DW39">
            <v>630274008.72024381</v>
          </cell>
          <cell r="DX39">
            <v>609058806.68126762</v>
          </cell>
          <cell r="DY39">
            <v>588839725.32690668</v>
          </cell>
          <cell r="DZ39">
            <v>0</v>
          </cell>
          <cell r="EA39">
            <v>0</v>
          </cell>
          <cell r="EB39">
            <v>0</v>
          </cell>
          <cell r="EC39">
            <v>0</v>
          </cell>
          <cell r="ED39">
            <v>0</v>
          </cell>
          <cell r="EE39">
            <v>0</v>
          </cell>
          <cell r="EF39">
            <v>0</v>
          </cell>
        </row>
        <row r="40">
          <cell r="R40" t="str">
            <v>000</v>
          </cell>
          <cell r="Y40"/>
          <cell r="Z40"/>
          <cell r="AA40"/>
          <cell r="AB40"/>
          <cell r="AC40"/>
          <cell r="AD40"/>
          <cell r="AE40"/>
          <cell r="AF40"/>
          <cell r="AG40"/>
          <cell r="AH40"/>
          <cell r="AI40"/>
          <cell r="AV40" t="str">
            <v>EastCAC 22/11kV LineFixed Charge</v>
          </cell>
          <cell r="BC40">
            <v>26.664000000000001</v>
          </cell>
          <cell r="BD40">
            <v>26.846369879655011</v>
          </cell>
          <cell r="BE40">
            <v>26.791135821635063</v>
          </cell>
          <cell r="BF40">
            <v>26.996283865048071</v>
          </cell>
          <cell r="BG40">
            <v>0</v>
          </cell>
          <cell r="BH40" t="e">
            <v>#VALUE!</v>
          </cell>
          <cell r="BI40" t="e">
            <v>#VALUE!</v>
          </cell>
          <cell r="BJ40" t="e">
            <v>#VALUE!</v>
          </cell>
          <cell r="BK40" t="e">
            <v>#VALUE!</v>
          </cell>
          <cell r="BL40" t="e">
            <v>#VALUE!</v>
          </cell>
          <cell r="BM40" t="e">
            <v>#VALUE!</v>
          </cell>
          <cell r="BZ40" t="str">
            <v>SEDemand LargeFixed Charge</v>
          </cell>
          <cell r="CG40">
            <v>5.6847000460860002</v>
          </cell>
          <cell r="CH40">
            <v>5.7336217332295973</v>
          </cell>
          <cell r="CI40">
            <v>5.7829644331713324</v>
          </cell>
          <cell r="CJ40">
            <v>5.8327317690850267</v>
          </cell>
          <cell r="CK40">
            <v>5.8829273953250008</v>
          </cell>
          <cell r="CL40">
            <v>5.9335549976944071</v>
          </cell>
          <cell r="CM40">
            <v>5.9846182937158732</v>
          </cell>
          <cell r="CN40">
            <v>6.0361210329044779</v>
          </cell>
          <cell r="CO40">
            <v>6.0880669970430707</v>
          </cell>
          <cell r="CP40">
            <v>6.1404600004599645</v>
          </cell>
          <cell r="CQ40">
            <v>6.1933038903090178</v>
          </cell>
          <cell r="CR40">
            <v>721</v>
          </cell>
          <cell r="CS40">
            <v>721</v>
          </cell>
          <cell r="CT40">
            <v>721</v>
          </cell>
          <cell r="CU40">
            <v>721</v>
          </cell>
          <cell r="CV40">
            <v>0</v>
          </cell>
          <cell r="CW40">
            <v>0</v>
          </cell>
          <cell r="CX40">
            <v>0</v>
          </cell>
          <cell r="CY40">
            <v>0</v>
          </cell>
          <cell r="CZ40">
            <v>0</v>
          </cell>
          <cell r="DA40">
            <v>0</v>
          </cell>
          <cell r="DB40">
            <v>0</v>
          </cell>
          <cell r="DD40" t="str">
            <v>South EastDemand LargeFixed Charge</v>
          </cell>
          <cell r="DK40">
            <v>29.81290992732</v>
          </cell>
          <cell r="DL40">
            <v>30.069475417228087</v>
          </cell>
          <cell r="DM40">
            <v>30.328248871765332</v>
          </cell>
          <cell r="DN40">
            <v>30.589249292348509</v>
          </cell>
          <cell r="DO40">
            <v>30.852495843917772</v>
          </cell>
          <cell r="DP40">
            <v>31.118007856343915</v>
          </cell>
          <cell r="DQ40">
            <v>31.385804825847735</v>
          </cell>
          <cell r="DR40">
            <v>31.655906416431623</v>
          </cell>
          <cell r="DS40">
            <v>31.92833246132346</v>
          </cell>
          <cell r="DT40">
            <v>32.203102964432958</v>
          </cell>
          <cell r="DU40">
            <v>32.480238101820504</v>
          </cell>
          <cell r="DV40">
            <v>721</v>
          </cell>
          <cell r="DW40">
            <v>721</v>
          </cell>
          <cell r="DX40">
            <v>721</v>
          </cell>
          <cell r="DY40">
            <v>721</v>
          </cell>
          <cell r="DZ40">
            <v>0</v>
          </cell>
          <cell r="EA40">
            <v>0</v>
          </cell>
          <cell r="EB40">
            <v>0</v>
          </cell>
          <cell r="EC40">
            <v>0</v>
          </cell>
          <cell r="ED40">
            <v>0</v>
          </cell>
          <cell r="EE40">
            <v>0</v>
          </cell>
          <cell r="EF40">
            <v>0</v>
          </cell>
        </row>
        <row r="41">
          <cell r="R41" t="str">
            <v>000</v>
          </cell>
          <cell r="Y41"/>
          <cell r="Z41"/>
          <cell r="AA41"/>
          <cell r="AB41"/>
          <cell r="AC41"/>
          <cell r="AD41"/>
          <cell r="AE41"/>
          <cell r="AF41"/>
          <cell r="AG41"/>
          <cell r="AH41"/>
          <cell r="AI41"/>
          <cell r="AV41" t="str">
            <v>EastCAC 22/11kV LineVolume Charge</v>
          </cell>
          <cell r="BC41">
            <v>3.9433916961679593E-3</v>
          </cell>
          <cell r="BD41">
            <v>4.420081677382854E-3</v>
          </cell>
          <cell r="BE41">
            <v>4.5030749899741601E-3</v>
          </cell>
          <cell r="BF41">
            <v>4.9687198738101483E-3</v>
          </cell>
          <cell r="BG41">
            <v>-3.6988467539002194E-2</v>
          </cell>
          <cell r="BH41">
            <v>-2.0669983509792239E-2</v>
          </cell>
          <cell r="BI41">
            <v>-2.0672847852116604E-2</v>
          </cell>
          <cell r="BJ41">
            <v>-2.0675736844547033E-2</v>
          </cell>
          <cell r="BK41">
            <v>-2.0678650699218686E-2</v>
          </cell>
          <cell r="BL41">
            <v>-2.068158963009234E-2</v>
          </cell>
          <cell r="BM41">
            <v>-2.0684553852970067E-2</v>
          </cell>
          <cell r="BZ41" t="str">
            <v>SEDemand LargeDemand Charge kVA</v>
          </cell>
          <cell r="CG41">
            <v>2.8562957709300001</v>
          </cell>
          <cell r="CH41">
            <v>2.8808766295438555</v>
          </cell>
          <cell r="CI41">
            <v>2.9056690273884671</v>
          </cell>
          <cell r="CJ41">
            <v>2.9306747849391424</v>
          </cell>
          <cell r="CK41">
            <v>2.9558957383379303</v>
          </cell>
          <cell r="CL41">
            <v>2.9813337395284458</v>
          </cell>
          <cell r="CM41">
            <v>3.0069906563918574</v>
          </cell>
          <cell r="CN41">
            <v>3.032868372884042</v>
          </cell>
          <cell r="CO41">
            <v>3.0589687891739219</v>
          </cell>
          <cell r="CP41">
            <v>3.0852938217829919</v>
          </cell>
          <cell r="CQ41">
            <v>3.111845403726047</v>
          </cell>
          <cell r="CR41">
            <v>3211064.2503295648</v>
          </cell>
          <cell r="CS41">
            <v>3211064.2503295648</v>
          </cell>
          <cell r="CT41">
            <v>3211064.2503295648</v>
          </cell>
          <cell r="CU41">
            <v>3211064.2503295648</v>
          </cell>
          <cell r="CV41">
            <v>0</v>
          </cell>
          <cell r="CW41">
            <v>0</v>
          </cell>
          <cell r="CX41">
            <v>0</v>
          </cell>
          <cell r="CY41">
            <v>0</v>
          </cell>
          <cell r="CZ41">
            <v>0</v>
          </cell>
          <cell r="DA41">
            <v>0</v>
          </cell>
          <cell r="DB41">
            <v>0</v>
          </cell>
          <cell r="DD41" t="str">
            <v>South EastDemand LargeDemand Charge kVA</v>
          </cell>
          <cell r="DK41">
            <v>10.221</v>
          </cell>
          <cell r="DL41">
            <v>10.325745524038618</v>
          </cell>
          <cell r="DM41">
            <v>10.414607361594889</v>
          </cell>
          <cell r="DN41">
            <v>10.504233930971782</v>
          </cell>
          <cell r="DO41">
            <v>10.594631813338149</v>
          </cell>
          <cell r="DP41">
            <v>0</v>
          </cell>
          <cell r="DQ41">
            <v>0</v>
          </cell>
          <cell r="DR41">
            <v>0</v>
          </cell>
          <cell r="DS41">
            <v>0</v>
          </cell>
          <cell r="DT41">
            <v>0</v>
          </cell>
          <cell r="DU41">
            <v>0</v>
          </cell>
          <cell r="DV41">
            <v>3211064.2503295648</v>
          </cell>
          <cell r="DW41">
            <v>3211064.2503295648</v>
          </cell>
          <cell r="DX41">
            <v>3211064.2503295648</v>
          </cell>
          <cell r="DY41">
            <v>3211064.2503295648</v>
          </cell>
          <cell r="DZ41">
            <v>0</v>
          </cell>
          <cell r="EA41">
            <v>0</v>
          </cell>
          <cell r="EB41">
            <v>0</v>
          </cell>
          <cell r="EC41">
            <v>0</v>
          </cell>
          <cell r="ED41">
            <v>0</v>
          </cell>
          <cell r="EE41">
            <v>0</v>
          </cell>
          <cell r="EF41">
            <v>0</v>
          </cell>
        </row>
        <row r="42">
          <cell r="R42" t="str">
            <v>000</v>
          </cell>
          <cell r="Y42"/>
          <cell r="Z42"/>
          <cell r="AA42"/>
          <cell r="AB42"/>
          <cell r="AC42"/>
          <cell r="AD42"/>
          <cell r="AE42"/>
          <cell r="AF42"/>
          <cell r="AG42"/>
          <cell r="AH42"/>
          <cell r="AI42"/>
          <cell r="AV42" t="str">
            <v>EastCAC 22/11kV LineConnection Unit Charge</v>
          </cell>
          <cell r="BC42">
            <v>5.5268387722844636</v>
          </cell>
          <cell r="BD42">
            <v>5.5646398869624623</v>
          </cell>
          <cell r="BE42">
            <v>5.5531911270834025</v>
          </cell>
          <cell r="BF42">
            <v>5.5957136353489778</v>
          </cell>
          <cell r="BG42">
            <v>0</v>
          </cell>
          <cell r="BH42" t="e">
            <v>#VALUE!</v>
          </cell>
          <cell r="BI42" t="e">
            <v>#VALUE!</v>
          </cell>
          <cell r="BJ42" t="e">
            <v>#VALUE!</v>
          </cell>
          <cell r="BK42" t="e">
            <v>#VALUE!</v>
          </cell>
          <cell r="BL42" t="e">
            <v>#VALUE!</v>
          </cell>
          <cell r="BM42" t="e">
            <v>#VALUE!</v>
          </cell>
          <cell r="BZ42" t="str">
            <v>SEDemand LargeVolume Charge</v>
          </cell>
          <cell r="CG42">
            <v>2.2481846525315499E-3</v>
          </cell>
          <cell r="CH42">
            <v>2.4217614195862088E-3</v>
          </cell>
          <cell r="CI42">
            <v>2.4351600741753881E-3</v>
          </cell>
          <cell r="CJ42">
            <v>2.2539915014425354E-3</v>
          </cell>
          <cell r="CK42">
            <v>0</v>
          </cell>
          <cell r="CL42">
            <v>0</v>
          </cell>
          <cell r="CM42">
            <v>0</v>
          </cell>
          <cell r="CN42">
            <v>0</v>
          </cell>
          <cell r="CO42">
            <v>0</v>
          </cell>
          <cell r="CP42">
            <v>0</v>
          </cell>
          <cell r="CQ42">
            <v>0</v>
          </cell>
          <cell r="CR42">
            <v>1181637724.4125111</v>
          </cell>
          <cell r="CS42">
            <v>1194905145.6725113</v>
          </cell>
          <cell r="CT42">
            <v>1196505978.8111329</v>
          </cell>
          <cell r="CU42">
            <v>1198662971.8743491</v>
          </cell>
          <cell r="CV42">
            <v>0</v>
          </cell>
          <cell r="CW42">
            <v>0</v>
          </cell>
          <cell r="CX42">
            <v>0</v>
          </cell>
          <cell r="CY42">
            <v>0</v>
          </cell>
          <cell r="CZ42">
            <v>0</v>
          </cell>
          <cell r="DA42">
            <v>0</v>
          </cell>
          <cell r="DB42">
            <v>0</v>
          </cell>
          <cell r="DD42" t="str">
            <v>South EastDemand LargeVolume Charge</v>
          </cell>
          <cell r="DK42">
            <v>7.7216554258215369E-3</v>
          </cell>
          <cell r="DL42">
            <v>6.7070282901172092E-3</v>
          </cell>
          <cell r="DM42">
            <v>6.4139738997726556E-3</v>
          </cell>
          <cell r="DN42">
            <v>5.8370320146836725E-3</v>
          </cell>
          <cell r="DO42">
            <v>0</v>
          </cell>
          <cell r="DP42">
            <v>0</v>
          </cell>
          <cell r="DQ42">
            <v>0</v>
          </cell>
          <cell r="DR42">
            <v>0</v>
          </cell>
          <cell r="DS42">
            <v>0</v>
          </cell>
          <cell r="DT42">
            <v>0</v>
          </cell>
          <cell r="DU42">
            <v>0</v>
          </cell>
          <cell r="DV42">
            <v>1132444342.18787</v>
          </cell>
          <cell r="DW42">
            <v>1145159420.4482398</v>
          </cell>
          <cell r="DX42">
            <v>1146693608.459646</v>
          </cell>
          <cell r="DY42">
            <v>1148760802.6090136</v>
          </cell>
          <cell r="DZ42">
            <v>0</v>
          </cell>
          <cell r="EA42">
            <v>0</v>
          </cell>
          <cell r="EB42">
            <v>0</v>
          </cell>
          <cell r="EC42">
            <v>0</v>
          </cell>
          <cell r="ED42">
            <v>0</v>
          </cell>
          <cell r="EE42">
            <v>0</v>
          </cell>
          <cell r="EF42">
            <v>0</v>
          </cell>
        </row>
        <row r="43">
          <cell r="R43" t="str">
            <v>000</v>
          </cell>
          <cell r="Y43"/>
          <cell r="Z43"/>
          <cell r="AA43"/>
          <cell r="AB43"/>
          <cell r="AC43"/>
          <cell r="AD43"/>
          <cell r="AE43"/>
          <cell r="AF43"/>
          <cell r="AG43"/>
          <cell r="AH43"/>
          <cell r="AI43"/>
          <cell r="AV43" t="str">
            <v>EastCAC 33kVCapacity Charge</v>
          </cell>
          <cell r="BC43">
            <v>3.2827199999999999</v>
          </cell>
          <cell r="BD43">
            <v>3.2006519999999998</v>
          </cell>
          <cell r="BE43">
            <v>3.1206356999999998</v>
          </cell>
          <cell r="BF43">
            <v>3.0426198074999999</v>
          </cell>
          <cell r="BG43">
            <v>2.9665543123124998</v>
          </cell>
          <cell r="BH43">
            <v>2.9665543123124998</v>
          </cell>
          <cell r="BI43">
            <v>2.9665543123124998</v>
          </cell>
          <cell r="BJ43">
            <v>2.9665543123124998</v>
          </cell>
          <cell r="BK43">
            <v>2.9665543123124998</v>
          </cell>
          <cell r="BL43">
            <v>2.9665543123124998</v>
          </cell>
          <cell r="BM43">
            <v>2.9665543123124998</v>
          </cell>
          <cell r="BZ43" t="str">
            <v>SEDemand SmallFixed Charge</v>
          </cell>
          <cell r="CG43">
            <v>1.3821785683560002</v>
          </cell>
          <cell r="CH43">
            <v>1.3940733925242963</v>
          </cell>
          <cell r="CI43">
            <v>1.4060705817887049</v>
          </cell>
          <cell r="CJ43">
            <v>1.4181710170880912</v>
          </cell>
          <cell r="CK43">
            <v>1.4303755869425498</v>
          </cell>
          <cell r="CL43">
            <v>1.4426851875186475</v>
          </cell>
          <cell r="CM43">
            <v>1.4551007226952279</v>
          </cell>
          <cell r="CN43">
            <v>1.4676231041297825</v>
          </cell>
          <cell r="CO43">
            <v>1.4802532513253917</v>
          </cell>
          <cell r="CP43">
            <v>1.4929920916982435</v>
          </cell>
          <cell r="CQ43">
            <v>1.5058405606457328</v>
          </cell>
          <cell r="CR43">
            <v>8228.35</v>
          </cell>
          <cell r="CS43">
            <v>8228.35</v>
          </cell>
          <cell r="CT43">
            <v>8228.35</v>
          </cell>
          <cell r="CU43">
            <v>8228.35</v>
          </cell>
          <cell r="CV43">
            <v>0</v>
          </cell>
          <cell r="CW43">
            <v>0</v>
          </cell>
          <cell r="CX43">
            <v>0</v>
          </cell>
          <cell r="CY43">
            <v>0</v>
          </cell>
          <cell r="CZ43">
            <v>0</v>
          </cell>
          <cell r="DA43">
            <v>0</v>
          </cell>
          <cell r="DB43">
            <v>0</v>
          </cell>
          <cell r="DD43" t="str">
            <v>South EastDemand SmallFixed Charge</v>
          </cell>
          <cell r="DK43">
            <v>3.6179849310000005</v>
          </cell>
          <cell r="DL43">
            <v>3.6491207737796905</v>
          </cell>
          <cell r="DM43">
            <v>3.6805245670135949</v>
          </cell>
          <cell r="DN43">
            <v>3.71219861664366</v>
          </cell>
          <cell r="DO43">
            <v>3.7441452484564279</v>
          </cell>
          <cell r="DP43">
            <v>3.7763668082538153</v>
          </cell>
          <cell r="DQ43">
            <v>3.8088656620253629</v>
          </cell>
          <cell r="DR43">
            <v>3.8416441961219667</v>
          </cell>
          <cell r="DS43">
            <v>3.8747048174311058</v>
          </cell>
          <cell r="DT43">
            <v>3.9080499535535766</v>
          </cell>
          <cell r="DU43">
            <v>3.9416820529817485</v>
          </cell>
          <cell r="DV43">
            <v>8228.35</v>
          </cell>
          <cell r="DW43">
            <v>8228.35</v>
          </cell>
          <cell r="DX43">
            <v>8228.35</v>
          </cell>
          <cell r="DY43">
            <v>8228.35</v>
          </cell>
          <cell r="DZ43">
            <v>0</v>
          </cell>
          <cell r="EA43">
            <v>0</v>
          </cell>
          <cell r="EB43">
            <v>0</v>
          </cell>
          <cell r="EC43">
            <v>0</v>
          </cell>
          <cell r="ED43">
            <v>0</v>
          </cell>
          <cell r="EE43">
            <v>0</v>
          </cell>
          <cell r="EF43">
            <v>0</v>
          </cell>
        </row>
        <row r="44">
          <cell r="R44" t="str">
            <v>000</v>
          </cell>
          <cell r="Y44"/>
          <cell r="Z44"/>
          <cell r="AA44"/>
          <cell r="AB44"/>
          <cell r="AC44"/>
          <cell r="AD44"/>
          <cell r="AE44"/>
          <cell r="AF44"/>
          <cell r="AG44"/>
          <cell r="AH44"/>
          <cell r="AI44"/>
          <cell r="AV44" t="str">
            <v>EastCAC 33kVDemand Charge kVA</v>
          </cell>
          <cell r="BC44">
            <v>3.1221876799972401</v>
          </cell>
          <cell r="BD44">
            <v>3.2002423719971707</v>
          </cell>
          <cell r="BE44">
            <v>3.2802484312970996</v>
          </cell>
          <cell r="BF44">
            <v>3.362254642079527</v>
          </cell>
          <cell r="BG44">
            <v>3.4463110081315147</v>
          </cell>
          <cell r="BH44">
            <v>0</v>
          </cell>
          <cell r="BI44">
            <v>0</v>
          </cell>
          <cell r="BJ44">
            <v>0</v>
          </cell>
          <cell r="BK44">
            <v>0</v>
          </cell>
          <cell r="BL44">
            <v>0</v>
          </cell>
          <cell r="BM44">
            <v>0</v>
          </cell>
          <cell r="BZ44" t="str">
            <v>SEDemand SmallDemand Charge kVA</v>
          </cell>
          <cell r="CG44">
            <v>2.7643571367120003</v>
          </cell>
          <cell r="CH44">
            <v>2.7881467850485926</v>
          </cell>
          <cell r="CI44">
            <v>2.8121411635774098</v>
          </cell>
          <cell r="CJ44">
            <v>2.8363420341761825</v>
          </cell>
          <cell r="CK44">
            <v>2.8607511738850997</v>
          </cell>
          <cell r="CL44">
            <v>2.885370375037295</v>
          </cell>
          <cell r="CM44">
            <v>2.9102014453904559</v>
          </cell>
          <cell r="CN44">
            <v>2.9352462082595649</v>
          </cell>
          <cell r="CO44">
            <v>2.9605065026507833</v>
          </cell>
          <cell r="CP44">
            <v>2.9859841833964871</v>
          </cell>
          <cell r="CQ44">
            <v>3.0116811212914656</v>
          </cell>
          <cell r="CR44">
            <v>9084410.30427045</v>
          </cell>
          <cell r="CS44">
            <v>9084410.30427045</v>
          </cell>
          <cell r="CT44">
            <v>9084410.30427045</v>
          </cell>
          <cell r="CU44">
            <v>9084410.30427045</v>
          </cell>
          <cell r="CV44">
            <v>0</v>
          </cell>
          <cell r="CW44">
            <v>0</v>
          </cell>
          <cell r="CX44">
            <v>0</v>
          </cell>
          <cell r="CY44">
            <v>0</v>
          </cell>
          <cell r="CZ44">
            <v>0</v>
          </cell>
          <cell r="DA44">
            <v>0</v>
          </cell>
          <cell r="DB44">
            <v>0</v>
          </cell>
          <cell r="DD44" t="str">
            <v>South EastDemand SmallDemand Charge kVA</v>
          </cell>
          <cell r="DK44">
            <v>11.14</v>
          </cell>
          <cell r="DL44">
            <v>10.325745524038618</v>
          </cell>
          <cell r="DM44">
            <v>10.414607361594889</v>
          </cell>
          <cell r="DN44">
            <v>10.504233930971782</v>
          </cell>
          <cell r="DO44">
            <v>10.594631813338149</v>
          </cell>
          <cell r="DP44">
            <v>0</v>
          </cell>
          <cell r="DQ44">
            <v>0</v>
          </cell>
          <cell r="DR44">
            <v>0</v>
          </cell>
          <cell r="DS44">
            <v>0</v>
          </cell>
          <cell r="DT44">
            <v>0</v>
          </cell>
          <cell r="DU44">
            <v>0</v>
          </cell>
          <cell r="DV44">
            <v>9084410.30427045</v>
          </cell>
          <cell r="DW44">
            <v>9084410.30427045</v>
          </cell>
          <cell r="DX44">
            <v>9084410.30427045</v>
          </cell>
          <cell r="DY44">
            <v>9084410.30427045</v>
          </cell>
          <cell r="DZ44">
            <v>0</v>
          </cell>
          <cell r="EA44">
            <v>0</v>
          </cell>
          <cell r="EB44">
            <v>0</v>
          </cell>
          <cell r="EC44">
            <v>0</v>
          </cell>
          <cell r="ED44">
            <v>0</v>
          </cell>
          <cell r="EE44">
            <v>0</v>
          </cell>
          <cell r="EF44">
            <v>0</v>
          </cell>
        </row>
        <row r="45">
          <cell r="R45" t="str">
            <v>000</v>
          </cell>
          <cell r="Y45"/>
          <cell r="Z45"/>
          <cell r="AA45"/>
          <cell r="AB45"/>
          <cell r="AC45"/>
          <cell r="AD45"/>
          <cell r="AE45"/>
          <cell r="AF45"/>
          <cell r="AG45"/>
          <cell r="AH45"/>
          <cell r="AI45"/>
          <cell r="AV45" t="str">
            <v>EastCAC 33kVFixed Charge</v>
          </cell>
          <cell r="BC45">
            <v>44.44</v>
          </cell>
          <cell r="BD45">
            <v>44.74394979942501</v>
          </cell>
          <cell r="BE45">
            <v>44.651893036058432</v>
          </cell>
          <cell r="BF45">
            <v>44.993806441746777</v>
          </cell>
          <cell r="BG45">
            <v>0</v>
          </cell>
          <cell r="BH45" t="e">
            <v>#VALUE!</v>
          </cell>
          <cell r="BI45" t="e">
            <v>#VALUE!</v>
          </cell>
          <cell r="BJ45" t="e">
            <v>#VALUE!</v>
          </cell>
          <cell r="BK45" t="e">
            <v>#VALUE!</v>
          </cell>
          <cell r="BL45" t="e">
            <v>#VALUE!</v>
          </cell>
          <cell r="BM45" t="e">
            <v>#VALUE!</v>
          </cell>
          <cell r="BZ45" t="str">
            <v>SEDemand SmallVolume Charge</v>
          </cell>
          <cell r="CG45">
            <v>4.8073120431515719E-3</v>
          </cell>
          <cell r="CH45">
            <v>5.0384060931555489E-3</v>
          </cell>
          <cell r="CI45">
            <v>5.0726085770929023E-3</v>
          </cell>
          <cell r="CJ45">
            <v>4.8675065320587024E-3</v>
          </cell>
          <cell r="CK45">
            <v>0</v>
          </cell>
          <cell r="CL45">
            <v>0</v>
          </cell>
          <cell r="CM45">
            <v>0</v>
          </cell>
          <cell r="CN45">
            <v>0</v>
          </cell>
          <cell r="CO45">
            <v>0</v>
          </cell>
          <cell r="CP45">
            <v>0</v>
          </cell>
          <cell r="CQ45">
            <v>0</v>
          </cell>
          <cell r="CR45">
            <v>3236797499.0677876</v>
          </cell>
          <cell r="CS45">
            <v>3273140241.912087</v>
          </cell>
          <cell r="CT45">
            <v>3277525319.1590848</v>
          </cell>
          <cell r="CU45">
            <v>3283433855.7674565</v>
          </cell>
          <cell r="CV45">
            <v>0</v>
          </cell>
          <cell r="CW45">
            <v>0</v>
          </cell>
          <cell r="CX45">
            <v>0</v>
          </cell>
          <cell r="CY45">
            <v>0</v>
          </cell>
          <cell r="CZ45">
            <v>0</v>
          </cell>
          <cell r="DA45">
            <v>0</v>
          </cell>
          <cell r="DB45">
            <v>0</v>
          </cell>
          <cell r="DD45" t="str">
            <v>South EastDemand SmallVolume Charge</v>
          </cell>
          <cell r="DK45">
            <v>7.9467971195537682E-3</v>
          </cell>
          <cell r="DL45">
            <v>9.6324557974822068E-3</v>
          </cell>
          <cell r="DM45">
            <v>9.3567393275168359E-3</v>
          </cell>
          <cell r="DN45">
            <v>8.7909226191516428E-3</v>
          </cell>
          <cell r="DO45">
            <v>0</v>
          </cell>
          <cell r="DP45">
            <v>0</v>
          </cell>
          <cell r="DQ45">
            <v>0</v>
          </cell>
          <cell r="DR45">
            <v>0</v>
          </cell>
          <cell r="DS45">
            <v>0</v>
          </cell>
          <cell r="DT45">
            <v>0</v>
          </cell>
          <cell r="DU45">
            <v>0</v>
          </cell>
          <cell r="DV45">
            <v>3057303226.6322103</v>
          </cell>
          <cell r="DW45">
            <v>3091630608.8655882</v>
          </cell>
          <cell r="DX45">
            <v>3095772514.8143349</v>
          </cell>
          <cell r="DY45">
            <v>3101353397.7835822</v>
          </cell>
          <cell r="DZ45">
            <v>0</v>
          </cell>
          <cell r="EA45">
            <v>0</v>
          </cell>
          <cell r="EB45">
            <v>0</v>
          </cell>
          <cell r="EC45">
            <v>0</v>
          </cell>
          <cell r="ED45">
            <v>0</v>
          </cell>
          <cell r="EE45">
            <v>0</v>
          </cell>
          <cell r="EF45">
            <v>0</v>
          </cell>
        </row>
        <row r="46">
          <cell r="R46" t="str">
            <v>000</v>
          </cell>
          <cell r="Y46"/>
          <cell r="Z46"/>
          <cell r="AA46"/>
          <cell r="AB46"/>
          <cell r="AC46"/>
          <cell r="AD46"/>
          <cell r="AE46"/>
          <cell r="AF46"/>
          <cell r="AG46"/>
          <cell r="AH46"/>
          <cell r="AI46"/>
          <cell r="AV46" t="str">
            <v>EastCAC 33kVVolume Charge</v>
          </cell>
          <cell r="BC46">
            <v>3.9433916961679593E-3</v>
          </cell>
          <cell r="BD46">
            <v>4.420081677382854E-3</v>
          </cell>
          <cell r="BE46">
            <v>4.5030749899741601E-3</v>
          </cell>
          <cell r="BF46">
            <v>4.9687198738101474E-3</v>
          </cell>
          <cell r="BG46">
            <v>-3.6988467539002194E-2</v>
          </cell>
          <cell r="BH46">
            <v>-2.0669983509792236E-2</v>
          </cell>
          <cell r="BI46">
            <v>-2.0672847852116601E-2</v>
          </cell>
          <cell r="BJ46">
            <v>-2.067573684454703E-2</v>
          </cell>
          <cell r="BK46">
            <v>-2.0678650699218686E-2</v>
          </cell>
          <cell r="BL46">
            <v>-2.0681589630092336E-2</v>
          </cell>
          <cell r="BM46">
            <v>-2.0684553852970064E-2</v>
          </cell>
          <cell r="BZ46" t="str">
            <v>SELarge Business EnergyFixed Charge</v>
          </cell>
          <cell r="CG46">
            <v>1.3821785683560002</v>
          </cell>
          <cell r="CH46">
            <v>1.3940733925242963</v>
          </cell>
          <cell r="CI46">
            <v>1.4060705817887049</v>
          </cell>
          <cell r="CJ46">
            <v>1.4181710170880912</v>
          </cell>
          <cell r="CK46">
            <v>1.4303755869425498</v>
          </cell>
          <cell r="CL46">
            <v>1.4426851875186475</v>
          </cell>
          <cell r="CM46">
            <v>1.4551007226952279</v>
          </cell>
          <cell r="CN46">
            <v>1.4676231041297825</v>
          </cell>
          <cell r="CO46">
            <v>1.4802532513253917</v>
          </cell>
          <cell r="CP46">
            <v>1.4929920916982435</v>
          </cell>
          <cell r="CQ46">
            <v>1.5058405606457328</v>
          </cell>
          <cell r="CR46">
            <v>0</v>
          </cell>
          <cell r="CS46">
            <v>246</v>
          </cell>
          <cell r="CT46">
            <v>246</v>
          </cell>
          <cell r="CU46">
            <v>246</v>
          </cell>
          <cell r="CV46">
            <v>0</v>
          </cell>
          <cell r="CW46">
            <v>0</v>
          </cell>
          <cell r="CX46">
            <v>0</v>
          </cell>
          <cell r="CY46">
            <v>0</v>
          </cell>
          <cell r="CZ46">
            <v>0</v>
          </cell>
          <cell r="DA46">
            <v>0</v>
          </cell>
          <cell r="DB46">
            <v>0</v>
          </cell>
          <cell r="DD46" t="str">
            <v>South EastLarge Business EnergyFixed Charge</v>
          </cell>
          <cell r="DK46">
            <v>3.6179849310000005</v>
          </cell>
          <cell r="DL46">
            <v>3.6491207737796905</v>
          </cell>
          <cell r="DM46">
            <v>3.6805245670135949</v>
          </cell>
          <cell r="DN46">
            <v>3.71219861664366</v>
          </cell>
          <cell r="DO46">
            <v>3.7441452484564279</v>
          </cell>
          <cell r="DP46">
            <v>3.7763668082538153</v>
          </cell>
          <cell r="DQ46">
            <v>3.8088656620253629</v>
          </cell>
          <cell r="DR46">
            <v>3.8416441961219667</v>
          </cell>
          <cell r="DS46">
            <v>3.8747048174311058</v>
          </cell>
          <cell r="DT46">
            <v>3.9080499535535766</v>
          </cell>
          <cell r="DU46">
            <v>3.9416820529817485</v>
          </cell>
          <cell r="DV46">
            <v>0</v>
          </cell>
          <cell r="DW46">
            <v>246</v>
          </cell>
          <cell r="DX46">
            <v>246</v>
          </cell>
          <cell r="DY46">
            <v>246</v>
          </cell>
          <cell r="DZ46">
            <v>0</v>
          </cell>
          <cell r="EA46">
            <v>0</v>
          </cell>
          <cell r="EB46">
            <v>0</v>
          </cell>
          <cell r="EC46">
            <v>0</v>
          </cell>
          <cell r="ED46">
            <v>0</v>
          </cell>
          <cell r="EE46">
            <v>0</v>
          </cell>
          <cell r="EF46">
            <v>0</v>
          </cell>
        </row>
        <row r="47">
          <cell r="R47" t="str">
            <v>000</v>
          </cell>
          <cell r="Y47"/>
          <cell r="Z47"/>
          <cell r="AA47"/>
          <cell r="AB47"/>
          <cell r="AC47"/>
          <cell r="AD47"/>
          <cell r="AE47"/>
          <cell r="AF47"/>
          <cell r="AG47"/>
          <cell r="AH47"/>
          <cell r="AI47"/>
          <cell r="AV47" t="str">
            <v>EastCAC 33kVConnection Unit Charge</v>
          </cell>
          <cell r="BC47">
            <v>5.5268387722844636</v>
          </cell>
          <cell r="BD47">
            <v>5.5646398869624623</v>
          </cell>
          <cell r="BE47">
            <v>5.5531911270834025</v>
          </cell>
          <cell r="BF47">
            <v>5.5957136353489778</v>
          </cell>
          <cell r="BG47">
            <v>0</v>
          </cell>
          <cell r="BH47" t="e">
            <v>#VALUE!</v>
          </cell>
          <cell r="BI47" t="e">
            <v>#VALUE!</v>
          </cell>
          <cell r="BJ47" t="e">
            <v>#VALUE!</v>
          </cell>
          <cell r="BK47" t="e">
            <v>#VALUE!</v>
          </cell>
          <cell r="BL47" t="e">
            <v>#VALUE!</v>
          </cell>
          <cell r="BM47" t="e">
            <v>#VALUE!</v>
          </cell>
          <cell r="BZ47" t="str">
            <v>SELarge Business EnergyVolume Charge</v>
          </cell>
          <cell r="CG47">
            <v>1.1410410388229831E-2</v>
          </cell>
          <cell r="CH47">
            <v>1.1710682747732654E-2</v>
          </cell>
          <cell r="CI47">
            <v>1.1801701239027211E-2</v>
          </cell>
          <cell r="CJ47">
            <v>1.1637777891374018E-2</v>
          </cell>
          <cell r="CK47">
            <v>0</v>
          </cell>
          <cell r="CL47">
            <v>0</v>
          </cell>
          <cell r="CM47">
            <v>0</v>
          </cell>
          <cell r="CN47">
            <v>0</v>
          </cell>
          <cell r="CO47">
            <v>0</v>
          </cell>
          <cell r="CP47">
            <v>0</v>
          </cell>
          <cell r="CQ47">
            <v>0</v>
          </cell>
          <cell r="CR47">
            <v>0</v>
          </cell>
          <cell r="CS47">
            <v>38391944.618370004</v>
          </cell>
          <cell r="CT47">
            <v>38391944.618370004</v>
          </cell>
          <cell r="CU47">
            <v>38391944.618370004</v>
          </cell>
          <cell r="CV47">
            <v>0</v>
          </cell>
          <cell r="CW47">
            <v>0</v>
          </cell>
          <cell r="CX47">
            <v>0</v>
          </cell>
          <cell r="CY47">
            <v>0</v>
          </cell>
          <cell r="CZ47">
            <v>0</v>
          </cell>
          <cell r="DA47">
            <v>0</v>
          </cell>
          <cell r="DB47">
            <v>0</v>
          </cell>
          <cell r="DD47" t="str">
            <v>South EastLarge Business EnergyVolume Charge</v>
          </cell>
          <cell r="DK47">
            <v>6.930410844698863E-2</v>
          </cell>
          <cell r="DL47">
            <v>6.8719537202416137E-2</v>
          </cell>
          <cell r="DM47">
            <v>6.9352335137368173E-2</v>
          </cell>
          <cell r="DN47">
            <v>6.9465875547504927E-2</v>
          </cell>
          <cell r="DO47">
            <v>0</v>
          </cell>
          <cell r="DP47">
            <v>0</v>
          </cell>
          <cell r="DQ47">
            <v>0</v>
          </cell>
          <cell r="DR47">
            <v>0</v>
          </cell>
          <cell r="DS47">
            <v>0</v>
          </cell>
          <cell r="DT47">
            <v>0</v>
          </cell>
          <cell r="DU47">
            <v>0</v>
          </cell>
          <cell r="DV47">
            <v>0</v>
          </cell>
          <cell r="DW47">
            <v>36262947</v>
          </cell>
          <cell r="DX47">
            <v>36262947</v>
          </cell>
          <cell r="DY47">
            <v>36262947</v>
          </cell>
          <cell r="DZ47">
            <v>0</v>
          </cell>
          <cell r="EA47">
            <v>0</v>
          </cell>
          <cell r="EB47">
            <v>0</v>
          </cell>
          <cell r="EC47">
            <v>0</v>
          </cell>
          <cell r="ED47">
            <v>0</v>
          </cell>
          <cell r="EE47">
            <v>0</v>
          </cell>
          <cell r="EF47">
            <v>0</v>
          </cell>
        </row>
        <row r="48">
          <cell r="R48" t="str">
            <v>000</v>
          </cell>
          <cell r="Y48"/>
          <cell r="Z48"/>
          <cell r="AA48"/>
          <cell r="AB48"/>
          <cell r="AC48"/>
          <cell r="AD48"/>
          <cell r="AE48"/>
          <cell r="AF48"/>
          <cell r="AG48"/>
          <cell r="AH48"/>
          <cell r="AI48"/>
          <cell r="AV48" t="str">
            <v>EastCAC 66kVCapacity Charge</v>
          </cell>
          <cell r="BC48">
            <v>2.5656019999999997</v>
          </cell>
          <cell r="BD48">
            <v>2.5014619499999995</v>
          </cell>
          <cell r="BE48">
            <v>2.4389254012499992</v>
          </cell>
          <cell r="BF48">
            <v>2.3779522662187493</v>
          </cell>
          <cell r="BG48">
            <v>2.3185034595632805</v>
          </cell>
          <cell r="BH48">
            <v>2.3185034595632805</v>
          </cell>
          <cell r="BI48">
            <v>2.3185034595632805</v>
          </cell>
          <cell r="BJ48">
            <v>2.3185034595632805</v>
          </cell>
          <cell r="BK48">
            <v>2.3185034595632805</v>
          </cell>
          <cell r="BL48">
            <v>2.3185034595632805</v>
          </cell>
          <cell r="BM48">
            <v>2.3185034595632805</v>
          </cell>
          <cell r="BZ48" t="str">
            <v>SELarge Residential EnergyFixed Charge</v>
          </cell>
          <cell r="CG48">
            <v>1.3821785683560002</v>
          </cell>
          <cell r="CH48">
            <v>1.3940733925242963</v>
          </cell>
          <cell r="CI48">
            <v>1.4060705817887049</v>
          </cell>
          <cell r="CJ48">
            <v>1.4181710170880912</v>
          </cell>
          <cell r="CK48">
            <v>1.4303755869425498</v>
          </cell>
          <cell r="CL48">
            <v>1.4426851875186475</v>
          </cell>
          <cell r="CM48">
            <v>1.4551007226952279</v>
          </cell>
          <cell r="CN48">
            <v>1.4676231041297825</v>
          </cell>
          <cell r="CO48">
            <v>1.4802532513253917</v>
          </cell>
          <cell r="CP48">
            <v>1.4929920916982435</v>
          </cell>
          <cell r="CQ48">
            <v>1.5058405606457328</v>
          </cell>
          <cell r="CR48">
            <v>0</v>
          </cell>
          <cell r="CS48">
            <v>21</v>
          </cell>
          <cell r="CT48">
            <v>21</v>
          </cell>
          <cell r="CU48">
            <v>21</v>
          </cell>
          <cell r="CV48">
            <v>0</v>
          </cell>
          <cell r="CW48">
            <v>0</v>
          </cell>
          <cell r="CX48">
            <v>0</v>
          </cell>
          <cell r="CY48">
            <v>0</v>
          </cell>
          <cell r="CZ48">
            <v>0</v>
          </cell>
          <cell r="DA48">
            <v>0</v>
          </cell>
          <cell r="DB48">
            <v>0</v>
          </cell>
          <cell r="DD48" t="str">
            <v>South EastLarge Residential EnergyFixed Charge</v>
          </cell>
          <cell r="DK48">
            <v>3.6179849310000005</v>
          </cell>
          <cell r="DL48">
            <v>3.6491207737796905</v>
          </cell>
          <cell r="DM48">
            <v>3.6805245670135949</v>
          </cell>
          <cell r="DN48">
            <v>3.71219861664366</v>
          </cell>
          <cell r="DO48">
            <v>3.7441452484564279</v>
          </cell>
          <cell r="DP48">
            <v>3.7763668082538153</v>
          </cell>
          <cell r="DQ48">
            <v>3.8088656620253629</v>
          </cell>
          <cell r="DR48">
            <v>3.8416441961219667</v>
          </cell>
          <cell r="DS48">
            <v>3.8747048174311058</v>
          </cell>
          <cell r="DT48">
            <v>3.9080499535535766</v>
          </cell>
          <cell r="DU48">
            <v>3.9416820529817485</v>
          </cell>
          <cell r="DV48">
            <v>0</v>
          </cell>
          <cell r="DW48">
            <v>21</v>
          </cell>
          <cell r="DX48">
            <v>21</v>
          </cell>
          <cell r="DY48">
            <v>21</v>
          </cell>
          <cell r="DZ48">
            <v>0</v>
          </cell>
          <cell r="EA48">
            <v>0</v>
          </cell>
          <cell r="EB48">
            <v>0</v>
          </cell>
          <cell r="EC48">
            <v>0</v>
          </cell>
          <cell r="ED48">
            <v>0</v>
          </cell>
          <cell r="EE48">
            <v>0</v>
          </cell>
          <cell r="EF48">
            <v>0</v>
          </cell>
        </row>
        <row r="49">
          <cell r="R49" t="str">
            <v>000</v>
          </cell>
          <cell r="Y49"/>
          <cell r="Z49"/>
          <cell r="AA49"/>
          <cell r="AB49"/>
          <cell r="AC49"/>
          <cell r="AD49"/>
          <cell r="AE49"/>
          <cell r="AF49"/>
          <cell r="AG49"/>
          <cell r="AH49"/>
          <cell r="AI49"/>
          <cell r="AV49" t="str">
            <v>EastCAC 66kVDemand Charge kVA</v>
          </cell>
          <cell r="BC49">
            <v>3.0136537693631666</v>
          </cell>
          <cell r="BD49">
            <v>3.0889951135972455</v>
          </cell>
          <cell r="BE49">
            <v>3.1662199914371763</v>
          </cell>
          <cell r="BF49">
            <v>3.2453754912231054</v>
          </cell>
          <cell r="BG49">
            <v>3.3265098785036828</v>
          </cell>
          <cell r="BH49">
            <v>0</v>
          </cell>
          <cell r="BI49">
            <v>0</v>
          </cell>
          <cell r="BJ49">
            <v>0</v>
          </cell>
          <cell r="BK49">
            <v>0</v>
          </cell>
          <cell r="BL49">
            <v>0</v>
          </cell>
          <cell r="BM49">
            <v>0</v>
          </cell>
          <cell r="BZ49" t="str">
            <v>SELarge Residential EnergyVolume Charge</v>
          </cell>
          <cell r="CG49">
            <v>1.5382223019369664E-2</v>
          </cell>
          <cell r="CH49">
            <v>1.5810150761278861E-2</v>
          </cell>
          <cell r="CI49">
            <v>1.593193308924053E-2</v>
          </cell>
          <cell r="CJ49">
            <v>1.5680747263466559E-2</v>
          </cell>
          <cell r="CK49">
            <v>0</v>
          </cell>
          <cell r="CL49">
            <v>0</v>
          </cell>
          <cell r="CM49">
            <v>0</v>
          </cell>
          <cell r="CN49">
            <v>0</v>
          </cell>
          <cell r="CO49">
            <v>0</v>
          </cell>
          <cell r="CP49">
            <v>0</v>
          </cell>
          <cell r="CQ49">
            <v>0</v>
          </cell>
          <cell r="CR49">
            <v>0</v>
          </cell>
          <cell r="CS49">
            <v>1755719.1394700001</v>
          </cell>
          <cell r="CT49">
            <v>1755719.1394700001</v>
          </cell>
          <cell r="CU49">
            <v>1755719.1394700001</v>
          </cell>
          <cell r="CV49">
            <v>0</v>
          </cell>
          <cell r="CW49">
            <v>0</v>
          </cell>
          <cell r="CX49">
            <v>0</v>
          </cell>
          <cell r="CY49">
            <v>0</v>
          </cell>
          <cell r="CZ49">
            <v>0</v>
          </cell>
          <cell r="DA49">
            <v>0</v>
          </cell>
          <cell r="DB49">
            <v>0</v>
          </cell>
          <cell r="DD49" t="str">
            <v>South EastLarge Residential EnergyVolume Charge</v>
          </cell>
          <cell r="DK49">
            <v>6.0967030461500551E-2</v>
          </cell>
          <cell r="DL49">
            <v>6.0241311163566007E-2</v>
          </cell>
          <cell r="DM49">
            <v>6.0722245065283856E-2</v>
          </cell>
          <cell r="DN49">
            <v>6.0687226132788603E-2</v>
          </cell>
          <cell r="DO49">
            <v>0</v>
          </cell>
          <cell r="DP49">
            <v>0</v>
          </cell>
          <cell r="DQ49">
            <v>0</v>
          </cell>
          <cell r="DR49">
            <v>0</v>
          </cell>
          <cell r="DS49">
            <v>0</v>
          </cell>
          <cell r="DT49">
            <v>0</v>
          </cell>
          <cell r="DU49">
            <v>0</v>
          </cell>
          <cell r="DV49">
            <v>0</v>
          </cell>
          <cell r="DW49">
            <v>1658357</v>
          </cell>
          <cell r="DX49">
            <v>1658357</v>
          </cell>
          <cell r="DY49">
            <v>1658357</v>
          </cell>
          <cell r="DZ49">
            <v>0</v>
          </cell>
          <cell r="EA49">
            <v>0</v>
          </cell>
          <cell r="EB49">
            <v>0</v>
          </cell>
          <cell r="EC49">
            <v>0</v>
          </cell>
          <cell r="ED49">
            <v>0</v>
          </cell>
          <cell r="EE49">
            <v>0</v>
          </cell>
          <cell r="EF49">
            <v>0</v>
          </cell>
        </row>
        <row r="50">
          <cell r="R50" t="str">
            <v>000</v>
          </cell>
          <cell r="Y50"/>
          <cell r="Z50"/>
          <cell r="AA50"/>
          <cell r="AB50"/>
          <cell r="AC50"/>
          <cell r="AD50"/>
          <cell r="AE50"/>
          <cell r="AF50"/>
          <cell r="AG50"/>
          <cell r="AH50"/>
          <cell r="AI50"/>
          <cell r="AV50" t="str">
            <v>EastCAC 66kVFixed Charge</v>
          </cell>
          <cell r="BC50">
            <v>109.746</v>
          </cell>
          <cell r="BD50">
            <v>110.49661374184737</v>
          </cell>
          <cell r="BE50">
            <v>110.26927662320587</v>
          </cell>
          <cell r="BF50">
            <v>111.11364270377908</v>
          </cell>
          <cell r="BG50">
            <v>0</v>
          </cell>
          <cell r="BH50" t="e">
            <v>#VALUE!</v>
          </cell>
          <cell r="BI50" t="e">
            <v>#VALUE!</v>
          </cell>
          <cell r="BJ50" t="e">
            <v>#VALUE!</v>
          </cell>
          <cell r="BK50" t="e">
            <v>#VALUE!</v>
          </cell>
          <cell r="BL50" t="e">
            <v>#VALUE!</v>
          </cell>
          <cell r="BM50" t="e">
            <v>#VALUE!</v>
          </cell>
          <cell r="BZ50" t="str">
            <v>SEEconomyVolume Charge</v>
          </cell>
          <cell r="CG50">
            <v>1.2219918114854589E-2</v>
          </cell>
          <cell r="CH50">
            <v>1.2493717884714258E-2</v>
          </cell>
          <cell r="CI50">
            <v>1.2593090439664596E-2</v>
          </cell>
          <cell r="CJ50">
            <v>1.2479909871425688E-2</v>
          </cell>
          <cell r="CK50">
            <v>0</v>
          </cell>
          <cell r="CL50">
            <v>0</v>
          </cell>
          <cell r="CM50">
            <v>0</v>
          </cell>
          <cell r="CN50">
            <v>0</v>
          </cell>
          <cell r="CO50">
            <v>0</v>
          </cell>
          <cell r="CP50">
            <v>0</v>
          </cell>
          <cell r="CQ50">
            <v>0</v>
          </cell>
          <cell r="CR50">
            <v>924419118.49116659</v>
          </cell>
          <cell r="CS50">
            <v>901693800.63428271</v>
          </cell>
          <cell r="CT50">
            <v>880846276.74225211</v>
          </cell>
          <cell r="CU50">
            <v>857346003.86473978</v>
          </cell>
          <cell r="CV50">
            <v>0</v>
          </cell>
          <cell r="CW50">
            <v>0</v>
          </cell>
          <cell r="CX50">
            <v>0</v>
          </cell>
          <cell r="CY50">
            <v>0</v>
          </cell>
          <cell r="CZ50">
            <v>0</v>
          </cell>
          <cell r="DA50">
            <v>0</v>
          </cell>
          <cell r="DB50">
            <v>0</v>
          </cell>
          <cell r="DD50" t="str">
            <v>South EastEconomyVolume Charge</v>
          </cell>
          <cell r="DK50">
            <v>2.9293856277127706E-2</v>
          </cell>
          <cell r="DL50">
            <v>2.8889562476549165E-2</v>
          </cell>
          <cell r="DM50">
            <v>2.8898842243703544E-2</v>
          </cell>
          <cell r="DN50">
            <v>2.8735460686645606E-2</v>
          </cell>
          <cell r="DO50">
            <v>0</v>
          </cell>
          <cell r="DP50">
            <v>1</v>
          </cell>
          <cell r="DQ50">
            <v>1</v>
          </cell>
          <cell r="DR50">
            <v>1</v>
          </cell>
          <cell r="DS50">
            <v>1</v>
          </cell>
          <cell r="DT50">
            <v>1</v>
          </cell>
          <cell r="DU50">
            <v>1</v>
          </cell>
          <cell r="DV50">
            <v>873156122.53701818</v>
          </cell>
          <cell r="DW50">
            <v>851691020.80294192</v>
          </cell>
          <cell r="DX50">
            <v>831999581.32279098</v>
          </cell>
          <cell r="DY50">
            <v>809802499.14021754</v>
          </cell>
          <cell r="DZ50">
            <v>0</v>
          </cell>
          <cell r="EA50">
            <v>0</v>
          </cell>
          <cell r="EB50">
            <v>0</v>
          </cell>
          <cell r="EC50">
            <v>0</v>
          </cell>
          <cell r="ED50">
            <v>0</v>
          </cell>
          <cell r="EE50">
            <v>0</v>
          </cell>
          <cell r="EF50">
            <v>0</v>
          </cell>
        </row>
        <row r="51">
          <cell r="R51" t="str">
            <v>000</v>
          </cell>
          <cell r="Y51"/>
          <cell r="Z51"/>
          <cell r="AA51"/>
          <cell r="AB51"/>
          <cell r="AC51"/>
          <cell r="AD51"/>
          <cell r="AE51"/>
          <cell r="AF51"/>
          <cell r="AG51"/>
          <cell r="AH51"/>
          <cell r="AI51"/>
          <cell r="AV51" t="str">
            <v>EastCAC 66kVVolume Charge</v>
          </cell>
          <cell r="BC51">
            <v>3.9433916961679593E-3</v>
          </cell>
          <cell r="BD51">
            <v>4.420081677382854E-3</v>
          </cell>
          <cell r="BE51">
            <v>4.5030749899741601E-3</v>
          </cell>
          <cell r="BF51">
            <v>4.9687198738101483E-3</v>
          </cell>
          <cell r="BG51">
            <v>-3.6988467539002194E-2</v>
          </cell>
          <cell r="BH51">
            <v>-2.0669983509792236E-2</v>
          </cell>
          <cell r="BI51">
            <v>-2.0672847852116601E-2</v>
          </cell>
          <cell r="BJ51">
            <v>-2.0675736844547033E-2</v>
          </cell>
          <cell r="BK51">
            <v>-2.0678650699218686E-2</v>
          </cell>
          <cell r="BL51">
            <v>-2.0681589630092336E-2</v>
          </cell>
          <cell r="BM51">
            <v>-2.0684553852970064E-2</v>
          </cell>
          <cell r="BZ51" t="str">
            <v>SELarge Business Primary Load ControlFixed Charge</v>
          </cell>
          <cell r="CG51">
            <v>1.3821785683560002</v>
          </cell>
          <cell r="CH51">
            <v>1.3940733925242963</v>
          </cell>
          <cell r="CI51">
            <v>1.4060705817887049</v>
          </cell>
          <cell r="CJ51">
            <v>1.4181710170880912</v>
          </cell>
          <cell r="CK51">
            <v>1.4303755869425498</v>
          </cell>
          <cell r="CL51">
            <v>1.4426851875186475</v>
          </cell>
          <cell r="CM51">
            <v>1.4551007226952279</v>
          </cell>
          <cell r="CN51">
            <v>1.4676231041297825</v>
          </cell>
          <cell r="CO51">
            <v>1.4802532513253917</v>
          </cell>
          <cell r="CP51">
            <v>1.4929920916982435</v>
          </cell>
          <cell r="CQ51">
            <v>1.5058405606457328</v>
          </cell>
          <cell r="CR51">
            <v>3</v>
          </cell>
          <cell r="CS51">
            <v>3</v>
          </cell>
          <cell r="CT51">
            <v>3</v>
          </cell>
          <cell r="CU51">
            <v>3</v>
          </cell>
          <cell r="CV51">
            <v>0</v>
          </cell>
          <cell r="CW51">
            <v>0</v>
          </cell>
          <cell r="CX51">
            <v>0</v>
          </cell>
          <cell r="CY51">
            <v>0</v>
          </cell>
          <cell r="CZ51">
            <v>0</v>
          </cell>
          <cell r="DA51">
            <v>0</v>
          </cell>
          <cell r="DB51">
            <v>0</v>
          </cell>
          <cell r="DD51" t="str">
            <v>South EastLarge Business Primary Load ControlFixed Charge</v>
          </cell>
          <cell r="DK51">
            <v>3.6179849310000005</v>
          </cell>
          <cell r="DL51">
            <v>3.6491207737796905</v>
          </cell>
          <cell r="DM51">
            <v>3.6805245670135949</v>
          </cell>
          <cell r="DN51">
            <v>3.71219861664366</v>
          </cell>
          <cell r="DO51">
            <v>3.7441452484564279</v>
          </cell>
          <cell r="DP51">
            <v>3.7763668082538153</v>
          </cell>
          <cell r="DQ51">
            <v>3.8088656620253629</v>
          </cell>
          <cell r="DR51">
            <v>3.8416441961219667</v>
          </cell>
          <cell r="DS51">
            <v>3.8747048174311058</v>
          </cell>
          <cell r="DT51">
            <v>3.9080499535535766</v>
          </cell>
          <cell r="DU51">
            <v>3.9416820529817485</v>
          </cell>
          <cell r="DV51">
            <v>3</v>
          </cell>
          <cell r="DW51">
            <v>3</v>
          </cell>
          <cell r="DX51">
            <v>3</v>
          </cell>
          <cell r="DY51">
            <v>3</v>
          </cell>
          <cell r="DZ51">
            <v>0</v>
          </cell>
          <cell r="EA51">
            <v>0</v>
          </cell>
          <cell r="EB51">
            <v>0</v>
          </cell>
          <cell r="EC51">
            <v>0</v>
          </cell>
          <cell r="ED51">
            <v>0</v>
          </cell>
          <cell r="EE51">
            <v>0</v>
          </cell>
          <cell r="EF51">
            <v>0</v>
          </cell>
        </row>
        <row r="52">
          <cell r="R52" t="str">
            <v>000</v>
          </cell>
          <cell r="Y52"/>
          <cell r="Z52"/>
          <cell r="AA52"/>
          <cell r="AB52"/>
          <cell r="AC52"/>
          <cell r="AD52"/>
          <cell r="AE52"/>
          <cell r="AF52"/>
          <cell r="AG52"/>
          <cell r="AH52"/>
          <cell r="AI52"/>
          <cell r="AV52" t="str">
            <v>EastCAC 66kVConnection Unit Charge</v>
          </cell>
          <cell r="BC52">
            <v>5.5268387722844636</v>
          </cell>
          <cell r="BD52">
            <v>5.5646398869624623</v>
          </cell>
          <cell r="BE52">
            <v>5.5531911270834025</v>
          </cell>
          <cell r="BF52">
            <v>5.5957136353489778</v>
          </cell>
          <cell r="BG52">
            <v>0</v>
          </cell>
          <cell r="BH52" t="e">
            <v>#VALUE!</v>
          </cell>
          <cell r="BI52" t="e">
            <v>#VALUE!</v>
          </cell>
          <cell r="BJ52" t="e">
            <v>#VALUE!</v>
          </cell>
          <cell r="BK52" t="e">
            <v>#VALUE!</v>
          </cell>
          <cell r="BL52" t="e">
            <v>#VALUE!</v>
          </cell>
          <cell r="BM52" t="e">
            <v>#VALUE!</v>
          </cell>
          <cell r="BZ52" t="str">
            <v>SELarge Business Primary Load ControlVolume Charge</v>
          </cell>
          <cell r="CG52">
            <v>1.2074523247963138E-2</v>
          </cell>
          <cell r="CH52">
            <v>1.238410738181513E-2</v>
          </cell>
          <cell r="CI52">
            <v>1.2480747524896892E-2</v>
          </cell>
          <cell r="CJ52">
            <v>1.2317942853104424E-2</v>
          </cell>
          <cell r="CK52">
            <v>0</v>
          </cell>
          <cell r="CL52">
            <v>0</v>
          </cell>
          <cell r="CM52">
            <v>0</v>
          </cell>
          <cell r="CN52">
            <v>0</v>
          </cell>
          <cell r="CO52">
            <v>0</v>
          </cell>
          <cell r="CP52">
            <v>0</v>
          </cell>
          <cell r="CQ52">
            <v>0</v>
          </cell>
          <cell r="CR52">
            <v>534970.39783999999</v>
          </cell>
          <cell r="CS52">
            <v>534970.39783999999</v>
          </cell>
          <cell r="CT52">
            <v>534970.39783999999</v>
          </cell>
          <cell r="CU52">
            <v>534970.39783999999</v>
          </cell>
          <cell r="CV52">
            <v>0</v>
          </cell>
          <cell r="CW52">
            <v>0</v>
          </cell>
          <cell r="CX52">
            <v>0</v>
          </cell>
          <cell r="CY52">
            <v>0</v>
          </cell>
          <cell r="CZ52">
            <v>0</v>
          </cell>
          <cell r="DA52">
            <v>0</v>
          </cell>
          <cell r="DB52">
            <v>0</v>
          </cell>
          <cell r="DD52" t="str">
            <v>South EastLarge Business Primary Load ControlVolume Charge</v>
          </cell>
          <cell r="DK52">
            <v>5.4887300143949547E-2</v>
          </cell>
          <cell r="DL52">
            <v>5.3859380654723885E-2</v>
          </cell>
          <cell r="DM52">
            <v>5.3813366416525642E-2</v>
          </cell>
          <cell r="DN52">
            <v>5.3356850802417879E-2</v>
          </cell>
          <cell r="DO52">
            <v>0</v>
          </cell>
          <cell r="DP52">
            <v>0</v>
          </cell>
          <cell r="DQ52">
            <v>0</v>
          </cell>
          <cell r="DR52">
            <v>0</v>
          </cell>
          <cell r="DS52">
            <v>0</v>
          </cell>
          <cell r="DT52">
            <v>0</v>
          </cell>
          <cell r="DU52">
            <v>0</v>
          </cell>
          <cell r="DV52">
            <v>505304</v>
          </cell>
          <cell r="DW52">
            <v>505304</v>
          </cell>
          <cell r="DX52">
            <v>505304</v>
          </cell>
          <cell r="DY52">
            <v>505304</v>
          </cell>
          <cell r="DZ52">
            <v>0</v>
          </cell>
          <cell r="EA52">
            <v>0</v>
          </cell>
          <cell r="EB52">
            <v>0</v>
          </cell>
          <cell r="EC52">
            <v>0</v>
          </cell>
          <cell r="ED52">
            <v>0</v>
          </cell>
          <cell r="EE52">
            <v>0</v>
          </cell>
          <cell r="EF52">
            <v>0</v>
          </cell>
        </row>
        <row r="53">
          <cell r="R53" t="str">
            <v>000</v>
          </cell>
          <cell r="Y53"/>
          <cell r="Z53"/>
          <cell r="AA53"/>
          <cell r="AB53"/>
          <cell r="AC53"/>
          <cell r="AD53"/>
          <cell r="AE53"/>
          <cell r="AF53"/>
          <cell r="AG53"/>
          <cell r="AH53"/>
          <cell r="AI53"/>
          <cell r="AV53" t="str">
            <v>WestCAC 22/11kV BusCapacity Charge</v>
          </cell>
          <cell r="BC53">
            <v>0</v>
          </cell>
          <cell r="BD53">
            <v>0</v>
          </cell>
          <cell r="BE53">
            <v>0</v>
          </cell>
          <cell r="BF53">
            <v>0</v>
          </cell>
          <cell r="BG53">
            <v>0</v>
          </cell>
          <cell r="BH53">
            <v>0</v>
          </cell>
          <cell r="BI53">
            <v>0</v>
          </cell>
          <cell r="BJ53">
            <v>0</v>
          </cell>
          <cell r="BK53">
            <v>0</v>
          </cell>
          <cell r="BL53">
            <v>0</v>
          </cell>
          <cell r="BM53">
            <v>0</v>
          </cell>
          <cell r="BZ53" t="str">
            <v>SELarge Business Secondary Load ControlVolume Charge</v>
          </cell>
          <cell r="CG53">
            <v>1.2490565484088384E-2</v>
          </cell>
          <cell r="CH53">
            <v>1.2770429385205959E-2</v>
          </cell>
          <cell r="CI53">
            <v>1.2872002848568166E-2</v>
          </cell>
          <cell r="CJ53">
            <v>1.2756315551335305E-2</v>
          </cell>
          <cell r="CK53">
            <v>0</v>
          </cell>
          <cell r="CL53">
            <v>0</v>
          </cell>
          <cell r="CM53">
            <v>0</v>
          </cell>
          <cell r="CN53">
            <v>0</v>
          </cell>
          <cell r="CO53">
            <v>0</v>
          </cell>
          <cell r="CP53">
            <v>0</v>
          </cell>
          <cell r="CQ53">
            <v>0</v>
          </cell>
          <cell r="CR53">
            <v>6155336.7638699999</v>
          </cell>
          <cell r="CS53">
            <v>6155336.7638699999</v>
          </cell>
          <cell r="CT53">
            <v>6155336.7638699999</v>
          </cell>
          <cell r="CU53">
            <v>6155336.7638699999</v>
          </cell>
          <cell r="CV53">
            <v>0</v>
          </cell>
          <cell r="CW53">
            <v>0</v>
          </cell>
          <cell r="CX53">
            <v>0</v>
          </cell>
          <cell r="CY53">
            <v>0</v>
          </cell>
          <cell r="CZ53">
            <v>0</v>
          </cell>
          <cell r="DA53">
            <v>0</v>
          </cell>
          <cell r="DB53">
            <v>0</v>
          </cell>
          <cell r="DD53" t="str">
            <v>South EastLarge Business Secondary Load ControlVolume Charge</v>
          </cell>
          <cell r="DK53">
            <v>5.4959896149557659E-2</v>
          </cell>
          <cell r="DL53">
            <v>5.4118381782288685E-2</v>
          </cell>
          <cell r="DM53">
            <v>5.4137690939077977E-2</v>
          </cell>
          <cell r="DN53">
            <v>5.3797844712987666E-2</v>
          </cell>
          <cell r="DO53">
            <v>0</v>
          </cell>
          <cell r="DP53">
            <v>0</v>
          </cell>
          <cell r="DQ53">
            <v>0</v>
          </cell>
          <cell r="DR53">
            <v>0</v>
          </cell>
          <cell r="DS53">
            <v>0</v>
          </cell>
          <cell r="DT53">
            <v>0</v>
          </cell>
          <cell r="DU53">
            <v>0</v>
          </cell>
          <cell r="DV53">
            <v>5813997</v>
          </cell>
          <cell r="DW53">
            <v>5813997</v>
          </cell>
          <cell r="DX53">
            <v>5813997</v>
          </cell>
          <cell r="DY53">
            <v>5813997</v>
          </cell>
          <cell r="DZ53">
            <v>0</v>
          </cell>
          <cell r="EA53">
            <v>0</v>
          </cell>
          <cell r="EB53">
            <v>0</v>
          </cell>
          <cell r="EC53">
            <v>0</v>
          </cell>
          <cell r="ED53">
            <v>0</v>
          </cell>
          <cell r="EE53">
            <v>0</v>
          </cell>
          <cell r="EF53">
            <v>0</v>
          </cell>
        </row>
        <row r="54">
          <cell r="R54" t="str">
            <v>000</v>
          </cell>
          <cell r="Y54"/>
          <cell r="Z54"/>
          <cell r="AA54"/>
          <cell r="AB54"/>
          <cell r="AC54"/>
          <cell r="AD54"/>
          <cell r="AE54"/>
          <cell r="AF54"/>
          <cell r="AG54"/>
          <cell r="AH54"/>
          <cell r="AI54"/>
          <cell r="AV54" t="str">
            <v>WestCAC 22/11kV BusDemand Charge kVA</v>
          </cell>
          <cell r="BC54">
            <v>31.317211703958694</v>
          </cell>
          <cell r="BD54">
            <v>30.534281411359725</v>
          </cell>
          <cell r="BE54">
            <v>29.77092437607573</v>
          </cell>
          <cell r="BF54">
            <v>29.026651266673834</v>
          </cell>
          <cell r="BG54">
            <v>28.300984985006988</v>
          </cell>
          <cell r="BH54">
            <v>0</v>
          </cell>
          <cell r="BI54">
            <v>0</v>
          </cell>
          <cell r="BJ54">
            <v>0</v>
          </cell>
          <cell r="BK54">
            <v>0</v>
          </cell>
          <cell r="BL54">
            <v>0</v>
          </cell>
          <cell r="BM54">
            <v>0</v>
          </cell>
          <cell r="BZ54" t="str">
            <v>SELV Demand Time-of-UseFixed Charge</v>
          </cell>
          <cell r="CG54">
            <v>0</v>
          </cell>
          <cell r="CH54">
            <v>0</v>
          </cell>
          <cell r="CI54">
            <v>0</v>
          </cell>
          <cell r="CJ54">
            <v>0</v>
          </cell>
          <cell r="CK54">
            <v>0</v>
          </cell>
          <cell r="CL54">
            <v>0</v>
          </cell>
          <cell r="CM54">
            <v>0</v>
          </cell>
          <cell r="CN54">
            <v>0</v>
          </cell>
          <cell r="CO54">
            <v>0</v>
          </cell>
          <cell r="CP54">
            <v>0</v>
          </cell>
          <cell r="CQ54">
            <v>0</v>
          </cell>
          <cell r="CR54">
            <v>3856.6499999999996</v>
          </cell>
          <cell r="CS54">
            <v>4006.6499999999996</v>
          </cell>
          <cell r="CT54">
            <v>4156.6499999999996</v>
          </cell>
          <cell r="CU54">
            <v>4306.6499999999996</v>
          </cell>
          <cell r="CV54">
            <v>0</v>
          </cell>
          <cell r="CW54">
            <v>0</v>
          </cell>
          <cell r="CX54">
            <v>0</v>
          </cell>
          <cell r="CY54">
            <v>0</v>
          </cell>
          <cell r="CZ54">
            <v>0</v>
          </cell>
          <cell r="DA54">
            <v>0</v>
          </cell>
          <cell r="DB54">
            <v>0</v>
          </cell>
          <cell r="DD54" t="str">
            <v>South EastLV Demand Time-of-UseFixed Charge</v>
          </cell>
          <cell r="DK54">
            <v>4.6113939679679996</v>
          </cell>
          <cell r="DL54">
            <v>4.6510789418747809</v>
          </cell>
          <cell r="DM54">
            <v>4.6911054387928077</v>
          </cell>
          <cell r="DN54">
            <v>4.7314763978185637</v>
          </cell>
          <cell r="DO54">
            <v>4.7721947833419591</v>
          </cell>
          <cell r="DP54">
            <v>4.8132635852640071</v>
          </cell>
          <cell r="DQ54">
            <v>4.8546858192163649</v>
          </cell>
          <cell r="DR54">
            <v>4.8964645267827711</v>
          </cell>
          <cell r="DS54">
            <v>4.9386027757223818</v>
          </cell>
          <cell r="DT54">
            <v>4.9811036601950356</v>
          </cell>
          <cell r="DU54">
            <v>5.0239703009884522</v>
          </cell>
          <cell r="DV54">
            <v>3856.6499999999996</v>
          </cell>
          <cell r="DW54">
            <v>4006.6499999999996</v>
          </cell>
          <cell r="DX54">
            <v>4156.6499999999996</v>
          </cell>
          <cell r="DY54">
            <v>4306.6499999999996</v>
          </cell>
          <cell r="DZ54">
            <v>0</v>
          </cell>
          <cell r="EA54">
            <v>0</v>
          </cell>
          <cell r="EB54">
            <v>0</v>
          </cell>
          <cell r="EC54">
            <v>0</v>
          </cell>
          <cell r="ED54">
            <v>0</v>
          </cell>
          <cell r="EE54">
            <v>0</v>
          </cell>
          <cell r="EF54">
            <v>0</v>
          </cell>
        </row>
        <row r="55">
          <cell r="R55" t="str">
            <v>000</v>
          </cell>
          <cell r="Y55"/>
          <cell r="Z55"/>
          <cell r="AA55"/>
          <cell r="AB55"/>
          <cell r="AC55"/>
          <cell r="AD55"/>
          <cell r="AE55"/>
          <cell r="AF55"/>
          <cell r="AG55"/>
          <cell r="AH55"/>
          <cell r="AI55"/>
          <cell r="AV55" t="str">
            <v>WestCAC 22/11kV BusFixed Charge</v>
          </cell>
          <cell r="BC55">
            <v>0</v>
          </cell>
          <cell r="BD55">
            <v>0</v>
          </cell>
          <cell r="BE55">
            <v>0</v>
          </cell>
          <cell r="BF55">
            <v>0</v>
          </cell>
          <cell r="BG55">
            <v>0</v>
          </cell>
          <cell r="BH55">
            <v>0</v>
          </cell>
          <cell r="BI55">
            <v>0</v>
          </cell>
          <cell r="BJ55">
            <v>0</v>
          </cell>
          <cell r="BK55">
            <v>0</v>
          </cell>
          <cell r="BL55">
            <v>0</v>
          </cell>
          <cell r="BM55">
            <v>0</v>
          </cell>
          <cell r="BZ55" t="str">
            <v>SELV Demand Time-of-UseExcess Demand Charge</v>
          </cell>
          <cell r="CG55">
            <v>0.57125915418600004</v>
          </cell>
          <cell r="CH55">
            <v>0.57617532590877107</v>
          </cell>
          <cell r="CI55">
            <v>0.58113380547769333</v>
          </cell>
          <cell r="CJ55">
            <v>0.58613495698782836</v>
          </cell>
          <cell r="CK55">
            <v>0.59117914766758595</v>
          </cell>
          <cell r="CL55">
            <v>0.59626674790568912</v>
          </cell>
          <cell r="CM55">
            <v>0.60139813127837149</v>
          </cell>
          <cell r="CN55">
            <v>0.60657367457680844</v>
          </cell>
          <cell r="CO55">
            <v>0.6117937578347844</v>
          </cell>
          <cell r="CP55">
            <v>0.61705876435659834</v>
          </cell>
          <cell r="CQ55">
            <v>0.62236908074520936</v>
          </cell>
          <cell r="CR55">
            <v>1435341.2271102529</v>
          </cell>
          <cell r="CS55">
            <v>1488107.8536590145</v>
          </cell>
          <cell r="CT55">
            <v>1540676.9337791558</v>
          </cell>
          <cell r="CU55">
            <v>1593056.3091606731</v>
          </cell>
          <cell r="CV55">
            <v>0</v>
          </cell>
          <cell r="CW55">
            <v>0</v>
          </cell>
          <cell r="CX55">
            <v>0</v>
          </cell>
          <cell r="CY55">
            <v>0</v>
          </cell>
          <cell r="CZ55">
            <v>0</v>
          </cell>
          <cell r="DA55">
            <v>0</v>
          </cell>
          <cell r="DB55">
            <v>0</v>
          </cell>
          <cell r="DD55" t="str">
            <v>South EastLV Demand Time-of-UseExcess Demand Charge</v>
          </cell>
          <cell r="DK55">
            <v>1.945151959724613</v>
          </cell>
          <cell r="DL55">
            <v>2.0651491048077237</v>
          </cell>
          <cell r="DM55">
            <v>2.082921472318978</v>
          </cell>
          <cell r="DN55">
            <v>2.1008467861943565</v>
          </cell>
          <cell r="DO55">
            <v>2.1189263626676298</v>
          </cell>
          <cell r="DP55">
            <v>0</v>
          </cell>
          <cell r="DQ55">
            <v>0</v>
          </cell>
          <cell r="DR55">
            <v>0</v>
          </cell>
          <cell r="DS55">
            <v>0</v>
          </cell>
          <cell r="DT55">
            <v>0</v>
          </cell>
          <cell r="DU55">
            <v>0</v>
          </cell>
          <cell r="DV55">
            <v>1435341.2271102529</v>
          </cell>
          <cell r="DW55">
            <v>1488107.8536590145</v>
          </cell>
          <cell r="DX55">
            <v>1540676.9337791558</v>
          </cell>
          <cell r="DY55">
            <v>1593056.3091606731</v>
          </cell>
          <cell r="DZ55">
            <v>0</v>
          </cell>
          <cell r="EA55">
            <v>0</v>
          </cell>
          <cell r="EB55">
            <v>0</v>
          </cell>
          <cell r="EC55">
            <v>0</v>
          </cell>
          <cell r="ED55">
            <v>0</v>
          </cell>
          <cell r="EE55">
            <v>0</v>
          </cell>
          <cell r="EF55">
            <v>0</v>
          </cell>
        </row>
        <row r="56">
          <cell r="R56" t="str">
            <v>000</v>
          </cell>
          <cell r="Y56"/>
          <cell r="Z56"/>
          <cell r="AA56"/>
          <cell r="AB56"/>
          <cell r="AC56"/>
          <cell r="AD56"/>
          <cell r="AE56"/>
          <cell r="AF56"/>
          <cell r="AG56"/>
          <cell r="AH56"/>
          <cell r="AI56"/>
          <cell r="AV56" t="str">
            <v>WestCAC 22/11kV BusVolume Charge</v>
          </cell>
          <cell r="BC56">
            <v>9.2694566638878741E-3</v>
          </cell>
          <cell r="BD56">
            <v>9.2694566638878741E-3</v>
          </cell>
          <cell r="BE56">
            <v>9.2694566638878741E-3</v>
          </cell>
          <cell r="BF56">
            <v>9.2694566638878741E-3</v>
          </cell>
          <cell r="BG56">
            <v>9.2694566638878741E-3</v>
          </cell>
          <cell r="BH56">
            <v>9.2694566638878741E-3</v>
          </cell>
          <cell r="BI56">
            <v>9.2694566638878741E-3</v>
          </cell>
          <cell r="BJ56">
            <v>9.2694566638878741E-3</v>
          </cell>
          <cell r="BK56">
            <v>9.2694566638878741E-3</v>
          </cell>
          <cell r="BL56">
            <v>9.2694566638878741E-3</v>
          </cell>
          <cell r="BM56">
            <v>9.2694566638878741E-3</v>
          </cell>
          <cell r="BZ56" t="str">
            <v>SELV Demand Time-of-UsePeak Demand Charge kVA</v>
          </cell>
          <cell r="CG56">
            <v>2.8562957709300001</v>
          </cell>
          <cell r="CH56">
            <v>2.8808766295438555</v>
          </cell>
          <cell r="CI56">
            <v>2.9056690273884671</v>
          </cell>
          <cell r="CJ56">
            <v>2.9306747849391424</v>
          </cell>
          <cell r="CK56">
            <v>2.9558957383379303</v>
          </cell>
          <cell r="CL56">
            <v>2.9813337395284458</v>
          </cell>
          <cell r="CM56">
            <v>3.0069906563918574</v>
          </cell>
          <cell r="CN56">
            <v>3.032868372884042</v>
          </cell>
          <cell r="CO56">
            <v>3.0589687891739219</v>
          </cell>
          <cell r="CP56">
            <v>3.0852938217829919</v>
          </cell>
          <cell r="CQ56">
            <v>3.111845403726047</v>
          </cell>
          <cell r="CR56">
            <v>4594359.8182017859</v>
          </cell>
          <cell r="CS56">
            <v>4752659.6978480704</v>
          </cell>
          <cell r="CT56">
            <v>4910366.9382084943</v>
          </cell>
          <cell r="CU56">
            <v>5067505.064353046</v>
          </cell>
          <cell r="CV56">
            <v>0</v>
          </cell>
          <cell r="CW56">
            <v>0</v>
          </cell>
          <cell r="CX56">
            <v>0</v>
          </cell>
          <cell r="CY56">
            <v>0</v>
          </cell>
          <cell r="CZ56">
            <v>0</v>
          </cell>
          <cell r="DA56">
            <v>0</v>
          </cell>
          <cell r="DB56">
            <v>0</v>
          </cell>
          <cell r="DD56" t="str">
            <v>South EastLV Demand Time-of-UsePeak Demand Charge kVA</v>
          </cell>
          <cell r="DK56">
            <v>9.7257597986230646</v>
          </cell>
          <cell r="DL56">
            <v>10.325745524038618</v>
          </cell>
          <cell r="DM56">
            <v>10.414607361594889</v>
          </cell>
          <cell r="DN56">
            <v>10.504233930971782</v>
          </cell>
          <cell r="DO56">
            <v>10.594631813338149</v>
          </cell>
          <cell r="DP56">
            <v>0</v>
          </cell>
          <cell r="DQ56">
            <v>0</v>
          </cell>
          <cell r="DR56">
            <v>0</v>
          </cell>
          <cell r="DS56">
            <v>0</v>
          </cell>
          <cell r="DT56">
            <v>0</v>
          </cell>
          <cell r="DU56">
            <v>0</v>
          </cell>
          <cell r="DV56">
            <v>4594359.8182017859</v>
          </cell>
          <cell r="DW56">
            <v>4752659.6978480704</v>
          </cell>
          <cell r="DX56">
            <v>4910366.9382084943</v>
          </cell>
          <cell r="DY56">
            <v>5067505.064353046</v>
          </cell>
          <cell r="DZ56">
            <v>0</v>
          </cell>
          <cell r="EA56">
            <v>0</v>
          </cell>
          <cell r="EB56">
            <v>0</v>
          </cell>
          <cell r="EC56">
            <v>0</v>
          </cell>
          <cell r="ED56">
            <v>0</v>
          </cell>
          <cell r="EE56">
            <v>0</v>
          </cell>
          <cell r="EF56">
            <v>0</v>
          </cell>
        </row>
        <row r="57">
          <cell r="R57" t="str">
            <v>000</v>
          </cell>
          <cell r="Y57"/>
          <cell r="Z57"/>
          <cell r="AA57"/>
          <cell r="AB57"/>
          <cell r="AC57"/>
          <cell r="AD57"/>
          <cell r="AE57"/>
          <cell r="AF57"/>
          <cell r="AG57"/>
          <cell r="AH57"/>
          <cell r="AI57"/>
          <cell r="AV57" t="str">
            <v>WestCAC 22/11kV BusConnection Unit Charge</v>
          </cell>
          <cell r="BC57">
            <v>5.5268387722844636</v>
          </cell>
          <cell r="BD57">
            <v>5.5645280088039568</v>
          </cell>
          <cell r="BE57">
            <v>5.5530793607400559</v>
          </cell>
          <cell r="BF57">
            <v>5.5956009616174471</v>
          </cell>
          <cell r="BG57">
            <v>0</v>
          </cell>
          <cell r="BH57" t="e">
            <v>#VALUE!</v>
          </cell>
          <cell r="BI57" t="e">
            <v>#VALUE!</v>
          </cell>
          <cell r="BJ57" t="e">
            <v>#VALUE!</v>
          </cell>
          <cell r="BK57" t="e">
            <v>#VALUE!</v>
          </cell>
          <cell r="BL57" t="e">
            <v>#VALUE!</v>
          </cell>
          <cell r="BM57" t="e">
            <v>#VALUE!</v>
          </cell>
          <cell r="BZ57" t="str">
            <v>SELV Demand Time-of-UseVolume Charge</v>
          </cell>
          <cell r="CG57">
            <v>5.4311526545205461E-3</v>
          </cell>
          <cell r="CH57">
            <v>5.6809091067509167E-3</v>
          </cell>
          <cell r="CI57">
            <v>5.7200229426274361E-3</v>
          </cell>
          <cell r="CJ57">
            <v>5.5043179657657251E-3</v>
          </cell>
          <cell r="CK57">
            <v>0</v>
          </cell>
          <cell r="CL57">
            <v>0</v>
          </cell>
          <cell r="CM57">
            <v>0</v>
          </cell>
          <cell r="CN57">
            <v>0</v>
          </cell>
          <cell r="CO57">
            <v>0</v>
          </cell>
          <cell r="CP57">
            <v>0</v>
          </cell>
          <cell r="CQ57">
            <v>0</v>
          </cell>
          <cell r="CR57">
            <v>1480232560.033016</v>
          </cell>
          <cell r="CS57">
            <v>1554424558.2842073</v>
          </cell>
          <cell r="CT57">
            <v>1614701218.3336473</v>
          </cell>
          <cell r="CU57">
            <v>1675881433.3505731</v>
          </cell>
          <cell r="CV57">
            <v>0</v>
          </cell>
          <cell r="CW57">
            <v>0</v>
          </cell>
          <cell r="CX57">
            <v>0</v>
          </cell>
          <cell r="CY57">
            <v>0</v>
          </cell>
          <cell r="CZ57">
            <v>0</v>
          </cell>
          <cell r="DA57">
            <v>0</v>
          </cell>
          <cell r="DB57">
            <v>0</v>
          </cell>
          <cell r="DD57" t="str">
            <v>South EastLV Demand Time-of-UseVolume Charge</v>
          </cell>
          <cell r="DK57">
            <v>1.6746055474884412E-2</v>
          </cell>
          <cell r="DL57">
            <v>1.3803784313468343E-2</v>
          </cell>
          <cell r="DM57">
            <v>1.3479098311225903E-2</v>
          </cell>
          <cell r="DN57">
            <v>1.27977372623108E-2</v>
          </cell>
          <cell r="DO57">
            <v>0</v>
          </cell>
          <cell r="DP57">
            <v>0</v>
          </cell>
          <cell r="DQ57">
            <v>0</v>
          </cell>
          <cell r="DR57">
            <v>0</v>
          </cell>
          <cell r="DS57">
            <v>0</v>
          </cell>
          <cell r="DT57">
            <v>0</v>
          </cell>
          <cell r="DU57">
            <v>0</v>
          </cell>
          <cell r="DV57">
            <v>1398147330.2727053</v>
          </cell>
          <cell r="DW57">
            <v>1468225064.7336922</v>
          </cell>
          <cell r="DX57">
            <v>1525159126.0436258</v>
          </cell>
          <cell r="DY57">
            <v>1582946636.3315477</v>
          </cell>
          <cell r="DZ57">
            <v>0</v>
          </cell>
          <cell r="EA57">
            <v>0</v>
          </cell>
          <cell r="EB57">
            <v>0</v>
          </cell>
          <cell r="EC57">
            <v>0</v>
          </cell>
          <cell r="ED57">
            <v>0</v>
          </cell>
          <cell r="EE57">
            <v>0</v>
          </cell>
          <cell r="EF57">
            <v>0</v>
          </cell>
        </row>
        <row r="58">
          <cell r="R58" t="str">
            <v>000</v>
          </cell>
          <cell r="Y58"/>
          <cell r="Z58"/>
          <cell r="AA58"/>
          <cell r="AB58"/>
          <cell r="AC58"/>
          <cell r="AD58"/>
          <cell r="AE58"/>
          <cell r="AF58"/>
          <cell r="AG58"/>
          <cell r="AH58"/>
          <cell r="AI58"/>
          <cell r="AV58" t="str">
            <v>WestCAC 22/11kV LineCapacity Charge</v>
          </cell>
          <cell r="BC58">
            <v>18.627839999999999</v>
          </cell>
          <cell r="BD58">
            <v>18.907257599999998</v>
          </cell>
          <cell r="BE58">
            <v>19.190866463999996</v>
          </cell>
          <cell r="BF58">
            <v>19.478729460959993</v>
          </cell>
          <cell r="BG58">
            <v>19.770910402874392</v>
          </cell>
          <cell r="BH58">
            <v>19.770910402874392</v>
          </cell>
          <cell r="BI58">
            <v>19.770910402874392</v>
          </cell>
          <cell r="BJ58">
            <v>19.770910402874392</v>
          </cell>
          <cell r="BK58">
            <v>19.770910402874392</v>
          </cell>
          <cell r="BL58">
            <v>19.770910402874392</v>
          </cell>
          <cell r="BM58">
            <v>19.770910402874392</v>
          </cell>
          <cell r="BZ58" t="str">
            <v>SEResidential DemandFixed Charge</v>
          </cell>
          <cell r="CG58">
            <v>6.7576870000000011E-2</v>
          </cell>
          <cell r="CH58">
            <v>6.8158426540447514E-2</v>
          </cell>
          <cell r="CI58">
            <v>6.8744987870399732E-2</v>
          </cell>
          <cell r="CJ58">
            <v>6.9336597060334321E-2</v>
          </cell>
          <cell r="CK58">
            <v>6.9933297551387108E-2</v>
          </cell>
          <cell r="CL58">
            <v>7.0535133158541902E-2</v>
          </cell>
          <cell r="CM58">
            <v>7.1142148073847764E-2</v>
          </cell>
          <cell r="CN58">
            <v>7.1754386869664011E-2</v>
          </cell>
          <cell r="CO58">
            <v>7.2371894501933057E-2</v>
          </cell>
          <cell r="CP58">
            <v>7.2994716313481534E-2</v>
          </cell>
          <cell r="CQ58">
            <v>7.3622898037349699E-2</v>
          </cell>
          <cell r="CR58">
            <v>57.11675913982608</v>
          </cell>
          <cell r="CS58">
            <v>57.11675913982608</v>
          </cell>
          <cell r="CT58">
            <v>57.11675913982608</v>
          </cell>
          <cell r="CU58">
            <v>57.11675913982608</v>
          </cell>
          <cell r="CV58">
            <v>0</v>
          </cell>
          <cell r="CW58">
            <v>0</v>
          </cell>
          <cell r="CX58">
            <v>0</v>
          </cell>
          <cell r="CY58">
            <v>0</v>
          </cell>
          <cell r="CZ58">
            <v>0</v>
          </cell>
          <cell r="DA58">
            <v>0</v>
          </cell>
          <cell r="DB58">
            <v>0</v>
          </cell>
          <cell r="DD58" t="str">
            <v>South EastResidential DemandFixed Charge</v>
          </cell>
          <cell r="DK58">
            <v>0.42462480999999996</v>
          </cell>
          <cell r="DL58">
            <v>0.43007428784183493</v>
          </cell>
          <cell r="DM58">
            <v>0.44374041510939671</v>
          </cell>
          <cell r="DN58">
            <v>0.45784079999191707</v>
          </cell>
          <cell r="DO58">
            <v>1.1446019999797937E-2</v>
          </cell>
          <cell r="DP58">
            <v>1.1446019999797937E-2</v>
          </cell>
          <cell r="DQ58">
            <v>1.1446019999797937E-2</v>
          </cell>
          <cell r="DR58">
            <v>1.1446019999797937E-2</v>
          </cell>
          <cell r="DS58">
            <v>1.1446019999797937E-2</v>
          </cell>
          <cell r="DT58">
            <v>1.1446019999797937E-2</v>
          </cell>
          <cell r="DU58">
            <v>1.1446019999797937E-2</v>
          </cell>
          <cell r="DV58">
            <v>57.11675913982608</v>
          </cell>
          <cell r="DW58">
            <v>57.11675913982608</v>
          </cell>
          <cell r="DX58">
            <v>57.11675913982608</v>
          </cell>
          <cell r="DY58">
            <v>57.11675913982608</v>
          </cell>
          <cell r="DZ58">
            <v>0</v>
          </cell>
          <cell r="EA58">
            <v>0</v>
          </cell>
          <cell r="EB58">
            <v>0</v>
          </cell>
          <cell r="EC58">
            <v>0</v>
          </cell>
          <cell r="ED58">
            <v>0</v>
          </cell>
          <cell r="EE58">
            <v>0</v>
          </cell>
          <cell r="EF58">
            <v>0</v>
          </cell>
        </row>
        <row r="59">
          <cell r="R59" t="str">
            <v>000</v>
          </cell>
          <cell r="Y59"/>
          <cell r="Z59"/>
          <cell r="AA59"/>
          <cell r="AB59"/>
          <cell r="AC59"/>
          <cell r="AD59"/>
          <cell r="AE59"/>
          <cell r="AF59"/>
          <cell r="AG59"/>
          <cell r="AH59"/>
          <cell r="AI59"/>
          <cell r="AV59" t="str">
            <v>WestCAC 22/11kV LineDemand Charge kVA</v>
          </cell>
          <cell r="BC59">
            <v>31.317211703958694</v>
          </cell>
          <cell r="BD59">
            <v>32.10014199655766</v>
          </cell>
          <cell r="BE59">
            <v>32.902645546471597</v>
          </cell>
          <cell r="BF59">
            <v>33.725211685133381</v>
          </cell>
          <cell r="BG59">
            <v>34.56834197726171</v>
          </cell>
          <cell r="BH59">
            <v>0</v>
          </cell>
          <cell r="BI59">
            <v>0</v>
          </cell>
          <cell r="BJ59">
            <v>0</v>
          </cell>
          <cell r="BK59">
            <v>0</v>
          </cell>
          <cell r="BL59">
            <v>0</v>
          </cell>
          <cell r="BM59">
            <v>0</v>
          </cell>
          <cell r="BZ59" t="str">
            <v>SEResidential DemandPeak Demand Charge kW</v>
          </cell>
          <cell r="CG59">
            <v>1.2529138846738899</v>
          </cell>
          <cell r="CH59">
            <v>1.2636962761082606</v>
          </cell>
          <cell r="CI59">
            <v>1.274571459207299</v>
          </cell>
          <cell r="CJ59">
            <v>1.285540232522336</v>
          </cell>
          <cell r="CK59">
            <v>1.2966034014769172</v>
          </cell>
          <cell r="CL59">
            <v>1.3077617784259441</v>
          </cell>
          <cell r="CM59">
            <v>1.3190161827153239</v>
          </cell>
          <cell r="CN59">
            <v>1.330367440742134</v>
          </cell>
          <cell r="CO59">
            <v>1.3418163860153021</v>
          </cell>
          <cell r="CP59">
            <v>1.3533638592168107</v>
          </cell>
          <cell r="CQ59">
            <v>1.3650107082634269</v>
          </cell>
          <cell r="CR59">
            <v>4312.8824602209934</v>
          </cell>
          <cell r="CS59">
            <v>4312.8824602209934</v>
          </cell>
          <cell r="CT59">
            <v>4312.8824602209934</v>
          </cell>
          <cell r="CU59">
            <v>4312.8824602209934</v>
          </cell>
          <cell r="CV59">
            <v>0</v>
          </cell>
          <cell r="CW59">
            <v>0</v>
          </cell>
          <cell r="CX59">
            <v>0</v>
          </cell>
          <cell r="CY59">
            <v>0</v>
          </cell>
          <cell r="CZ59">
            <v>0</v>
          </cell>
          <cell r="DA59">
            <v>0</v>
          </cell>
          <cell r="DB59">
            <v>0</v>
          </cell>
          <cell r="DD59" t="str">
            <v>South EastResidential DemandPeak Demand Charge kW</v>
          </cell>
          <cell r="DK59">
            <v>5.3345566953528403</v>
          </cell>
          <cell r="DL59">
            <v>5.3804651006484754</v>
          </cell>
          <cell r="DM59">
            <v>5.4267685868846938</v>
          </cell>
          <cell r="DN59">
            <v>5.4734705540695865</v>
          </cell>
          <cell r="DO59">
            <v>5.5205744314712177</v>
          </cell>
          <cell r="DP59">
            <v>0</v>
          </cell>
          <cell r="DQ59">
            <v>0</v>
          </cell>
          <cell r="DR59">
            <v>0</v>
          </cell>
          <cell r="DS59">
            <v>0</v>
          </cell>
          <cell r="DT59">
            <v>0</v>
          </cell>
          <cell r="DU59">
            <v>0</v>
          </cell>
          <cell r="DV59">
            <v>4312.8824602209934</v>
          </cell>
          <cell r="DW59">
            <v>4312.8824602209934</v>
          </cell>
          <cell r="DX59">
            <v>4312.8824602209934</v>
          </cell>
          <cell r="DY59">
            <v>4312.8824602209934</v>
          </cell>
          <cell r="DZ59">
            <v>0</v>
          </cell>
          <cell r="EA59">
            <v>0</v>
          </cell>
          <cell r="EB59">
            <v>0</v>
          </cell>
          <cell r="EC59">
            <v>0</v>
          </cell>
          <cell r="ED59">
            <v>0</v>
          </cell>
          <cell r="EE59">
            <v>0</v>
          </cell>
          <cell r="EF59">
            <v>0</v>
          </cell>
        </row>
        <row r="60">
          <cell r="R60" t="str">
            <v>000</v>
          </cell>
          <cell r="Y60"/>
          <cell r="Z60"/>
          <cell r="AA60"/>
          <cell r="AB60"/>
          <cell r="AC60"/>
          <cell r="AD60"/>
          <cell r="AE60"/>
          <cell r="AF60"/>
          <cell r="AG60"/>
          <cell r="AH60"/>
          <cell r="AI60"/>
          <cell r="AV60" t="str">
            <v>WestCAC 22/11kV LineFixed Charge</v>
          </cell>
          <cell r="BC60">
            <v>26.664000000000001</v>
          </cell>
          <cell r="BD60">
            <v>26.845830128209151</v>
          </cell>
          <cell r="BE60">
            <v>26.790596609636712</v>
          </cell>
          <cell r="BF60">
            <v>26.995740275393786</v>
          </cell>
          <cell r="BG60">
            <v>0</v>
          </cell>
          <cell r="BH60" t="e">
            <v>#VALUE!</v>
          </cell>
          <cell r="BI60" t="e">
            <v>#VALUE!</v>
          </cell>
          <cell r="BJ60" t="e">
            <v>#VALUE!</v>
          </cell>
          <cell r="BK60" t="e">
            <v>#VALUE!</v>
          </cell>
          <cell r="BL60" t="e">
            <v>#VALUE!</v>
          </cell>
          <cell r="BM60" t="e">
            <v>#VALUE!</v>
          </cell>
          <cell r="BZ60" t="str">
            <v>SEResidential DemandVolume Charge</v>
          </cell>
          <cell r="CG60">
            <v>2.5625499916057453E-3</v>
          </cell>
          <cell r="CH60">
            <v>3.6657927187052964E-3</v>
          </cell>
          <cell r="CI60">
            <v>3.6836374589282387E-3</v>
          </cell>
          <cell r="CJ60">
            <v>3.3414703886809672E-3</v>
          </cell>
          <cell r="CK60">
            <v>0</v>
          </cell>
          <cell r="CL60">
            <v>1</v>
          </cell>
          <cell r="CM60">
            <v>0</v>
          </cell>
          <cell r="CN60">
            <v>0</v>
          </cell>
          <cell r="CO60">
            <v>0</v>
          </cell>
          <cell r="CP60">
            <v>0</v>
          </cell>
          <cell r="CQ60">
            <v>0</v>
          </cell>
          <cell r="CR60">
            <v>2391826.1134363553</v>
          </cell>
          <cell r="CS60">
            <v>2391826.1134363553</v>
          </cell>
          <cell r="CT60">
            <v>2391826.1134363553</v>
          </cell>
          <cell r="CU60">
            <v>2391826.1134363553</v>
          </cell>
          <cell r="CV60">
            <v>0</v>
          </cell>
          <cell r="CW60">
            <v>0</v>
          </cell>
          <cell r="CX60">
            <v>0</v>
          </cell>
          <cell r="CY60">
            <v>0</v>
          </cell>
          <cell r="CZ60">
            <v>0</v>
          </cell>
          <cell r="DA60">
            <v>0</v>
          </cell>
          <cell r="DB60">
            <v>0</v>
          </cell>
          <cell r="DD60" t="str">
            <v>South EastResidential DemandVolume Charge</v>
          </cell>
          <cell r="DK60">
            <v>2.2106833738941997E-2</v>
          </cell>
          <cell r="DL60">
            <v>2.1053553782935813E-2</v>
          </cell>
          <cell r="DM60">
            <v>2.0500953992843237E-2</v>
          </cell>
          <cell r="DN60">
            <v>1.9717224160948215E-2</v>
          </cell>
          <cell r="DO60">
            <v>0</v>
          </cell>
          <cell r="DP60">
            <v>0</v>
          </cell>
          <cell r="DQ60">
            <v>0</v>
          </cell>
          <cell r="DR60">
            <v>0</v>
          </cell>
          <cell r="DS60">
            <v>0</v>
          </cell>
          <cell r="DT60">
            <v>0</v>
          </cell>
          <cell r="DU60">
            <v>0</v>
          </cell>
          <cell r="DV60">
            <v>2259189.1201900002</v>
          </cell>
          <cell r="DW60">
            <v>2259189.1201900002</v>
          </cell>
          <cell r="DX60">
            <v>2259189.1201900002</v>
          </cell>
          <cell r="DY60">
            <v>2259189.1201900002</v>
          </cell>
          <cell r="DZ60">
            <v>0</v>
          </cell>
          <cell r="EA60">
            <v>0</v>
          </cell>
          <cell r="EB60">
            <v>0</v>
          </cell>
          <cell r="EC60">
            <v>0</v>
          </cell>
          <cell r="ED60">
            <v>0</v>
          </cell>
          <cell r="EE60">
            <v>0</v>
          </cell>
          <cell r="EF60">
            <v>0</v>
          </cell>
        </row>
        <row r="61">
          <cell r="R61" t="str">
            <v>000</v>
          </cell>
          <cell r="Y61"/>
          <cell r="Z61"/>
          <cell r="AA61"/>
          <cell r="AB61"/>
          <cell r="AC61"/>
          <cell r="AD61"/>
          <cell r="AE61"/>
          <cell r="AF61"/>
          <cell r="AG61"/>
          <cell r="AH61"/>
          <cell r="AI61"/>
          <cell r="AV61" t="str">
            <v>WestCAC 22/11kV LineVolume Charge</v>
          </cell>
          <cell r="BC61">
            <v>9.2694566638878741E-3</v>
          </cell>
          <cell r="BD61">
            <v>8.644827944935006E-3</v>
          </cell>
          <cell r="BE61">
            <v>6.2430640669033722E-3</v>
          </cell>
          <cell r="BF61">
            <v>5.6549100669596826E-3</v>
          </cell>
          <cell r="BG61">
            <v>-0.17612625132983262</v>
          </cell>
          <cell r="BH61">
            <v>-0.12758965880046688</v>
          </cell>
          <cell r="BI61">
            <v>-0.12758965880046688</v>
          </cell>
          <cell r="BJ61">
            <v>-0.12758965880046688</v>
          </cell>
          <cell r="BK61">
            <v>-0.12758965880046688</v>
          </cell>
          <cell r="BL61">
            <v>-0.12758965880046688</v>
          </cell>
          <cell r="BM61">
            <v>-0.12758965880046688</v>
          </cell>
          <cell r="BZ61" t="str">
            <v>SEResidential FlatFixed Charge</v>
          </cell>
          <cell r="CG61">
            <v>6.9212230254000001E-2</v>
          </cell>
          <cell r="CH61">
            <v>6.9807860462726329E-2</v>
          </cell>
          <cell r="CI61">
            <v>7.0408616576863384E-2</v>
          </cell>
          <cell r="CJ61">
            <v>7.1014542709194398E-2</v>
          </cell>
          <cell r="CK61">
            <v>7.1625683352130667E-2</v>
          </cell>
          <cell r="CL61">
            <v>7.2242083380978608E-2</v>
          </cell>
          <cell r="CM61">
            <v>7.2863788057234882E-2</v>
          </cell>
          <cell r="CN61">
            <v>7.3490843031909878E-2</v>
          </cell>
          <cell r="CO61">
            <v>7.4123294348879834E-2</v>
          </cell>
          <cell r="CP61">
            <v>7.4761188448267776E-2</v>
          </cell>
          <cell r="CQ61">
            <v>7.5404572169853551E-2</v>
          </cell>
          <cell r="CR61">
            <v>1094960.5760996374</v>
          </cell>
          <cell r="CS61">
            <v>1054940.5760996374</v>
          </cell>
          <cell r="CT61">
            <v>1014940.5760996374</v>
          </cell>
          <cell r="CU61">
            <v>974940.57609963743</v>
          </cell>
          <cell r="CV61">
            <v>0</v>
          </cell>
          <cell r="CW61">
            <v>0</v>
          </cell>
          <cell r="CX61">
            <v>0</v>
          </cell>
          <cell r="CY61">
            <v>0</v>
          </cell>
          <cell r="CZ61">
            <v>0</v>
          </cell>
          <cell r="DA61">
            <v>0</v>
          </cell>
          <cell r="DB61">
            <v>0</v>
          </cell>
          <cell r="DD61" t="str">
            <v>South EastResidential FlatFixed Charge</v>
          </cell>
          <cell r="DK61">
            <v>0.43490073040199995</v>
          </cell>
          <cell r="DL61">
            <v>0.44048208560760732</v>
          </cell>
          <cell r="DM61">
            <v>0.45447893315504412</v>
          </cell>
          <cell r="DN61">
            <v>0.46892054735172145</v>
          </cell>
          <cell r="DO61">
            <v>1.1723013683793047E-2</v>
          </cell>
          <cell r="DP61">
            <v>1.1723013683793047E-2</v>
          </cell>
          <cell r="DQ61">
            <v>1.1723013683793047E-2</v>
          </cell>
          <cell r="DR61">
            <v>1.1723013683793047E-2</v>
          </cell>
          <cell r="DS61">
            <v>1.1723013683793047E-2</v>
          </cell>
          <cell r="DT61">
            <v>1.1723013683793047E-2</v>
          </cell>
          <cell r="DU61">
            <v>1.1723013683793047E-2</v>
          </cell>
          <cell r="DV61">
            <v>1094960.5760996374</v>
          </cell>
          <cell r="DW61">
            <v>1054940.5760996374</v>
          </cell>
          <cell r="DX61">
            <v>1014940.5760996374</v>
          </cell>
          <cell r="DY61">
            <v>974940.57609963743</v>
          </cell>
          <cell r="DZ61">
            <v>0</v>
          </cell>
          <cell r="EA61">
            <v>0</v>
          </cell>
          <cell r="EB61">
            <v>0</v>
          </cell>
          <cell r="EC61">
            <v>0</v>
          </cell>
          <cell r="ED61">
            <v>0</v>
          </cell>
          <cell r="EE61">
            <v>0</v>
          </cell>
          <cell r="EF61">
            <v>0</v>
          </cell>
        </row>
        <row r="62">
          <cell r="R62" t="str">
            <v>000</v>
          </cell>
          <cell r="Y62"/>
          <cell r="Z62"/>
          <cell r="AA62"/>
          <cell r="AB62"/>
          <cell r="AC62"/>
          <cell r="AD62"/>
          <cell r="AE62"/>
          <cell r="AF62"/>
          <cell r="AG62"/>
          <cell r="AH62"/>
          <cell r="AI62"/>
          <cell r="AV62" t="str">
            <v>WestCAC 22/11kV LineConnection Unit Charge</v>
          </cell>
          <cell r="BC62">
            <v>5.5268387722844636</v>
          </cell>
          <cell r="BD62">
            <v>5.5645280088039568</v>
          </cell>
          <cell r="BE62">
            <v>5.5530793607400559</v>
          </cell>
          <cell r="BF62">
            <v>5.5956009616174471</v>
          </cell>
          <cell r="BG62">
            <v>0</v>
          </cell>
          <cell r="BH62" t="e">
            <v>#VALUE!</v>
          </cell>
          <cell r="BI62" t="e">
            <v>#VALUE!</v>
          </cell>
          <cell r="BJ62" t="e">
            <v>#VALUE!</v>
          </cell>
          <cell r="BK62" t="e">
            <v>#VALUE!</v>
          </cell>
          <cell r="BL62" t="e">
            <v>#VALUE!</v>
          </cell>
          <cell r="BM62" t="e">
            <v>#VALUE!</v>
          </cell>
          <cell r="BZ62" t="str">
            <v>SEResidential FlatVolume Charge</v>
          </cell>
          <cell r="CG62">
            <v>1.5382223019369664E-2</v>
          </cell>
          <cell r="CH62">
            <v>1.5803064865327975E-2</v>
          </cell>
          <cell r="CI62">
            <v>1.5925033607258592E-2</v>
          </cell>
          <cell r="CJ62">
            <v>1.5679972819378416E-2</v>
          </cell>
          <cell r="CK62">
            <v>0</v>
          </cell>
          <cell r="CL62">
            <v>0</v>
          </cell>
          <cell r="CM62">
            <v>0</v>
          </cell>
          <cell r="CN62">
            <v>0</v>
          </cell>
          <cell r="CO62">
            <v>0</v>
          </cell>
          <cell r="CP62">
            <v>0</v>
          </cell>
          <cell r="CQ62">
            <v>0</v>
          </cell>
          <cell r="CR62">
            <v>5261471983.9440479</v>
          </cell>
          <cell r="CS62">
            <v>4827308307.2811308</v>
          </cell>
          <cell r="CT62">
            <v>4525959539.6997032</v>
          </cell>
          <cell r="CU62">
            <v>4324393876.0448561</v>
          </cell>
          <cell r="CV62">
            <v>0</v>
          </cell>
          <cell r="CW62">
            <v>0</v>
          </cell>
          <cell r="CX62">
            <v>0</v>
          </cell>
          <cell r="CY62">
            <v>0</v>
          </cell>
          <cell r="CZ62">
            <v>0</v>
          </cell>
          <cell r="DA62">
            <v>0</v>
          </cell>
          <cell r="DB62">
            <v>0</v>
          </cell>
          <cell r="DD62" t="str">
            <v>South EastResidential FlatVolume Charge</v>
          </cell>
          <cell r="DK62">
            <v>6.0967030461500551E-2</v>
          </cell>
          <cell r="DL62">
            <v>5.9973688570125673E-2</v>
          </cell>
          <cell r="DM62">
            <v>5.9770975985330599E-2</v>
          </cell>
          <cell r="DN62">
            <v>5.8869819079589568E-2</v>
          </cell>
          <cell r="DO62">
            <v>0</v>
          </cell>
          <cell r="DP62">
            <v>0</v>
          </cell>
          <cell r="DQ62">
            <v>0</v>
          </cell>
          <cell r="DR62">
            <v>0</v>
          </cell>
          <cell r="DS62">
            <v>0</v>
          </cell>
          <cell r="DT62">
            <v>0</v>
          </cell>
          <cell r="DU62">
            <v>0</v>
          </cell>
          <cell r="DV62">
            <v>4969700847.2046623</v>
          </cell>
          <cell r="DW62">
            <v>4559613404.3138638</v>
          </cell>
          <cell r="DX62">
            <v>4274975715.4458761</v>
          </cell>
          <cell r="DY62">
            <v>4084587730.3934565</v>
          </cell>
          <cell r="DZ62">
            <v>0</v>
          </cell>
          <cell r="EA62">
            <v>0</v>
          </cell>
          <cell r="EB62">
            <v>0</v>
          </cell>
          <cell r="EC62">
            <v>0</v>
          </cell>
          <cell r="ED62">
            <v>0</v>
          </cell>
          <cell r="EE62">
            <v>0</v>
          </cell>
          <cell r="EF62">
            <v>0</v>
          </cell>
        </row>
        <row r="63">
          <cell r="R63" t="str">
            <v>000</v>
          </cell>
          <cell r="Y63"/>
          <cell r="Z63"/>
          <cell r="AA63"/>
          <cell r="AB63"/>
          <cell r="AC63"/>
          <cell r="AD63"/>
          <cell r="AE63"/>
          <cell r="AF63"/>
          <cell r="AG63"/>
          <cell r="AH63"/>
          <cell r="AI63"/>
          <cell r="AV63" t="str">
            <v>WestCAC 33kVCapacity Charge</v>
          </cell>
          <cell r="BC63">
            <v>14.053139999999999</v>
          </cell>
          <cell r="BD63">
            <v>14.263937099999998</v>
          </cell>
          <cell r="BE63">
            <v>14.477896156499996</v>
          </cell>
          <cell r="BF63">
            <v>14.695064598847495</v>
          </cell>
          <cell r="BG63">
            <v>14.915490567830206</v>
          </cell>
          <cell r="BH63">
            <v>14.915490567830206</v>
          </cell>
          <cell r="BI63">
            <v>14.915490567830206</v>
          </cell>
          <cell r="BJ63">
            <v>14.915490567830206</v>
          </cell>
          <cell r="BK63">
            <v>14.915490567830206</v>
          </cell>
          <cell r="BL63">
            <v>14.915490567830206</v>
          </cell>
          <cell r="BM63">
            <v>14.915490567830206</v>
          </cell>
          <cell r="BZ63" t="str">
            <v>SEResidential ToUFixed Charge</v>
          </cell>
          <cell r="CG63">
            <v>6.9212230254000001E-2</v>
          </cell>
          <cell r="CH63">
            <v>6.9807860462726329E-2</v>
          </cell>
          <cell r="CI63">
            <v>7.0408616576863384E-2</v>
          </cell>
          <cell r="CJ63">
            <v>7.1014542709194398E-2</v>
          </cell>
          <cell r="CK63">
            <v>7.1625683352130667E-2</v>
          </cell>
          <cell r="CL63">
            <v>7.2242083380978608E-2</v>
          </cell>
          <cell r="CM63">
            <v>7.2863788057234882E-2</v>
          </cell>
          <cell r="CN63">
            <v>7.3490843031909878E-2</v>
          </cell>
          <cell r="CO63">
            <v>7.4123294348879834E-2</v>
          </cell>
          <cell r="CP63">
            <v>7.4761188448267776E-2</v>
          </cell>
          <cell r="CQ63">
            <v>7.5404572169853551E-2</v>
          </cell>
          <cell r="CR63">
            <v>733.47760704538518</v>
          </cell>
          <cell r="CS63">
            <v>732.47760704538518</v>
          </cell>
          <cell r="CT63">
            <v>732.47760704538518</v>
          </cell>
          <cell r="CU63">
            <v>732.47760704538518</v>
          </cell>
          <cell r="CV63">
            <v>0</v>
          </cell>
          <cell r="CW63">
            <v>0</v>
          </cell>
          <cell r="CX63">
            <v>0</v>
          </cell>
          <cell r="CY63">
            <v>0</v>
          </cell>
          <cell r="CZ63">
            <v>0</v>
          </cell>
          <cell r="DA63">
            <v>0</v>
          </cell>
          <cell r="DB63">
            <v>0</v>
          </cell>
          <cell r="DD63" t="str">
            <v>South EastResidential ToUFixed Charge</v>
          </cell>
          <cell r="DK63">
            <v>0.43490073040199995</v>
          </cell>
          <cell r="DL63">
            <v>0.44048208560760732</v>
          </cell>
          <cell r="DM63">
            <v>0.45447893315504412</v>
          </cell>
          <cell r="DN63">
            <v>0.46892054735172145</v>
          </cell>
          <cell r="DO63">
            <v>1.1723013683793047E-2</v>
          </cell>
          <cell r="DP63">
            <v>1.1723013683793047E-2</v>
          </cell>
          <cell r="DQ63">
            <v>1.1723013683793047E-2</v>
          </cell>
          <cell r="DR63">
            <v>1.1723013683793047E-2</v>
          </cell>
          <cell r="DS63">
            <v>1.1723013683793047E-2</v>
          </cell>
          <cell r="DT63">
            <v>1.1723013683793047E-2</v>
          </cell>
          <cell r="DU63">
            <v>1.1723013683793047E-2</v>
          </cell>
          <cell r="DV63">
            <v>733.47760704538518</v>
          </cell>
          <cell r="DW63">
            <v>732.47760704538518</v>
          </cell>
          <cell r="DX63">
            <v>732.47760704538518</v>
          </cell>
          <cell r="DY63">
            <v>732.47760704538518</v>
          </cell>
          <cell r="DZ63">
            <v>0</v>
          </cell>
          <cell r="EA63">
            <v>0</v>
          </cell>
          <cell r="EB63">
            <v>0</v>
          </cell>
          <cell r="EC63">
            <v>0</v>
          </cell>
          <cell r="ED63">
            <v>0</v>
          </cell>
          <cell r="EE63">
            <v>0</v>
          </cell>
          <cell r="EF63">
            <v>0</v>
          </cell>
        </row>
        <row r="64">
          <cell r="R64" t="str">
            <v>000</v>
          </cell>
          <cell r="Y64"/>
          <cell r="Z64"/>
          <cell r="AA64"/>
          <cell r="AB64"/>
          <cell r="AC64"/>
          <cell r="AD64"/>
          <cell r="AE64"/>
          <cell r="AF64"/>
          <cell r="AG64"/>
          <cell r="AH64"/>
          <cell r="AI64"/>
          <cell r="AV64" t="str">
            <v>WestCAC 33kVDemand Charge kVA</v>
          </cell>
          <cell r="BC64">
            <v>18.444879518072288</v>
          </cell>
          <cell r="BD64">
            <v>17.983757530120482</v>
          </cell>
          <cell r="BE64">
            <v>17.534163591867468</v>
          </cell>
          <cell r="BF64">
            <v>17.095809502070782</v>
          </cell>
          <cell r="BG64">
            <v>-0.05</v>
          </cell>
          <cell r="BH64">
            <v>0</v>
          </cell>
          <cell r="BI64">
            <v>0</v>
          </cell>
          <cell r="BJ64">
            <v>0</v>
          </cell>
          <cell r="BK64">
            <v>0</v>
          </cell>
          <cell r="BL64">
            <v>0</v>
          </cell>
          <cell r="BM64">
            <v>0</v>
          </cell>
          <cell r="BZ64" t="str">
            <v>SEResidential ToUVolume Peak Charge</v>
          </cell>
          <cell r="CG64">
            <v>4.3386453880000002E-2</v>
          </cell>
          <cell r="CH64">
            <v>4.4478978878285474E-2</v>
          </cell>
          <cell r="CI64">
            <v>4.4827017730277516E-2</v>
          </cell>
          <cell r="CJ64">
            <v>4.4267978008981856E-2</v>
          </cell>
          <cell r="CK64">
            <v>0</v>
          </cell>
          <cell r="CL64">
            <v>0</v>
          </cell>
          <cell r="CM64">
            <v>0</v>
          </cell>
          <cell r="CN64">
            <v>0</v>
          </cell>
          <cell r="CO64">
            <v>0</v>
          </cell>
          <cell r="CP64">
            <v>0</v>
          </cell>
          <cell r="CQ64">
            <v>0</v>
          </cell>
          <cell r="CR64">
            <v>982239.70295860257</v>
          </cell>
          <cell r="CS64">
            <v>960403.55895719025</v>
          </cell>
          <cell r="CT64">
            <v>960403.55895719025</v>
          </cell>
          <cell r="CU64">
            <v>960403.55895719025</v>
          </cell>
          <cell r="CV64">
            <v>0</v>
          </cell>
          <cell r="CW64">
            <v>0</v>
          </cell>
          <cell r="CX64">
            <v>0</v>
          </cell>
          <cell r="CY64">
            <v>0</v>
          </cell>
          <cell r="CZ64">
            <v>0</v>
          </cell>
          <cell r="DA64">
            <v>0</v>
          </cell>
          <cell r="DB64">
            <v>0</v>
          </cell>
          <cell r="DD64" t="str">
            <v>South EastResidential ToUVolume Peak Charge</v>
          </cell>
          <cell r="DK64">
            <v>0.11245508907990419</v>
          </cell>
          <cell r="DL64">
            <v>0.11341217380023573</v>
          </cell>
          <cell r="DM64">
            <v>0.11601468346617567</v>
          </cell>
          <cell r="DN64">
            <v>0.11761377882088733</v>
          </cell>
          <cell r="DO64">
            <v>0</v>
          </cell>
          <cell r="DP64">
            <v>0</v>
          </cell>
          <cell r="DQ64">
            <v>0</v>
          </cell>
          <cell r="DR64">
            <v>0</v>
          </cell>
          <cell r="DS64">
            <v>0</v>
          </cell>
          <cell r="DT64">
            <v>0</v>
          </cell>
          <cell r="DU64">
            <v>0</v>
          </cell>
          <cell r="DV64">
            <v>927770.30816616688</v>
          </cell>
          <cell r="DW64">
            <v>907145.07179226622</v>
          </cell>
          <cell r="DX64">
            <v>907145.07179226622</v>
          </cell>
          <cell r="DY64">
            <v>907145.07179226622</v>
          </cell>
          <cell r="DZ64">
            <v>0</v>
          </cell>
          <cell r="EA64">
            <v>0</v>
          </cell>
          <cell r="EB64">
            <v>0</v>
          </cell>
          <cell r="EC64">
            <v>0</v>
          </cell>
          <cell r="ED64">
            <v>0</v>
          </cell>
          <cell r="EE64">
            <v>0</v>
          </cell>
          <cell r="EF64">
            <v>0</v>
          </cell>
        </row>
        <row r="65">
          <cell r="R65" t="str">
            <v>000</v>
          </cell>
          <cell r="Y65"/>
          <cell r="Z65"/>
          <cell r="AA65"/>
          <cell r="AB65"/>
          <cell r="AC65"/>
          <cell r="AD65"/>
          <cell r="AE65"/>
          <cell r="AF65"/>
          <cell r="AG65"/>
          <cell r="AH65"/>
          <cell r="AI65"/>
          <cell r="AV65" t="str">
            <v>WestCAC 33kVFixed Charge</v>
          </cell>
          <cell r="BC65">
            <v>44.44</v>
          </cell>
          <cell r="BD65">
            <v>44.743050213681911</v>
          </cell>
          <cell r="BE65">
            <v>44.650994349394516</v>
          </cell>
          <cell r="BF65">
            <v>44.992900458989638</v>
          </cell>
          <cell r="BG65">
            <v>0</v>
          </cell>
          <cell r="BH65" t="e">
            <v>#VALUE!</v>
          </cell>
          <cell r="BI65" t="e">
            <v>#VALUE!</v>
          </cell>
          <cell r="BJ65" t="e">
            <v>#VALUE!</v>
          </cell>
          <cell r="BK65" t="e">
            <v>#VALUE!</v>
          </cell>
          <cell r="BL65" t="e">
            <v>#VALUE!</v>
          </cell>
          <cell r="BM65" t="e">
            <v>#VALUE!</v>
          </cell>
          <cell r="BZ65" t="str">
            <v>SEResidential ToUVolume Off Peak Charge</v>
          </cell>
          <cell r="CG65">
            <v>3.0918826399999998E-3</v>
          </cell>
          <cell r="CH65">
            <v>3.1697400995035533E-3</v>
          </cell>
          <cell r="CI65">
            <v>3.1945426631676877E-3</v>
          </cell>
          <cell r="CJ65">
            <v>3.154703380286325E-3</v>
          </cell>
          <cell r="CK65">
            <v>0</v>
          </cell>
          <cell r="CL65">
            <v>0</v>
          </cell>
          <cell r="CM65">
            <v>0</v>
          </cell>
          <cell r="CN65">
            <v>0</v>
          </cell>
          <cell r="CO65">
            <v>0</v>
          </cell>
          <cell r="CP65">
            <v>0</v>
          </cell>
          <cell r="CQ65">
            <v>0</v>
          </cell>
          <cell r="CR65">
            <v>2080037.9264892463</v>
          </cell>
          <cell r="CS65">
            <v>2033796.6601726755</v>
          </cell>
          <cell r="CT65">
            <v>2033796.6601726755</v>
          </cell>
          <cell r="CU65">
            <v>2033796.6601726755</v>
          </cell>
          <cell r="CV65">
            <v>0</v>
          </cell>
          <cell r="CW65">
            <v>0</v>
          </cell>
          <cell r="CX65">
            <v>0</v>
          </cell>
          <cell r="CY65">
            <v>0</v>
          </cell>
          <cell r="CZ65">
            <v>0</v>
          </cell>
          <cell r="DA65">
            <v>0</v>
          </cell>
          <cell r="DB65">
            <v>0</v>
          </cell>
          <cell r="DD65" t="str">
            <v>South EastResidential ToUVolume Off Peak Charge</v>
          </cell>
          <cell r="DK65">
            <v>4.6154534400000009E-2</v>
          </cell>
          <cell r="DL65">
            <v>4.6547347210960204E-2</v>
          </cell>
          <cell r="DM65">
            <v>4.7615485815319929E-2</v>
          </cell>
          <cell r="DN65">
            <v>4.8271796722738951E-2</v>
          </cell>
          <cell r="DO65">
            <v>0</v>
          </cell>
          <cell r="DP65">
            <v>0</v>
          </cell>
          <cell r="DQ65">
            <v>0</v>
          </cell>
          <cell r="DR65">
            <v>0</v>
          </cell>
          <cell r="DS65">
            <v>0</v>
          </cell>
          <cell r="DT65">
            <v>0</v>
          </cell>
          <cell r="DU65">
            <v>0</v>
          </cell>
          <cell r="DV65">
            <v>1964690.9224331935</v>
          </cell>
          <cell r="DW65">
            <v>1921013.9322124806</v>
          </cell>
          <cell r="DX65">
            <v>1921013.9322124806</v>
          </cell>
          <cell r="DY65">
            <v>1921013.9322124806</v>
          </cell>
          <cell r="DZ65">
            <v>0</v>
          </cell>
          <cell r="EA65">
            <v>0</v>
          </cell>
          <cell r="EB65">
            <v>0</v>
          </cell>
          <cell r="EC65">
            <v>0</v>
          </cell>
          <cell r="ED65">
            <v>0</v>
          </cell>
          <cell r="EE65">
            <v>0</v>
          </cell>
          <cell r="EF65">
            <v>0</v>
          </cell>
        </row>
        <row r="66">
          <cell r="R66" t="str">
            <v>000</v>
          </cell>
          <cell r="Y66"/>
          <cell r="Z66"/>
          <cell r="AA66"/>
          <cell r="AB66"/>
          <cell r="AC66"/>
          <cell r="AD66"/>
          <cell r="AE66"/>
          <cell r="AF66"/>
          <cell r="AG66"/>
          <cell r="AH66"/>
          <cell r="AI66"/>
          <cell r="AV66" t="str">
            <v>WestCAC 33kVVolume Charge</v>
          </cell>
          <cell r="BC66">
            <v>9.2694566638878741E-3</v>
          </cell>
          <cell r="BD66">
            <v>8.644827944935006E-3</v>
          </cell>
          <cell r="BE66">
            <v>6.243064066903373E-3</v>
          </cell>
          <cell r="BF66">
            <v>5.6549100669596834E-3</v>
          </cell>
          <cell r="BG66">
            <v>-0.17612625132983262</v>
          </cell>
          <cell r="BH66">
            <v>-0.12758965880046688</v>
          </cell>
          <cell r="BI66">
            <v>-0.12758965880046688</v>
          </cell>
          <cell r="BJ66">
            <v>-0.12758965880046688</v>
          </cell>
          <cell r="BK66">
            <v>-0.12758965880046688</v>
          </cell>
          <cell r="BL66">
            <v>-0.12758965880046688</v>
          </cell>
          <cell r="BM66">
            <v>-0.12758965880046688</v>
          </cell>
          <cell r="BZ66" t="str">
            <v>SEResidential ToUVolume Shoulder Charge</v>
          </cell>
          <cell r="CG66">
            <v>1.4753489502851944E-2</v>
          </cell>
          <cell r="CH66">
            <v>1.5125000761605412E-2</v>
          </cell>
          <cell r="CI66">
            <v>1.5243350778494352E-2</v>
          </cell>
          <cell r="CJ66">
            <v>1.505325027655831E-2</v>
          </cell>
          <cell r="CK66">
            <v>0</v>
          </cell>
          <cell r="CL66">
            <v>0</v>
          </cell>
          <cell r="CM66">
            <v>0</v>
          </cell>
          <cell r="CN66">
            <v>0</v>
          </cell>
          <cell r="CO66">
            <v>0</v>
          </cell>
          <cell r="CP66">
            <v>0</v>
          </cell>
          <cell r="CQ66">
            <v>0</v>
          </cell>
          <cell r="CR66">
            <v>3054160.1035722899</v>
          </cell>
          <cell r="CS66">
            <v>2986263.1537502734</v>
          </cell>
          <cell r="CT66">
            <v>2986263.1537502734</v>
          </cell>
          <cell r="CU66">
            <v>2986263.1537502734</v>
          </cell>
          <cell r="CV66">
            <v>0</v>
          </cell>
          <cell r="CW66">
            <v>0</v>
          </cell>
          <cell r="CX66">
            <v>0</v>
          </cell>
          <cell r="CY66">
            <v>0</v>
          </cell>
          <cell r="CZ66">
            <v>0</v>
          </cell>
          <cell r="DA66">
            <v>0</v>
          </cell>
          <cell r="DB66">
            <v>0</v>
          </cell>
          <cell r="DD66" t="str">
            <v>South EastResidential ToUVolume Shoulder Charge</v>
          </cell>
          <cell r="DK66">
            <v>5.3443849479180357E-2</v>
          </cell>
          <cell r="DL66">
            <v>5.3898700319197725E-2</v>
          </cell>
          <cell r="DM66">
            <v>5.5135533049424625E-2</v>
          </cell>
          <cell r="DN66">
            <v>5.5895496979374848E-2</v>
          </cell>
          <cell r="DO66">
            <v>0</v>
          </cell>
          <cell r="DP66">
            <v>0</v>
          </cell>
          <cell r="DQ66">
            <v>0</v>
          </cell>
          <cell r="DR66">
            <v>0</v>
          </cell>
          <cell r="DS66">
            <v>0</v>
          </cell>
          <cell r="DT66">
            <v>0</v>
          </cell>
          <cell r="DU66">
            <v>0</v>
          </cell>
          <cell r="DV66">
            <v>2884793.8562706406</v>
          </cell>
          <cell r="DW66">
            <v>2820662.082865254</v>
          </cell>
          <cell r="DX66">
            <v>2820662.082865254</v>
          </cell>
          <cell r="DY66">
            <v>2820662.082865254</v>
          </cell>
          <cell r="DZ66">
            <v>0</v>
          </cell>
          <cell r="EA66">
            <v>0</v>
          </cell>
          <cell r="EB66">
            <v>0</v>
          </cell>
          <cell r="EC66">
            <v>0</v>
          </cell>
          <cell r="ED66">
            <v>0</v>
          </cell>
          <cell r="EE66">
            <v>0</v>
          </cell>
          <cell r="EF66">
            <v>0</v>
          </cell>
        </row>
        <row r="67">
          <cell r="R67" t="str">
            <v>000</v>
          </cell>
          <cell r="Y67"/>
          <cell r="Z67"/>
          <cell r="AA67"/>
          <cell r="AB67"/>
          <cell r="AC67"/>
          <cell r="AD67"/>
          <cell r="AE67"/>
          <cell r="AF67"/>
          <cell r="AG67"/>
          <cell r="AH67"/>
          <cell r="AI67"/>
          <cell r="AV67" t="str">
            <v>WestCAC 33kVConnection Unit Charge</v>
          </cell>
          <cell r="BC67">
            <v>5.5268387722844636</v>
          </cell>
          <cell r="BD67">
            <v>5.5645280088039568</v>
          </cell>
          <cell r="BE67">
            <v>5.5530793607400559</v>
          </cell>
          <cell r="BF67">
            <v>5.5956009616174471</v>
          </cell>
          <cell r="BG67">
            <v>0</v>
          </cell>
          <cell r="BH67" t="e">
            <v>#VALUE!</v>
          </cell>
          <cell r="BI67" t="e">
            <v>#VALUE!</v>
          </cell>
          <cell r="BJ67" t="e">
            <v>#VALUE!</v>
          </cell>
          <cell r="BK67" t="e">
            <v>#VALUE!</v>
          </cell>
          <cell r="BL67" t="e">
            <v>#VALUE!</v>
          </cell>
          <cell r="BM67" t="e">
            <v>#VALUE!</v>
          </cell>
          <cell r="BZ67" t="str">
            <v>SEResidential ToU EnergyFixed Charge</v>
          </cell>
          <cell r="CG67">
            <v>6.9212230254000001E-2</v>
          </cell>
          <cell r="CH67">
            <v>6.9807860462726329E-2</v>
          </cell>
          <cell r="CI67">
            <v>7.0408616576863384E-2</v>
          </cell>
          <cell r="CJ67">
            <v>7.1014542709194398E-2</v>
          </cell>
          <cell r="CK67">
            <v>7.1625683352130667E-2</v>
          </cell>
          <cell r="CL67">
            <v>7.2242083380978608E-2</v>
          </cell>
          <cell r="CM67">
            <v>7.2863788057234882E-2</v>
          </cell>
          <cell r="CN67">
            <v>7.3490843031909878E-2</v>
          </cell>
          <cell r="CO67">
            <v>7.4123294348879834E-2</v>
          </cell>
          <cell r="CP67">
            <v>7.4761188448267776E-2</v>
          </cell>
          <cell r="CQ67">
            <v>7.5404572169853551E-2</v>
          </cell>
          <cell r="CR67">
            <v>7.0140916203238373</v>
          </cell>
          <cell r="CS67">
            <v>7.0140916203238373</v>
          </cell>
          <cell r="CT67">
            <v>7.0140916203238373</v>
          </cell>
          <cell r="CU67">
            <v>7.0140916203238373</v>
          </cell>
          <cell r="CV67">
            <v>0</v>
          </cell>
          <cell r="CW67">
            <v>0</v>
          </cell>
          <cell r="CX67">
            <v>0</v>
          </cell>
          <cell r="CY67">
            <v>0</v>
          </cell>
          <cell r="CZ67">
            <v>0</v>
          </cell>
          <cell r="DA67">
            <v>0</v>
          </cell>
          <cell r="DB67">
            <v>0</v>
          </cell>
          <cell r="DD67" t="str">
            <v>South EastResidential ToU EnergyFixed Charge</v>
          </cell>
          <cell r="DK67">
            <v>0.43490073040199995</v>
          </cell>
          <cell r="DL67">
            <v>0.44048208560760732</v>
          </cell>
          <cell r="DM67">
            <v>0.45447893315504412</v>
          </cell>
          <cell r="DN67">
            <v>0.46892054735172145</v>
          </cell>
          <cell r="DO67">
            <v>0.47829895829875591</v>
          </cell>
          <cell r="DP67">
            <v>0.47829895829875591</v>
          </cell>
          <cell r="DQ67">
            <v>0.47829895829875591</v>
          </cell>
          <cell r="DR67">
            <v>0.47829895829875591</v>
          </cell>
          <cell r="DS67">
            <v>0.47829895829875591</v>
          </cell>
          <cell r="DT67">
            <v>0.47829895829875591</v>
          </cell>
          <cell r="DU67">
            <v>0.47829895829875591</v>
          </cell>
          <cell r="DV67">
            <v>7.0140916203238373</v>
          </cell>
          <cell r="DW67">
            <v>7.0140916203238373</v>
          </cell>
          <cell r="DX67">
            <v>7.0140916203238373</v>
          </cell>
          <cell r="DY67">
            <v>7.0140916203238373</v>
          </cell>
          <cell r="DZ67">
            <v>0</v>
          </cell>
          <cell r="EA67">
            <v>0</v>
          </cell>
          <cell r="EB67">
            <v>0</v>
          </cell>
          <cell r="EC67">
            <v>0</v>
          </cell>
          <cell r="ED67">
            <v>0</v>
          </cell>
          <cell r="EE67">
            <v>0</v>
          </cell>
          <cell r="EF67">
            <v>0</v>
          </cell>
        </row>
        <row r="68">
          <cell r="R68" t="str">
            <v>000</v>
          </cell>
          <cell r="Y68"/>
          <cell r="Z68"/>
          <cell r="AA68"/>
          <cell r="AB68"/>
          <cell r="AC68"/>
          <cell r="AD68"/>
          <cell r="AE68"/>
          <cell r="AF68"/>
          <cell r="AG68"/>
          <cell r="AH68"/>
          <cell r="AI68"/>
          <cell r="AV68" t="str">
            <v>WestCAC 66kVCapacity Charge</v>
          </cell>
          <cell r="BC68">
            <v>8.3843099999999993</v>
          </cell>
          <cell r="BD68">
            <v>8.2585453499999986</v>
          </cell>
          <cell r="BE68">
            <v>8.1346671697499993</v>
          </cell>
          <cell r="BF68">
            <v>8.0126471622037485</v>
          </cell>
          <cell r="BG68">
            <v>7.8924574547706925</v>
          </cell>
          <cell r="BH68">
            <v>7.8924574547706925</v>
          </cell>
          <cell r="BI68">
            <v>7.8924574547706925</v>
          </cell>
          <cell r="BJ68">
            <v>7.8924574547706925</v>
          </cell>
          <cell r="BK68">
            <v>7.8924574547706925</v>
          </cell>
          <cell r="BL68">
            <v>7.8924574547706925</v>
          </cell>
          <cell r="BM68">
            <v>7.8924574547706925</v>
          </cell>
          <cell r="BZ68" t="str">
            <v>SEResidential ToU EnergyVolume Evening Charge</v>
          </cell>
          <cell r="CG68">
            <v>2.198E-2</v>
          </cell>
          <cell r="CH68">
            <v>2.2554695279969669E-2</v>
          </cell>
          <cell r="CI68">
            <v>2.2730173007911577E-2</v>
          </cell>
          <cell r="CJ68">
            <v>2.241926574828336E-2</v>
          </cell>
          <cell r="CK68">
            <v>0</v>
          </cell>
          <cell r="CL68">
            <v>0</v>
          </cell>
          <cell r="CM68">
            <v>0</v>
          </cell>
          <cell r="CN68">
            <v>0</v>
          </cell>
          <cell r="CO68">
            <v>0</v>
          </cell>
          <cell r="CP68">
            <v>0</v>
          </cell>
          <cell r="CQ68">
            <v>0</v>
          </cell>
          <cell r="CR68">
            <v>12933.875230141344</v>
          </cell>
          <cell r="CS68">
            <v>12933.875230141344</v>
          </cell>
          <cell r="CT68">
            <v>12933.875230141344</v>
          </cell>
          <cell r="CU68">
            <v>12933.875230141344</v>
          </cell>
          <cell r="CV68">
            <v>0</v>
          </cell>
          <cell r="CW68">
            <v>0</v>
          </cell>
          <cell r="CX68">
            <v>0</v>
          </cell>
          <cell r="CY68">
            <v>0</v>
          </cell>
          <cell r="CZ68">
            <v>0</v>
          </cell>
          <cell r="DA68">
            <v>0</v>
          </cell>
          <cell r="DB68">
            <v>0</v>
          </cell>
          <cell r="DD68" t="str">
            <v>South EastResidential ToU EnergyVolume Evening Charge</v>
          </cell>
          <cell r="DK68">
            <v>0.11245508907990419</v>
          </cell>
          <cell r="DL68">
            <v>0.11342286093084999</v>
          </cell>
          <cell r="DM68">
            <v>0.11439896128309483</v>
          </cell>
          <cell r="DN68">
            <v>0.11538346181048804</v>
          </cell>
          <cell r="DO68">
            <v>0.11637643480369364</v>
          </cell>
          <cell r="DP68">
            <v>0</v>
          </cell>
          <cell r="DQ68">
            <v>0</v>
          </cell>
          <cell r="DR68">
            <v>0</v>
          </cell>
          <cell r="DS68">
            <v>0</v>
          </cell>
          <cell r="DT68">
            <v>0</v>
          </cell>
          <cell r="DU68">
            <v>0</v>
          </cell>
          <cell r="DV68">
            <v>12216.636501158338</v>
          </cell>
          <cell r="DW68">
            <v>12216.636501158338</v>
          </cell>
          <cell r="DX68">
            <v>12216.636501158338</v>
          </cell>
          <cell r="DY68">
            <v>12216.636501158338</v>
          </cell>
          <cell r="DZ68">
            <v>0</v>
          </cell>
          <cell r="EA68">
            <v>0</v>
          </cell>
          <cell r="EB68">
            <v>0</v>
          </cell>
          <cell r="EC68">
            <v>0</v>
          </cell>
          <cell r="ED68">
            <v>0</v>
          </cell>
          <cell r="EE68">
            <v>0</v>
          </cell>
          <cell r="EF68">
            <v>0</v>
          </cell>
        </row>
        <row r="69">
          <cell r="R69" t="str">
            <v>000</v>
          </cell>
          <cell r="Y69"/>
          <cell r="Z69"/>
          <cell r="AA69"/>
          <cell r="AB69"/>
          <cell r="AC69"/>
          <cell r="AD69"/>
          <cell r="AE69"/>
          <cell r="AF69"/>
          <cell r="AG69"/>
          <cell r="AH69"/>
          <cell r="AI69"/>
          <cell r="AV69" t="str">
            <v>WestCAC 66kVDemand Charge kVA</v>
          </cell>
          <cell r="BC69">
            <v>7.1198299741483435</v>
          </cell>
          <cell r="BD69">
            <v>7.2978257235020516</v>
          </cell>
          <cell r="BE69">
            <v>7.4802713665896023</v>
          </cell>
          <cell r="BF69">
            <v>7.6672781507543419</v>
          </cell>
          <cell r="BG69">
            <v>7.8589601045231996</v>
          </cell>
          <cell r="BH69">
            <v>0</v>
          </cell>
          <cell r="BI69">
            <v>0</v>
          </cell>
          <cell r="BJ69">
            <v>0</v>
          </cell>
          <cell r="BK69">
            <v>0</v>
          </cell>
          <cell r="BL69">
            <v>0</v>
          </cell>
          <cell r="BM69">
            <v>0</v>
          </cell>
          <cell r="BZ69" t="str">
            <v>SEResidential ToU EnergyVolume Overnight Charge</v>
          </cell>
          <cell r="CG69">
            <v>1.1826614880618673E-2</v>
          </cell>
          <cell r="CH69">
            <v>1.2135836889258825E-2</v>
          </cell>
          <cell r="CI69">
            <v>1.2230254883275884E-2</v>
          </cell>
          <cell r="CJ69">
            <v>1.2062967329899567E-2</v>
          </cell>
          <cell r="CK69">
            <v>0</v>
          </cell>
          <cell r="CL69">
            <v>0</v>
          </cell>
          <cell r="CM69">
            <v>0</v>
          </cell>
          <cell r="CN69">
            <v>0</v>
          </cell>
          <cell r="CO69">
            <v>0</v>
          </cell>
          <cell r="CP69">
            <v>0</v>
          </cell>
          <cell r="CQ69">
            <v>0</v>
          </cell>
          <cell r="CR69">
            <v>17005.779366176048</v>
          </cell>
          <cell r="CS69">
            <v>17005.779366176048</v>
          </cell>
          <cell r="CT69">
            <v>17005.779366176048</v>
          </cell>
          <cell r="CU69">
            <v>17005.779366176048</v>
          </cell>
          <cell r="CV69">
            <v>0</v>
          </cell>
          <cell r="CW69">
            <v>0</v>
          </cell>
          <cell r="CX69">
            <v>0</v>
          </cell>
          <cell r="CY69">
            <v>0</v>
          </cell>
          <cell r="CZ69">
            <v>0</v>
          </cell>
          <cell r="DA69">
            <v>0</v>
          </cell>
          <cell r="DB69">
            <v>0</v>
          </cell>
          <cell r="DD69" t="str">
            <v>South EastResidential ToU EnergyVolume Overnight Charge</v>
          </cell>
          <cell r="DK69">
            <v>3.4023453439999192E-2</v>
          </cell>
          <cell r="DL69">
            <v>3.0591489944989989E-2</v>
          </cell>
          <cell r="DM69">
            <v>2.9693401077776377E-2</v>
          </cell>
          <cell r="DN69">
            <v>2.7509457723365612E-2</v>
          </cell>
          <cell r="DO69">
            <v>0</v>
          </cell>
          <cell r="DP69">
            <v>0</v>
          </cell>
          <cell r="DQ69">
            <v>0</v>
          </cell>
          <cell r="DR69">
            <v>0</v>
          </cell>
          <cell r="DS69">
            <v>0</v>
          </cell>
          <cell r="DT69">
            <v>0</v>
          </cell>
          <cell r="DU69">
            <v>0</v>
          </cell>
          <cell r="DV69">
            <v>16062.736128095557</v>
          </cell>
          <cell r="DW69">
            <v>16062.736128095557</v>
          </cell>
          <cell r="DX69">
            <v>16062.736128095557</v>
          </cell>
          <cell r="DY69">
            <v>16062.736128095557</v>
          </cell>
          <cell r="DZ69">
            <v>0</v>
          </cell>
          <cell r="EA69">
            <v>0</v>
          </cell>
          <cell r="EB69">
            <v>0</v>
          </cell>
          <cell r="EC69">
            <v>0</v>
          </cell>
          <cell r="ED69">
            <v>0</v>
          </cell>
          <cell r="EE69">
            <v>0</v>
          </cell>
          <cell r="EF69">
            <v>0</v>
          </cell>
        </row>
        <row r="70">
          <cell r="R70" t="str">
            <v>000</v>
          </cell>
          <cell r="Y70"/>
          <cell r="Z70"/>
          <cell r="AA70"/>
          <cell r="AB70"/>
          <cell r="AC70"/>
          <cell r="AD70"/>
          <cell r="AE70"/>
          <cell r="AF70"/>
          <cell r="AG70"/>
          <cell r="AH70"/>
          <cell r="AI70"/>
          <cell r="AV70" t="str">
            <v>WestCAC 66kVFixed Charge</v>
          </cell>
          <cell r="BC70">
            <v>109.746</v>
          </cell>
          <cell r="BD70">
            <v>110.49439218611015</v>
          </cell>
          <cell r="BE70">
            <v>110.26705728777341</v>
          </cell>
          <cell r="BF70">
            <v>111.11140535041127</v>
          </cell>
          <cell r="BG70">
            <v>0</v>
          </cell>
          <cell r="BH70" t="e">
            <v>#VALUE!</v>
          </cell>
          <cell r="BI70" t="e">
            <v>#VALUE!</v>
          </cell>
          <cell r="BJ70" t="e">
            <v>#VALUE!</v>
          </cell>
          <cell r="BK70" t="e">
            <v>#VALUE!</v>
          </cell>
          <cell r="BL70" t="e">
            <v>#VALUE!</v>
          </cell>
          <cell r="BM70" t="e">
            <v>#VALUE!</v>
          </cell>
          <cell r="BZ70" t="str">
            <v>SEResidential ToU EnergyVolume Day Charge</v>
          </cell>
          <cell r="CG70">
            <v>1.2242860000000001E-2</v>
          </cell>
          <cell r="CH70">
            <v>1.2562965270943105E-2</v>
          </cell>
          <cell r="CI70">
            <v>1.2660706365406749E-2</v>
          </cell>
          <cell r="CJ70">
            <v>1.248753102179383E-2</v>
          </cell>
          <cell r="CK70">
            <v>0</v>
          </cell>
          <cell r="CL70">
            <v>0</v>
          </cell>
          <cell r="CM70">
            <v>0</v>
          </cell>
          <cell r="CN70">
            <v>0</v>
          </cell>
          <cell r="CO70">
            <v>0</v>
          </cell>
          <cell r="CP70">
            <v>0</v>
          </cell>
          <cell r="CQ70">
            <v>0</v>
          </cell>
          <cell r="CR70">
            <v>13752.515103905811</v>
          </cell>
          <cell r="CS70">
            <v>13752.515103905811</v>
          </cell>
          <cell r="CT70">
            <v>13752.515103905811</v>
          </cell>
          <cell r="CU70">
            <v>13752.515103905811</v>
          </cell>
          <cell r="CV70">
            <v>0</v>
          </cell>
          <cell r="CW70">
            <v>0</v>
          </cell>
          <cell r="CX70">
            <v>0</v>
          </cell>
          <cell r="CY70">
            <v>0</v>
          </cell>
          <cell r="CZ70">
            <v>0</v>
          </cell>
          <cell r="DA70">
            <v>0</v>
          </cell>
          <cell r="DB70">
            <v>0</v>
          </cell>
          <cell r="DD70" t="str">
            <v>South EastResidential ToU EnergyVolume Day Charge</v>
          </cell>
          <cell r="DK70">
            <v>1.7999999999999999E-2</v>
          </cell>
          <cell r="DL70">
            <v>1.8889562476549167E-2</v>
          </cell>
          <cell r="DM70">
            <v>1.8898842243703542E-2</v>
          </cell>
          <cell r="DN70">
            <v>1.8735460686645604E-2</v>
          </cell>
          <cell r="DO70">
            <v>0</v>
          </cell>
          <cell r="DP70">
            <v>0</v>
          </cell>
          <cell r="DQ70">
            <v>0</v>
          </cell>
          <cell r="DR70">
            <v>0</v>
          </cell>
          <cell r="DS70">
            <v>0</v>
          </cell>
          <cell r="DT70">
            <v>0</v>
          </cell>
          <cell r="DU70">
            <v>0</v>
          </cell>
          <cell r="DV70">
            <v>12989.879290746107</v>
          </cell>
          <cell r="DW70">
            <v>12989.879290746107</v>
          </cell>
          <cell r="DX70">
            <v>12989.879290746107</v>
          </cell>
          <cell r="DY70">
            <v>12989.879290746107</v>
          </cell>
          <cell r="DZ70">
            <v>0</v>
          </cell>
          <cell r="EA70">
            <v>0</v>
          </cell>
          <cell r="EB70">
            <v>0</v>
          </cell>
          <cell r="EC70">
            <v>0</v>
          </cell>
          <cell r="ED70">
            <v>0</v>
          </cell>
          <cell r="EE70">
            <v>0</v>
          </cell>
          <cell r="EF70">
            <v>0</v>
          </cell>
        </row>
        <row r="71">
          <cell r="R71" t="str">
            <v>000</v>
          </cell>
          <cell r="Y71"/>
          <cell r="Z71"/>
          <cell r="AA71"/>
          <cell r="AB71"/>
          <cell r="AC71"/>
          <cell r="AD71"/>
          <cell r="AE71"/>
          <cell r="AF71"/>
          <cell r="AG71"/>
          <cell r="AH71"/>
          <cell r="AI71"/>
          <cell r="AV71" t="str">
            <v>WestCAC 66kVVolume Charge</v>
          </cell>
          <cell r="BC71">
            <v>9.2694566638878741E-3</v>
          </cell>
          <cell r="BD71">
            <v>8.644827944935006E-3</v>
          </cell>
          <cell r="BE71">
            <v>6.2430640669033722E-3</v>
          </cell>
          <cell r="BF71">
            <v>5.6549100669596826E-3</v>
          </cell>
          <cell r="BG71">
            <v>-0.17612625132983259</v>
          </cell>
          <cell r="BH71">
            <v>-0.12758965880046688</v>
          </cell>
          <cell r="BI71">
            <v>-0.12758965880046688</v>
          </cell>
          <cell r="BJ71">
            <v>-0.12758965880046688</v>
          </cell>
          <cell r="BK71">
            <v>-0.12758965880046688</v>
          </cell>
          <cell r="BL71">
            <v>-0.12758965880046688</v>
          </cell>
          <cell r="BM71">
            <v>-0.12758965880046688</v>
          </cell>
          <cell r="BZ71" t="str">
            <v>SESuper EconomyVolume Charge</v>
          </cell>
          <cell r="CG71">
            <v>1.2219918114854589E-2</v>
          </cell>
          <cell r="CH71">
            <v>1.2493717884714258E-2</v>
          </cell>
          <cell r="CI71">
            <v>1.2593090439664594E-2</v>
          </cell>
          <cell r="CJ71">
            <v>1.2479909871425688E-2</v>
          </cell>
          <cell r="CK71">
            <v>0</v>
          </cell>
          <cell r="CL71">
            <v>0</v>
          </cell>
          <cell r="CM71">
            <v>0</v>
          </cell>
          <cell r="CN71">
            <v>0</v>
          </cell>
          <cell r="CO71">
            <v>0</v>
          </cell>
          <cell r="CP71">
            <v>0</v>
          </cell>
          <cell r="CQ71">
            <v>0</v>
          </cell>
          <cell r="CR71">
            <v>377074242.39844072</v>
          </cell>
          <cell r="CS71">
            <v>366358481.56946743</v>
          </cell>
          <cell r="CT71">
            <v>356448009.45003259</v>
          </cell>
          <cell r="CU71">
            <v>345452050.13775885</v>
          </cell>
          <cell r="CV71">
            <v>0</v>
          </cell>
          <cell r="CW71">
            <v>0</v>
          </cell>
          <cell r="CX71">
            <v>0</v>
          </cell>
          <cell r="CY71">
            <v>0</v>
          </cell>
          <cell r="CZ71">
            <v>0</v>
          </cell>
          <cell r="DA71">
            <v>0</v>
          </cell>
          <cell r="DB71">
            <v>0</v>
          </cell>
          <cell r="DD71" t="str">
            <v>South EastSuper EconomyVolume Charge</v>
          </cell>
          <cell r="DK71">
            <v>1.9293856277127708E-2</v>
          </cell>
          <cell r="DL71">
            <v>1.8889562476549167E-2</v>
          </cell>
          <cell r="DM71">
            <v>1.8898842243703542E-2</v>
          </cell>
          <cell r="DN71">
            <v>1.8735460686645604E-2</v>
          </cell>
          <cell r="DO71">
            <v>0</v>
          </cell>
          <cell r="DP71">
            <v>1</v>
          </cell>
          <cell r="DQ71">
            <v>1</v>
          </cell>
          <cell r="DR71">
            <v>1</v>
          </cell>
          <cell r="DS71">
            <v>1</v>
          </cell>
          <cell r="DT71">
            <v>1</v>
          </cell>
          <cell r="DU71">
            <v>1</v>
          </cell>
          <cell r="DV71">
            <v>356163862.05707014</v>
          </cell>
          <cell r="DW71">
            <v>346042336.02163708</v>
          </cell>
          <cell r="DX71">
            <v>336681441.99075532</v>
          </cell>
          <cell r="DY71">
            <v>326295255.67696428</v>
          </cell>
          <cell r="DZ71">
            <v>0</v>
          </cell>
          <cell r="EA71">
            <v>0</v>
          </cell>
          <cell r="EB71">
            <v>0</v>
          </cell>
          <cell r="EC71">
            <v>0</v>
          </cell>
          <cell r="ED71">
            <v>0</v>
          </cell>
          <cell r="EE71">
            <v>0</v>
          </cell>
          <cell r="EF71">
            <v>0</v>
          </cell>
        </row>
        <row r="72">
          <cell r="R72" t="str">
            <v>000</v>
          </cell>
          <cell r="Y72"/>
          <cell r="Z72"/>
          <cell r="AA72"/>
          <cell r="AB72"/>
          <cell r="AC72"/>
          <cell r="AD72"/>
          <cell r="AE72"/>
          <cell r="AF72"/>
          <cell r="AG72"/>
          <cell r="AH72"/>
          <cell r="AI72"/>
          <cell r="AV72" t="str">
            <v>WestCAC 66kVConnection Unit Charge</v>
          </cell>
          <cell r="BC72">
            <v>5.5268387722844636</v>
          </cell>
          <cell r="BD72">
            <v>5.5645280088039568</v>
          </cell>
          <cell r="BE72">
            <v>5.5530793607400559</v>
          </cell>
          <cell r="BF72">
            <v>5.5956009616174471</v>
          </cell>
          <cell r="BG72">
            <v>0</v>
          </cell>
          <cell r="BH72" t="e">
            <v>#VALUE!</v>
          </cell>
          <cell r="BI72" t="e">
            <v>#VALUE!</v>
          </cell>
          <cell r="BJ72" t="e">
            <v>#VALUE!</v>
          </cell>
          <cell r="BK72" t="e">
            <v>#VALUE!</v>
          </cell>
          <cell r="BL72" t="e">
            <v>#VALUE!</v>
          </cell>
          <cell r="BM72" t="e">
            <v>#VALUE!</v>
          </cell>
          <cell r="BZ72" t="str">
            <v>SESmall Business DemandFixed Charge</v>
          </cell>
          <cell r="CG72">
            <v>0.19420745205599999</v>
          </cell>
          <cell r="CH72">
            <v>0.19587877264167985</v>
          </cell>
          <cell r="CI72">
            <v>0.1975644763649301</v>
          </cell>
          <cell r="CJ72">
            <v>0.19926468700490368</v>
          </cell>
          <cell r="CK72">
            <v>0.20097952940597857</v>
          </cell>
          <cell r="CL72">
            <v>0.20270912948692502</v>
          </cell>
          <cell r="CM72">
            <v>0.20445361425015157</v>
          </cell>
          <cell r="CN72">
            <v>0.20621311179103066</v>
          </cell>
          <cell r="CO72">
            <v>0.2079877513073046</v>
          </cell>
          <cell r="CP72">
            <v>0.20977766310857227</v>
          </cell>
          <cell r="CQ72">
            <v>0.21158297862585773</v>
          </cell>
          <cell r="CR72">
            <v>14</v>
          </cell>
          <cell r="CS72">
            <v>14</v>
          </cell>
          <cell r="CT72">
            <v>14</v>
          </cell>
          <cell r="CU72">
            <v>14</v>
          </cell>
          <cell r="CV72">
            <v>0</v>
          </cell>
          <cell r="CW72">
            <v>0</v>
          </cell>
          <cell r="CX72">
            <v>0</v>
          </cell>
          <cell r="CY72">
            <v>0</v>
          </cell>
          <cell r="CZ72">
            <v>0</v>
          </cell>
          <cell r="DA72">
            <v>0</v>
          </cell>
          <cell r="DB72">
            <v>0</v>
          </cell>
          <cell r="DD72" t="str">
            <v>South EastSmall Business DemandFixed Charge</v>
          </cell>
          <cell r="DK72">
            <v>0.47808113999999996</v>
          </cell>
          <cell r="DL72">
            <v>0.48421665662002322</v>
          </cell>
          <cell r="DM72">
            <v>0.49960322271224245</v>
          </cell>
          <cell r="DN72">
            <v>0.51547871543032953</v>
          </cell>
          <cell r="DO72">
            <v>1.2886967885758249E-2</v>
          </cell>
          <cell r="DP72">
            <v>1.2886967885758249E-2</v>
          </cell>
          <cell r="DQ72">
            <v>1.2886967885758249E-2</v>
          </cell>
          <cell r="DR72">
            <v>1.2886967885758249E-2</v>
          </cell>
          <cell r="DS72">
            <v>1.2886967885758249E-2</v>
          </cell>
          <cell r="DT72">
            <v>1.2886967885758249E-2</v>
          </cell>
          <cell r="DU72">
            <v>1.2886967885758249E-2</v>
          </cell>
          <cell r="DV72">
            <v>14</v>
          </cell>
          <cell r="DW72">
            <v>14</v>
          </cell>
          <cell r="DX72">
            <v>14</v>
          </cell>
          <cell r="DY72">
            <v>14</v>
          </cell>
          <cell r="DZ72">
            <v>0</v>
          </cell>
          <cell r="EA72">
            <v>0</v>
          </cell>
          <cell r="EB72">
            <v>0</v>
          </cell>
          <cell r="EC72">
            <v>0</v>
          </cell>
          <cell r="ED72">
            <v>0</v>
          </cell>
          <cell r="EE72">
            <v>0</v>
          </cell>
          <cell r="EF72">
            <v>0</v>
          </cell>
        </row>
        <row r="73">
          <cell r="R73" t="str">
            <v>000</v>
          </cell>
          <cell r="Y73"/>
          <cell r="Z73"/>
          <cell r="AA73"/>
          <cell r="AB73"/>
          <cell r="AC73"/>
          <cell r="AD73"/>
          <cell r="AE73"/>
          <cell r="AF73"/>
          <cell r="AG73"/>
          <cell r="AH73"/>
          <cell r="AI73"/>
          <cell r="AV73" t="str">
            <v>EastCAC 66/33kV STOUDConnection Unit Charge</v>
          </cell>
          <cell r="BC73">
            <v>5.5268387722844636</v>
          </cell>
          <cell r="BD73">
            <v>5.5744019286724535</v>
          </cell>
          <cell r="BE73">
            <v>5.6223744065439893</v>
          </cell>
          <cell r="BF73">
            <v>5.6707597284591698</v>
          </cell>
          <cell r="BG73">
            <v>5.7195614472927252</v>
          </cell>
          <cell r="BH73">
            <v>5.7687831464948998</v>
          </cell>
          <cell r="BI73">
            <v>5.8184284403545803</v>
          </cell>
          <cell r="BJ73">
            <v>5.8685009742646885</v>
          </cell>
          <cell r="BK73">
            <v>5.9190044249898577</v>
          </cell>
          <cell r="BL73">
            <v>5.9699425009364138</v>
          </cell>
          <cell r="BM73">
            <v>6.0213189424246787</v>
          </cell>
          <cell r="BZ73" t="str">
            <v>SESmall Business DemandPeak Demand Charge kW</v>
          </cell>
          <cell r="CG73">
            <v>1.2529138846738899</v>
          </cell>
          <cell r="CH73">
            <v>1.2636962761082606</v>
          </cell>
          <cell r="CI73">
            <v>1.274571459207299</v>
          </cell>
          <cell r="CJ73">
            <v>1.285540232522336</v>
          </cell>
          <cell r="CK73">
            <v>1.2966034014769172</v>
          </cell>
          <cell r="CL73">
            <v>1.3077617784259441</v>
          </cell>
          <cell r="CM73">
            <v>1.3190161827153239</v>
          </cell>
          <cell r="CN73">
            <v>1.330367440742134</v>
          </cell>
          <cell r="CO73">
            <v>1.3418163860153021</v>
          </cell>
          <cell r="CP73">
            <v>1.3533638592168107</v>
          </cell>
          <cell r="CQ73">
            <v>1.3650107082634269</v>
          </cell>
          <cell r="CR73">
            <v>997.5962254397607</v>
          </cell>
          <cell r="CS73">
            <v>997.5962254397607</v>
          </cell>
          <cell r="CT73">
            <v>997.5962254397607</v>
          </cell>
          <cell r="CU73">
            <v>997.5962254397607</v>
          </cell>
          <cell r="CV73">
            <v>0</v>
          </cell>
          <cell r="CW73">
            <v>0</v>
          </cell>
          <cell r="CX73">
            <v>0</v>
          </cell>
          <cell r="CY73">
            <v>0</v>
          </cell>
          <cell r="CZ73">
            <v>0</v>
          </cell>
          <cell r="DA73">
            <v>0</v>
          </cell>
          <cell r="DB73">
            <v>0</v>
          </cell>
          <cell r="DD73" t="str">
            <v>South EastSmall Business DemandPeak Demand Charge kW</v>
          </cell>
          <cell r="DK73">
            <v>6.5374469305794607</v>
          </cell>
          <cell r="DL73">
            <v>6.5937072311868574</v>
          </cell>
          <cell r="DM73">
            <v>6.6504516996135941</v>
          </cell>
          <cell r="DN73">
            <v>6.7076845025362575</v>
          </cell>
          <cell r="DO73">
            <v>6.7654098424892375</v>
          </cell>
          <cell r="DP73">
            <v>0</v>
          </cell>
          <cell r="DQ73">
            <v>0</v>
          </cell>
          <cell r="DR73">
            <v>0</v>
          </cell>
          <cell r="DS73">
            <v>0</v>
          </cell>
          <cell r="DT73">
            <v>0</v>
          </cell>
          <cell r="DU73">
            <v>0</v>
          </cell>
          <cell r="DV73">
            <v>997.5962254397607</v>
          </cell>
          <cell r="DW73">
            <v>997.5962254397607</v>
          </cell>
          <cell r="DX73">
            <v>997.5962254397607</v>
          </cell>
          <cell r="DY73">
            <v>997.5962254397607</v>
          </cell>
          <cell r="DZ73">
            <v>0</v>
          </cell>
          <cell r="EA73">
            <v>0</v>
          </cell>
          <cell r="EB73">
            <v>0</v>
          </cell>
          <cell r="EC73">
            <v>0</v>
          </cell>
          <cell r="ED73">
            <v>0</v>
          </cell>
          <cell r="EE73">
            <v>0</v>
          </cell>
          <cell r="EF73">
            <v>0</v>
          </cell>
        </row>
        <row r="74">
          <cell r="R74" t="str">
            <v>000</v>
          </cell>
          <cell r="Y74"/>
          <cell r="Z74"/>
          <cell r="AA74"/>
          <cell r="AB74"/>
          <cell r="AC74"/>
          <cell r="AD74"/>
          <cell r="AE74"/>
          <cell r="AF74"/>
          <cell r="AG74"/>
          <cell r="AH74"/>
          <cell r="AI74"/>
          <cell r="AV74" t="str">
            <v>EastCAC 66/33kV STOUDFixed Charge</v>
          </cell>
          <cell r="BC74">
            <v>0</v>
          </cell>
          <cell r="BD74">
            <v>0</v>
          </cell>
          <cell r="BE74">
            <v>0</v>
          </cell>
          <cell r="BF74">
            <v>0</v>
          </cell>
          <cell r="BG74">
            <v>0</v>
          </cell>
          <cell r="BH74">
            <v>0</v>
          </cell>
          <cell r="BI74">
            <v>0</v>
          </cell>
          <cell r="BJ74">
            <v>0</v>
          </cell>
          <cell r="BK74">
            <v>0</v>
          </cell>
          <cell r="BL74">
            <v>0</v>
          </cell>
          <cell r="BM74">
            <v>0</v>
          </cell>
          <cell r="BZ74" t="str">
            <v>SESmall Business DemandVolume Charge</v>
          </cell>
          <cell r="CG74">
            <v>7.3925308612864012E-3</v>
          </cell>
          <cell r="CH74">
            <v>8.0112462198408899E-3</v>
          </cell>
          <cell r="CI74">
            <v>8.068527006731727E-3</v>
          </cell>
          <cell r="CJ74">
            <v>7.8203507685694826E-3</v>
          </cell>
          <cell r="CK74">
            <v>0</v>
          </cell>
          <cell r="CL74">
            <v>0</v>
          </cell>
          <cell r="CM74">
            <v>0</v>
          </cell>
          <cell r="CN74">
            <v>0</v>
          </cell>
          <cell r="CO74">
            <v>0</v>
          </cell>
          <cell r="CP74">
            <v>0</v>
          </cell>
          <cell r="CQ74">
            <v>0</v>
          </cell>
          <cell r="CR74">
            <v>703466.21175999998</v>
          </cell>
          <cell r="CS74">
            <v>703466.21175999998</v>
          </cell>
          <cell r="CT74">
            <v>703466.21175999998</v>
          </cell>
          <cell r="CU74">
            <v>703466.21175999998</v>
          </cell>
          <cell r="CV74">
            <v>0</v>
          </cell>
          <cell r="CW74">
            <v>0</v>
          </cell>
          <cell r="CX74">
            <v>0</v>
          </cell>
          <cell r="CY74">
            <v>0</v>
          </cell>
          <cell r="CZ74">
            <v>0</v>
          </cell>
          <cell r="DA74">
            <v>0</v>
          </cell>
          <cell r="DB74">
            <v>0</v>
          </cell>
          <cell r="DD74" t="str">
            <v>South EastSmall Business DemandVolume Charge</v>
          </cell>
          <cell r="DK74">
            <v>4.1764790868330938E-2</v>
          </cell>
          <cell r="DL74">
            <v>4.0236273392895025E-2</v>
          </cell>
          <cell r="DM74">
            <v>3.9516801902839307E-2</v>
          </cell>
          <cell r="DN74">
            <v>3.844739929205189E-2</v>
          </cell>
          <cell r="DO74">
            <v>0</v>
          </cell>
          <cell r="DP74">
            <v>0</v>
          </cell>
          <cell r="DQ74">
            <v>0</v>
          </cell>
          <cell r="DR74">
            <v>0</v>
          </cell>
          <cell r="DS74">
            <v>0</v>
          </cell>
          <cell r="DT74">
            <v>0</v>
          </cell>
          <cell r="DU74">
            <v>0</v>
          </cell>
          <cell r="DV74">
            <v>664456</v>
          </cell>
          <cell r="DW74">
            <v>664456</v>
          </cell>
          <cell r="DX74">
            <v>664456</v>
          </cell>
          <cell r="DY74">
            <v>664456</v>
          </cell>
          <cell r="DZ74">
            <v>0</v>
          </cell>
          <cell r="EA74">
            <v>0</v>
          </cell>
          <cell r="EB74">
            <v>0</v>
          </cell>
          <cell r="EC74">
            <v>0</v>
          </cell>
          <cell r="ED74">
            <v>0</v>
          </cell>
          <cell r="EE74">
            <v>0</v>
          </cell>
          <cell r="EF74">
            <v>0</v>
          </cell>
        </row>
        <row r="75">
          <cell r="R75" t="str">
            <v>000</v>
          </cell>
          <cell r="Y75"/>
          <cell r="Z75"/>
          <cell r="AA75"/>
          <cell r="AB75"/>
          <cell r="AC75"/>
          <cell r="AD75"/>
          <cell r="AE75"/>
          <cell r="AF75"/>
          <cell r="AG75"/>
          <cell r="AH75"/>
          <cell r="AI75"/>
          <cell r="AV75" t="str">
            <v>EastCAC 66/33kV STOUDSummer Demand Charge kVA</v>
          </cell>
          <cell r="BC75">
            <v>11.728068846815834</v>
          </cell>
          <cell r="BD75">
            <v>12.021270567986228</v>
          </cell>
          <cell r="BE75">
            <v>12.321802332185882</v>
          </cell>
          <cell r="BF75">
            <v>12.629847390490529</v>
          </cell>
          <cell r="BG75">
            <v>12.94559357525279</v>
          </cell>
          <cell r="BH75">
            <v>0</v>
          </cell>
          <cell r="BI75">
            <v>0</v>
          </cell>
          <cell r="BJ75">
            <v>0</v>
          </cell>
          <cell r="BK75">
            <v>0</v>
          </cell>
          <cell r="BL75">
            <v>0</v>
          </cell>
          <cell r="BM75">
            <v>0</v>
          </cell>
          <cell r="BZ75" t="str">
            <v>SESmall Business Transitional DemandFixed Charge</v>
          </cell>
          <cell r="CG75">
            <v>0.19420745205599999</v>
          </cell>
          <cell r="CH75">
            <v>0.19587877264167985</v>
          </cell>
          <cell r="CI75">
            <v>0.1975644763649301</v>
          </cell>
          <cell r="CJ75">
            <v>0.19926468700490368</v>
          </cell>
          <cell r="CK75">
            <v>0.20097952940597857</v>
          </cell>
          <cell r="CL75">
            <v>0.20270912948692502</v>
          </cell>
          <cell r="CM75">
            <v>0.20445361425015157</v>
          </cell>
          <cell r="CN75">
            <v>0.20621311179103066</v>
          </cell>
          <cell r="CO75">
            <v>0.2079877513073046</v>
          </cell>
          <cell r="CP75">
            <v>0.20977766310857227</v>
          </cell>
          <cell r="CQ75">
            <v>0.21158297862585773</v>
          </cell>
          <cell r="CR75">
            <v>21767.677717543615</v>
          </cell>
          <cell r="CS75">
            <v>26298.786936419958</v>
          </cell>
          <cell r="CT75">
            <v>30299.100674320856</v>
          </cell>
          <cell r="CU75">
            <v>34408.020788271577</v>
          </cell>
          <cell r="CV75">
            <v>0</v>
          </cell>
          <cell r="CW75">
            <v>0</v>
          </cell>
          <cell r="CX75">
            <v>0</v>
          </cell>
          <cell r="CY75">
            <v>0</v>
          </cell>
          <cell r="CZ75">
            <v>0</v>
          </cell>
          <cell r="DA75">
            <v>0</v>
          </cell>
          <cell r="DB75">
            <v>0</v>
          </cell>
          <cell r="DD75" t="str">
            <v>South EastSmall Business Transitional DemandFixed Charge</v>
          </cell>
          <cell r="DK75">
            <v>0.47808113999999996</v>
          </cell>
          <cell r="DL75">
            <v>0.48421665662002322</v>
          </cell>
          <cell r="DM75">
            <v>0.49960322271224245</v>
          </cell>
          <cell r="DN75">
            <v>0.51547871543032953</v>
          </cell>
          <cell r="DO75">
            <v>1.2886967885758249E-2</v>
          </cell>
          <cell r="DP75">
            <v>1.2886967885758249E-2</v>
          </cell>
          <cell r="DQ75">
            <v>1.2886967885758249E-2</v>
          </cell>
          <cell r="DR75">
            <v>1.2886967885758249E-2</v>
          </cell>
          <cell r="DS75">
            <v>1.2886967885758249E-2</v>
          </cell>
          <cell r="DT75">
            <v>1.2886967885758249E-2</v>
          </cell>
          <cell r="DU75">
            <v>1.2886967885758249E-2</v>
          </cell>
          <cell r="DV75">
            <v>21767.677717543615</v>
          </cell>
          <cell r="DW75">
            <v>26298.786936419958</v>
          </cell>
          <cell r="DX75">
            <v>30299.100674320856</v>
          </cell>
          <cell r="DY75">
            <v>34408.020788271577</v>
          </cell>
          <cell r="DZ75">
            <v>0</v>
          </cell>
          <cell r="EA75">
            <v>0</v>
          </cell>
          <cell r="EB75">
            <v>0</v>
          </cell>
          <cell r="EC75">
            <v>0</v>
          </cell>
          <cell r="ED75">
            <v>0</v>
          </cell>
          <cell r="EE75">
            <v>0</v>
          </cell>
          <cell r="EF75">
            <v>0</v>
          </cell>
        </row>
        <row r="76">
          <cell r="R76" t="str">
            <v>000</v>
          </cell>
          <cell r="Y76"/>
          <cell r="Z76"/>
          <cell r="AA76"/>
          <cell r="AB76"/>
          <cell r="AC76"/>
          <cell r="AD76"/>
          <cell r="AE76"/>
          <cell r="AF76"/>
          <cell r="AG76"/>
          <cell r="AH76"/>
          <cell r="AI76"/>
          <cell r="AV76" t="str">
            <v>EastCAC 66/33kV STOUDNon Summer Capacity Charge</v>
          </cell>
          <cell r="BC76">
            <v>4.9321799999999998</v>
          </cell>
          <cell r="BD76">
            <v>4.9746256110154903</v>
          </cell>
          <cell r="BE76">
            <v>5.0174365026765528</v>
          </cell>
          <cell r="BF76">
            <v>5.0606158185343544</v>
          </cell>
          <cell r="BG76">
            <v>5.1041667291929977</v>
          </cell>
          <cell r="BH76">
            <v>5.1480924325423354</v>
          </cell>
          <cell r="BI76">
            <v>5.1923961539927861</v>
          </cell>
          <cell r="BJ76">
            <v>5.237081146712173</v>
          </cell>
          <cell r="BK76">
            <v>5.2821506918646008</v>
          </cell>
          <cell r="BL76">
            <v>5.3276080988513872</v>
          </cell>
          <cell r="BM76">
            <v>5.3734567055540667</v>
          </cell>
          <cell r="BZ76" t="str">
            <v>SESmall Business Transitional DemandPeak Demand Charge kW</v>
          </cell>
          <cell r="CG76">
            <v>1.2529138846738899</v>
          </cell>
          <cell r="CH76">
            <v>1.2636962761082606</v>
          </cell>
          <cell r="CI76">
            <v>1.274571459207299</v>
          </cell>
          <cell r="CJ76">
            <v>1.285540232522336</v>
          </cell>
          <cell r="CK76">
            <v>1.2966034014769172</v>
          </cell>
          <cell r="CL76">
            <v>1.3077617784259441</v>
          </cell>
          <cell r="CM76">
            <v>1.3190161827153239</v>
          </cell>
          <cell r="CN76">
            <v>1.330367440742134</v>
          </cell>
          <cell r="CO76">
            <v>1.3418163860153021</v>
          </cell>
          <cell r="CP76">
            <v>1.3533638592168107</v>
          </cell>
          <cell r="CQ76">
            <v>1.3650107082634269</v>
          </cell>
          <cell r="CR76">
            <v>1768027.1190347841</v>
          </cell>
          <cell r="CS76">
            <v>2030365.943829638</v>
          </cell>
          <cell r="CT76">
            <v>2252892.6775271045</v>
          </cell>
          <cell r="CU76">
            <v>2481055.5560754244</v>
          </cell>
          <cell r="CV76">
            <v>0</v>
          </cell>
          <cell r="CW76">
            <v>0</v>
          </cell>
          <cell r="CX76">
            <v>0</v>
          </cell>
          <cell r="CY76">
            <v>0</v>
          </cell>
          <cell r="CZ76">
            <v>0</v>
          </cell>
          <cell r="DA76">
            <v>0</v>
          </cell>
          <cell r="DB76">
            <v>0</v>
          </cell>
          <cell r="DD76" t="str">
            <v>South EastSmall Business Transitional DemandPeak Demand Charge kW</v>
          </cell>
          <cell r="DK76">
            <v>0.69950682157200228</v>
          </cell>
          <cell r="DL76">
            <v>0.74508891712411496</v>
          </cell>
          <cell r="DM76">
            <v>0.79140375225401771</v>
          </cell>
          <cell r="DN76">
            <v>0.83846056281703218</v>
          </cell>
          <cell r="DO76">
            <v>0.88626868936609016</v>
          </cell>
          <cell r="DP76">
            <v>0</v>
          </cell>
          <cell r="DQ76">
            <v>0</v>
          </cell>
          <cell r="DR76">
            <v>0</v>
          </cell>
          <cell r="DS76">
            <v>0</v>
          </cell>
          <cell r="DT76">
            <v>0</v>
          </cell>
          <cell r="DU76">
            <v>0</v>
          </cell>
          <cell r="DV76">
            <v>1768027.1190347841</v>
          </cell>
          <cell r="DW76">
            <v>2030365.943829638</v>
          </cell>
          <cell r="DX76">
            <v>2252892.6775271045</v>
          </cell>
          <cell r="DY76">
            <v>2481055.5560754244</v>
          </cell>
          <cell r="DZ76">
            <v>0</v>
          </cell>
          <cell r="EA76">
            <v>0</v>
          </cell>
          <cell r="EB76">
            <v>0</v>
          </cell>
          <cell r="EC76">
            <v>0</v>
          </cell>
          <cell r="ED76">
            <v>0</v>
          </cell>
          <cell r="EE76">
            <v>0</v>
          </cell>
          <cell r="EF76">
            <v>0</v>
          </cell>
        </row>
        <row r="77">
          <cell r="R77" t="str">
            <v>000</v>
          </cell>
          <cell r="Y77"/>
          <cell r="Z77"/>
          <cell r="AA77"/>
          <cell r="AB77"/>
          <cell r="AC77"/>
          <cell r="AD77"/>
          <cell r="AE77"/>
          <cell r="AF77"/>
          <cell r="AG77"/>
          <cell r="AH77"/>
          <cell r="AI77"/>
          <cell r="AV77" t="str">
            <v>EastCAC 66/33kV STOUDVolume Summer No Charge</v>
          </cell>
          <cell r="BC77">
            <v>0</v>
          </cell>
          <cell r="BD77">
            <v>0</v>
          </cell>
          <cell r="BE77">
            <v>0</v>
          </cell>
          <cell r="BF77">
            <v>0</v>
          </cell>
          <cell r="BG77">
            <v>0</v>
          </cell>
          <cell r="BH77">
            <v>0</v>
          </cell>
          <cell r="BI77">
            <v>0</v>
          </cell>
          <cell r="BJ77">
            <v>0</v>
          </cell>
          <cell r="BK77">
            <v>0</v>
          </cell>
          <cell r="BL77">
            <v>0</v>
          </cell>
          <cell r="BM77">
            <v>0</v>
          </cell>
          <cell r="BZ77" t="str">
            <v>SESmall Business Transitional DemandVolume Charge</v>
          </cell>
          <cell r="CG77">
            <v>7.7044737611277917E-3</v>
          </cell>
          <cell r="CH77">
            <v>8.0112462198408899E-3</v>
          </cell>
          <cell r="CI77">
            <v>8.068527006731727E-3</v>
          </cell>
          <cell r="CJ77">
            <v>7.8203507685694826E-3</v>
          </cell>
          <cell r="CK77">
            <v>0</v>
          </cell>
          <cell r="CL77">
            <v>0</v>
          </cell>
          <cell r="CM77">
            <v>0</v>
          </cell>
          <cell r="CN77">
            <v>0</v>
          </cell>
          <cell r="CO77">
            <v>0</v>
          </cell>
          <cell r="CP77">
            <v>0</v>
          </cell>
          <cell r="CQ77">
            <v>0</v>
          </cell>
          <cell r="CR77">
            <v>381910866.98004305</v>
          </cell>
          <cell r="CS77">
            <v>451333469.8063367</v>
          </cell>
          <cell r="CT77">
            <v>507187936.47851408</v>
          </cell>
          <cell r="CU77">
            <v>564751438.35234356</v>
          </cell>
          <cell r="CV77">
            <v>0</v>
          </cell>
          <cell r="CW77">
            <v>0</v>
          </cell>
          <cell r="CX77">
            <v>0</v>
          </cell>
          <cell r="CY77">
            <v>0</v>
          </cell>
          <cell r="CZ77">
            <v>0</v>
          </cell>
          <cell r="DA77">
            <v>0</v>
          </cell>
          <cell r="DB77">
            <v>0</v>
          </cell>
          <cell r="DD77" t="str">
            <v>South EastSmall Business Transitional DemandVolume Charge</v>
          </cell>
          <cell r="DK77">
            <v>6.1800459552024609E-2</v>
          </cell>
          <cell r="DL77">
            <v>6.0283123083041831E-2</v>
          </cell>
          <cell r="DM77">
            <v>5.9736865291878424E-2</v>
          </cell>
          <cell r="DN77">
            <v>5.8672294009078467E-2</v>
          </cell>
          <cell r="DO77">
            <v>0</v>
          </cell>
          <cell r="DP77">
            <v>0</v>
          </cell>
          <cell r="DQ77">
            <v>0</v>
          </cell>
          <cell r="DR77">
            <v>0</v>
          </cell>
          <cell r="DS77">
            <v>0</v>
          </cell>
          <cell r="DT77">
            <v>0</v>
          </cell>
          <cell r="DU77">
            <v>0</v>
          </cell>
          <cell r="DV77">
            <v>360732275.10842729</v>
          </cell>
          <cell r="DW77">
            <v>426305097.53033096</v>
          </cell>
          <cell r="DX77">
            <v>479062195.00950599</v>
          </cell>
          <cell r="DY77">
            <v>533433554.37498802</v>
          </cell>
          <cell r="DZ77">
            <v>0</v>
          </cell>
          <cell r="EA77">
            <v>0</v>
          </cell>
          <cell r="EB77">
            <v>0</v>
          </cell>
          <cell r="EC77">
            <v>0</v>
          </cell>
          <cell r="ED77">
            <v>0</v>
          </cell>
          <cell r="EE77">
            <v>0</v>
          </cell>
          <cell r="EF77">
            <v>0</v>
          </cell>
        </row>
        <row r="78">
          <cell r="R78" t="str">
            <v>000</v>
          </cell>
          <cell r="Y78"/>
          <cell r="Z78"/>
          <cell r="AA78"/>
          <cell r="AB78"/>
          <cell r="AC78"/>
          <cell r="AD78"/>
          <cell r="AE78"/>
          <cell r="AF78"/>
          <cell r="AG78"/>
          <cell r="AH78"/>
          <cell r="AI78"/>
          <cell r="AV78" t="str">
            <v>EastCAC 66/33kV STOUDVolume Non Summer Charge</v>
          </cell>
          <cell r="BC78">
            <v>3.2560000000000002E-3</v>
          </cell>
          <cell r="BD78">
            <v>3.2840206540447506E-3</v>
          </cell>
          <cell r="BE78">
            <v>3.3122824496905744E-3</v>
          </cell>
          <cell r="BF78">
            <v>3.3407874621663967E-3</v>
          </cell>
          <cell r="BG78">
            <v>3.3695377845602554E-3</v>
          </cell>
          <cell r="BH78">
            <v>3.3985355279729942E-3</v>
          </cell>
          <cell r="BI78">
            <v>3.4277828216732779E-3</v>
          </cell>
          <cell r="BJ78">
            <v>3.4572818132539429E-3</v>
          </cell>
          <cell r="BK78">
            <v>3.4870346687896911E-3</v>
          </cell>
          <cell r="BL78">
            <v>3.5170435729961428E-3</v>
          </cell>
          <cell r="BM78">
            <v>3.5473107293902575E-3</v>
          </cell>
          <cell r="BZ78" t="str">
            <v>SEResidential Transitional DemandFixed Charge</v>
          </cell>
          <cell r="CG78">
            <v>6.7576870000000011E-2</v>
          </cell>
          <cell r="CH78">
            <v>6.8158426540447514E-2</v>
          </cell>
          <cell r="CI78">
            <v>6.8744987870399732E-2</v>
          </cell>
          <cell r="CJ78">
            <v>6.9336597060334321E-2</v>
          </cell>
          <cell r="CK78">
            <v>6.9933297551387108E-2</v>
          </cell>
          <cell r="CL78">
            <v>7.0535133158541902E-2</v>
          </cell>
          <cell r="CM78">
            <v>7.1142148073847764E-2</v>
          </cell>
          <cell r="CN78">
            <v>7.1754386869664011E-2</v>
          </cell>
          <cell r="CO78">
            <v>7.2371894501933057E-2</v>
          </cell>
          <cell r="CP78">
            <v>7.2994716313481534E-2</v>
          </cell>
          <cell r="CQ78">
            <v>7.3622898037349699E-2</v>
          </cell>
          <cell r="CR78">
            <v>318804.61714733369</v>
          </cell>
          <cell r="CS78">
            <v>378894.93948026164</v>
          </cell>
          <cell r="CT78">
            <v>439796.54893824458</v>
          </cell>
          <cell r="CU78">
            <v>501293.35765698645</v>
          </cell>
          <cell r="CV78">
            <v>0</v>
          </cell>
          <cell r="CW78">
            <v>0</v>
          </cell>
          <cell r="CX78">
            <v>0</v>
          </cell>
          <cell r="CY78">
            <v>0</v>
          </cell>
          <cell r="CZ78">
            <v>0</v>
          </cell>
          <cell r="DA78">
            <v>0</v>
          </cell>
          <cell r="DB78">
            <v>0</v>
          </cell>
          <cell r="DD78" t="str">
            <v>South EastResidential Transitional DemandFixed Charge</v>
          </cell>
          <cell r="DK78">
            <v>0.42462480999999996</v>
          </cell>
          <cell r="DL78">
            <v>0.43007428784183493</v>
          </cell>
          <cell r="DM78">
            <v>0.44374041510939671</v>
          </cell>
          <cell r="DN78">
            <v>0.45784079999191707</v>
          </cell>
          <cell r="DO78">
            <v>1.1446019999797937E-2</v>
          </cell>
          <cell r="DP78">
            <v>1.1446019999797937E-2</v>
          </cell>
          <cell r="DQ78">
            <v>1.1446019999797937E-2</v>
          </cell>
          <cell r="DR78">
            <v>1.1446019999797937E-2</v>
          </cell>
          <cell r="DS78">
            <v>1.1446019999797937E-2</v>
          </cell>
          <cell r="DT78">
            <v>1.1446019999797937E-2</v>
          </cell>
          <cell r="DU78">
            <v>1.1446019999797937E-2</v>
          </cell>
          <cell r="DV78">
            <v>318804.61714733369</v>
          </cell>
          <cell r="DW78">
            <v>378894.93948026164</v>
          </cell>
          <cell r="DX78">
            <v>439796.54893824458</v>
          </cell>
          <cell r="DY78">
            <v>501293.35765698645</v>
          </cell>
          <cell r="DZ78">
            <v>0</v>
          </cell>
          <cell r="EA78">
            <v>0</v>
          </cell>
          <cell r="EB78">
            <v>0</v>
          </cell>
          <cell r="EC78">
            <v>0</v>
          </cell>
          <cell r="ED78">
            <v>0</v>
          </cell>
          <cell r="EE78">
            <v>0</v>
          </cell>
          <cell r="EF78">
            <v>0</v>
          </cell>
        </row>
        <row r="79">
          <cell r="R79" t="str">
            <v>000</v>
          </cell>
          <cell r="Y79"/>
          <cell r="Z79"/>
          <cell r="AA79"/>
          <cell r="AB79"/>
          <cell r="AC79"/>
          <cell r="AD79"/>
          <cell r="AE79"/>
          <cell r="AF79"/>
          <cell r="AG79"/>
          <cell r="AH79"/>
          <cell r="AI79"/>
          <cell r="AV79" t="str">
            <v>EastCAC 22/11kV Bus STOUDConnection Unit Charge</v>
          </cell>
          <cell r="BC79">
            <v>5.5268387722844636</v>
          </cell>
          <cell r="BD79">
            <v>5.5744019286724535</v>
          </cell>
          <cell r="BE79">
            <v>5.6223744065439893</v>
          </cell>
          <cell r="BF79">
            <v>5.6707597284591698</v>
          </cell>
          <cell r="BG79">
            <v>5.7195614472927252</v>
          </cell>
          <cell r="BH79">
            <v>5.7687831464948998</v>
          </cell>
          <cell r="BI79">
            <v>5.8184284403545803</v>
          </cell>
          <cell r="BJ79">
            <v>5.8685009742646885</v>
          </cell>
          <cell r="BK79">
            <v>5.9190044249898577</v>
          </cell>
          <cell r="BL79">
            <v>5.9699425009364138</v>
          </cell>
          <cell r="BM79">
            <v>6.0213189424246787</v>
          </cell>
          <cell r="BZ79" t="str">
            <v>SEResidential Transitional DemandPeak Demand Charge kW</v>
          </cell>
          <cell r="CG79">
            <v>1.2529138846738899</v>
          </cell>
          <cell r="CH79">
            <v>1.2636962761082606</v>
          </cell>
          <cell r="CI79">
            <v>1.274571459207299</v>
          </cell>
          <cell r="CJ79">
            <v>1.285540232522336</v>
          </cell>
          <cell r="CK79">
            <v>1.2966034014769172</v>
          </cell>
          <cell r="CL79">
            <v>1.3077617784259441</v>
          </cell>
          <cell r="CM79">
            <v>1.3190161827153239</v>
          </cell>
          <cell r="CN79">
            <v>1.330367440742134</v>
          </cell>
          <cell r="CO79">
            <v>1.3418163860153021</v>
          </cell>
          <cell r="CP79">
            <v>1.3533638592168107</v>
          </cell>
          <cell r="CQ79">
            <v>1.3650107082634269</v>
          </cell>
          <cell r="CR79">
            <v>15945595.316150526</v>
          </cell>
          <cell r="CS79">
            <v>18022430.925872512</v>
          </cell>
          <cell r="CT79">
            <v>20291303.758962709</v>
          </cell>
          <cell r="CU79">
            <v>22856359.071370874</v>
          </cell>
          <cell r="CV79">
            <v>0</v>
          </cell>
          <cell r="CW79">
            <v>0</v>
          </cell>
          <cell r="CX79">
            <v>0</v>
          </cell>
          <cell r="CY79">
            <v>0</v>
          </cell>
          <cell r="CZ79">
            <v>0</v>
          </cell>
          <cell r="DA79">
            <v>0</v>
          </cell>
          <cell r="DB79">
            <v>0</v>
          </cell>
          <cell r="DD79" t="str">
            <v>South EastResidential Transitional DemandPeak Demand Charge kW</v>
          </cell>
          <cell r="DK79">
            <v>1.0535749473321858</v>
          </cell>
          <cell r="DL79">
            <v>1.1164465083845587</v>
          </cell>
          <cell r="DM79">
            <v>1.1803221676474207</v>
          </cell>
          <cell r="DN79">
            <v>1.2452145510508308</v>
          </cell>
          <cell r="DO79">
            <v>1.3111364274744142</v>
          </cell>
          <cell r="DP79">
            <v>0</v>
          </cell>
          <cell r="DQ79">
            <v>0</v>
          </cell>
          <cell r="DR79">
            <v>0</v>
          </cell>
          <cell r="DS79">
            <v>0</v>
          </cell>
          <cell r="DT79">
            <v>0</v>
          </cell>
          <cell r="DU79">
            <v>0</v>
          </cell>
          <cell r="DV79">
            <v>15945595.316150526</v>
          </cell>
          <cell r="DW79">
            <v>18022430.925872512</v>
          </cell>
          <cell r="DX79">
            <v>20291303.758962709</v>
          </cell>
          <cell r="DY79">
            <v>22856359.071370874</v>
          </cell>
          <cell r="DZ79">
            <v>0</v>
          </cell>
          <cell r="EA79">
            <v>0</v>
          </cell>
          <cell r="EB79">
            <v>0</v>
          </cell>
          <cell r="EC79">
            <v>0</v>
          </cell>
          <cell r="ED79">
            <v>0</v>
          </cell>
          <cell r="EE79">
            <v>0</v>
          </cell>
          <cell r="EF79">
            <v>0</v>
          </cell>
        </row>
        <row r="80">
          <cell r="R80" t="str">
            <v>000</v>
          </cell>
          <cell r="Y80"/>
          <cell r="Z80"/>
          <cell r="AA80"/>
          <cell r="AB80"/>
          <cell r="AC80"/>
          <cell r="AD80"/>
          <cell r="AE80"/>
          <cell r="AF80"/>
          <cell r="AG80"/>
          <cell r="AH80"/>
          <cell r="AI80"/>
          <cell r="AV80" t="str">
            <v>EastCAC 22/11kV Bus STOUDFixed Charge</v>
          </cell>
          <cell r="BC80">
            <v>0</v>
          </cell>
          <cell r="BD80">
            <v>0</v>
          </cell>
          <cell r="BE80">
            <v>0</v>
          </cell>
          <cell r="BF80">
            <v>0</v>
          </cell>
          <cell r="BG80">
            <v>0</v>
          </cell>
          <cell r="BH80">
            <v>0</v>
          </cell>
          <cell r="BI80">
            <v>0</v>
          </cell>
          <cell r="BJ80">
            <v>0</v>
          </cell>
          <cell r="BK80">
            <v>0</v>
          </cell>
          <cell r="BL80">
            <v>0</v>
          </cell>
          <cell r="BM80">
            <v>0</v>
          </cell>
          <cell r="BZ80" t="str">
            <v>SEResidential Transitional DemandVolume Charge</v>
          </cell>
          <cell r="CG80">
            <v>3.3564907972182243E-3</v>
          </cell>
          <cell r="CH80">
            <v>3.6657927187052964E-3</v>
          </cell>
          <cell r="CI80">
            <v>3.6836374589282387E-3</v>
          </cell>
          <cell r="CJ80">
            <v>3.3414703886809672E-3</v>
          </cell>
          <cell r="CK80">
            <v>0</v>
          </cell>
          <cell r="CL80">
            <v>1</v>
          </cell>
          <cell r="CM80">
            <v>0</v>
          </cell>
          <cell r="CN80">
            <v>0</v>
          </cell>
          <cell r="CO80">
            <v>0</v>
          </cell>
          <cell r="CP80">
            <v>0</v>
          </cell>
          <cell r="CQ80">
            <v>0</v>
          </cell>
          <cell r="CR80">
            <v>1656890860.9131534</v>
          </cell>
          <cell r="CS80">
            <v>1871792553.7550058</v>
          </cell>
          <cell r="CT80">
            <v>2106701071.8063672</v>
          </cell>
          <cell r="CU80">
            <v>2372385843.0262756</v>
          </cell>
          <cell r="CV80">
            <v>0</v>
          </cell>
          <cell r="CW80">
            <v>0</v>
          </cell>
          <cell r="CX80">
            <v>0</v>
          </cell>
          <cell r="CY80">
            <v>0</v>
          </cell>
          <cell r="CZ80">
            <v>0</v>
          </cell>
          <cell r="DA80">
            <v>0</v>
          </cell>
          <cell r="DB80">
            <v>0</v>
          </cell>
          <cell r="DD80" t="str">
            <v>South EastResidential Transitional DemandVolume Charge</v>
          </cell>
          <cell r="DK80">
            <v>4.6167505254705921E-2</v>
          </cell>
          <cell r="DL80">
            <v>4.3720435000110053E-2</v>
          </cell>
          <cell r="DM80">
            <v>4.1998653994513906E-2</v>
          </cell>
          <cell r="DN80">
            <v>3.9618732589654787E-2</v>
          </cell>
          <cell r="DO80">
            <v>0</v>
          </cell>
          <cell r="DP80">
            <v>0</v>
          </cell>
          <cell r="DQ80">
            <v>0</v>
          </cell>
          <cell r="DR80">
            <v>0</v>
          </cell>
          <cell r="DS80">
            <v>0</v>
          </cell>
          <cell r="DT80">
            <v>0</v>
          </cell>
          <cell r="DU80">
            <v>0</v>
          </cell>
          <cell r="DV80">
            <v>1565009172.4014635</v>
          </cell>
          <cell r="DW80">
            <v>1767993646.7540741</v>
          </cell>
          <cell r="DX80">
            <v>1989875482.2438316</v>
          </cell>
          <cell r="DY80">
            <v>2240826895.9642162</v>
          </cell>
          <cell r="DZ80">
            <v>0</v>
          </cell>
          <cell r="EA80">
            <v>0</v>
          </cell>
          <cell r="EB80">
            <v>0</v>
          </cell>
          <cell r="EC80">
            <v>0</v>
          </cell>
          <cell r="ED80">
            <v>0</v>
          </cell>
          <cell r="EE80">
            <v>0</v>
          </cell>
          <cell r="EF80">
            <v>0</v>
          </cell>
        </row>
        <row r="81">
          <cell r="R81" t="str">
            <v>000</v>
          </cell>
          <cell r="Y81"/>
          <cell r="Z81"/>
          <cell r="AA81"/>
          <cell r="AB81"/>
          <cell r="AC81"/>
          <cell r="AD81"/>
          <cell r="AE81"/>
          <cell r="AF81"/>
          <cell r="AG81"/>
          <cell r="AH81"/>
          <cell r="AI81"/>
          <cell r="AV81" t="str">
            <v>EastCAC 22/11kV Bus STOUDSummer Demand Charge kVA</v>
          </cell>
          <cell r="BC81">
            <v>44.225349397590364</v>
          </cell>
          <cell r="BD81">
            <v>43.119715662650606</v>
          </cell>
          <cell r="BE81">
            <v>42.041722771084338</v>
          </cell>
          <cell r="BF81">
            <v>42.40352761420899</v>
          </cell>
          <cell r="BG81">
            <v>43.463615804564213</v>
          </cell>
          <cell r="BH81">
            <v>0</v>
          </cell>
          <cell r="BI81">
            <v>0</v>
          </cell>
          <cell r="BJ81">
            <v>0</v>
          </cell>
          <cell r="BK81">
            <v>0</v>
          </cell>
          <cell r="BL81">
            <v>0</v>
          </cell>
          <cell r="BM81">
            <v>0</v>
          </cell>
          <cell r="BZ81" t="str">
            <v>SEUnmeteredVolume Charge</v>
          </cell>
          <cell r="CG81">
            <v>1.1622262731071304E-2</v>
          </cell>
          <cell r="CH81">
            <v>1.1882671420483687E-2</v>
          </cell>
          <cell r="CI81">
            <v>1.1977183833008505E-2</v>
          </cell>
          <cell r="CJ81">
            <v>1.1869538733609228E-2</v>
          </cell>
          <cell r="CK81">
            <v>0</v>
          </cell>
          <cell r="CL81">
            <v>0</v>
          </cell>
          <cell r="CM81">
            <v>0</v>
          </cell>
          <cell r="CN81">
            <v>0</v>
          </cell>
          <cell r="CO81">
            <v>0</v>
          </cell>
          <cell r="CP81">
            <v>0</v>
          </cell>
          <cell r="CQ81">
            <v>0</v>
          </cell>
          <cell r="CR81">
            <v>296786019.36981642</v>
          </cell>
          <cell r="CS81">
            <v>300734220.60823083</v>
          </cell>
          <cell r="CT81">
            <v>305248807.3093254</v>
          </cell>
          <cell r="CU81">
            <v>308789202.90405887</v>
          </cell>
          <cell r="CV81">
            <v>0</v>
          </cell>
          <cell r="CW81">
            <v>0</v>
          </cell>
          <cell r="CX81">
            <v>0</v>
          </cell>
          <cell r="CY81">
            <v>0</v>
          </cell>
          <cell r="CZ81">
            <v>0</v>
          </cell>
          <cell r="DA81">
            <v>0</v>
          </cell>
          <cell r="DB81">
            <v>0</v>
          </cell>
          <cell r="DD81" t="str">
            <v>South EastUnmeteredVolume Charge</v>
          </cell>
          <cell r="DK81">
            <v>4.7055569827706221E-2</v>
          </cell>
          <cell r="DL81">
            <v>4.633508196575159E-2</v>
          </cell>
          <cell r="DM81">
            <v>4.6351614081699188E-2</v>
          </cell>
          <cell r="DN81">
            <v>4.6060644503100302E-2</v>
          </cell>
          <cell r="DO81">
            <v>0</v>
          </cell>
          <cell r="DP81">
            <v>0</v>
          </cell>
          <cell r="DQ81">
            <v>0</v>
          </cell>
          <cell r="DR81">
            <v>0</v>
          </cell>
          <cell r="DS81">
            <v>0</v>
          </cell>
          <cell r="DT81">
            <v>0</v>
          </cell>
          <cell r="DU81">
            <v>0</v>
          </cell>
          <cell r="DV81">
            <v>280327964.56991661</v>
          </cell>
          <cell r="DW81">
            <v>284057221.15426397</v>
          </cell>
          <cell r="DX81">
            <v>288321454.70367277</v>
          </cell>
          <cell r="DY81">
            <v>291665520.21238947</v>
          </cell>
          <cell r="DZ81">
            <v>0</v>
          </cell>
          <cell r="EA81">
            <v>0</v>
          </cell>
          <cell r="EB81">
            <v>0</v>
          </cell>
          <cell r="EC81">
            <v>0</v>
          </cell>
          <cell r="ED81">
            <v>0</v>
          </cell>
          <cell r="EE81">
            <v>0</v>
          </cell>
          <cell r="EF81">
            <v>0</v>
          </cell>
        </row>
        <row r="82">
          <cell r="R82" t="str">
            <v>000</v>
          </cell>
          <cell r="Y82"/>
          <cell r="Z82"/>
          <cell r="AA82"/>
          <cell r="AB82"/>
          <cell r="AC82"/>
          <cell r="AD82"/>
          <cell r="AE82"/>
          <cell r="AF82"/>
          <cell r="AG82"/>
          <cell r="AH82"/>
          <cell r="AI82"/>
          <cell r="AV82" t="str">
            <v>EastCAC 22/11kV Bus STOUDNon Summer Capacity Charge</v>
          </cell>
          <cell r="BC82">
            <v>3.2877900000000002</v>
          </cell>
          <cell r="BD82">
            <v>3.3160842340791739</v>
          </cell>
          <cell r="BE82">
            <v>3.3446219641487018</v>
          </cell>
          <cell r="BF82">
            <v>3.3734052856990346</v>
          </cell>
          <cell r="BG82">
            <v>3.4024363122541037</v>
          </cell>
          <cell r="BH82">
            <v>3.4317171755265141</v>
          </cell>
          <cell r="BI82">
            <v>3.4612500255740746</v>
          </cell>
          <cell r="BJ82">
            <v>3.4910370309576724</v>
          </cell>
          <cell r="BK82">
            <v>3.5210803789005096</v>
          </cell>
          <cell r="BL82">
            <v>3.5513822754487068</v>
          </cell>
          <cell r="BM82">
            <v>3.5819449456332912</v>
          </cell>
          <cell r="BZ82" t="str">
            <v>T1Small Business DemandFixed Charge</v>
          </cell>
          <cell r="CG82">
            <v>5.231100000000001E-2</v>
          </cell>
          <cell r="CH82">
            <v>5.2834110000000011E-2</v>
          </cell>
          <cell r="CI82">
            <v>5.3362451100000013E-2</v>
          </cell>
          <cell r="CJ82">
            <v>5.3896075611000016E-2</v>
          </cell>
          <cell r="CK82">
            <v>5.4435036367110015E-2</v>
          </cell>
          <cell r="CL82">
            <v>5.4435036367110015E-2</v>
          </cell>
          <cell r="CM82">
            <v>5.4435036367110015E-2</v>
          </cell>
          <cell r="CN82">
            <v>5.4435036367110015E-2</v>
          </cell>
          <cell r="CO82">
            <v>5.4435036367110015E-2</v>
          </cell>
          <cell r="CP82">
            <v>5.4435036367110015E-2</v>
          </cell>
          <cell r="CQ82">
            <v>5.4435036367110015E-2</v>
          </cell>
          <cell r="CR82">
            <v>13.95351633347998</v>
          </cell>
          <cell r="CS82">
            <v>20.932816931995692</v>
          </cell>
          <cell r="CT82">
            <v>31.400422035817897</v>
          </cell>
          <cell r="CU82">
            <v>47.096893984126766</v>
          </cell>
          <cell r="CV82">
            <v>0</v>
          </cell>
          <cell r="CW82">
            <v>0</v>
          </cell>
          <cell r="CX82">
            <v>0</v>
          </cell>
          <cell r="CY82">
            <v>0</v>
          </cell>
          <cell r="CZ82">
            <v>0</v>
          </cell>
          <cell r="DA82">
            <v>0</v>
          </cell>
          <cell r="DB82">
            <v>0</v>
          </cell>
          <cell r="DD82" t="str">
            <v>EastSmall Business DemandFixed Charge</v>
          </cell>
          <cell r="DK82">
            <v>1</v>
          </cell>
          <cell r="DL82">
            <v>1</v>
          </cell>
          <cell r="DM82">
            <v>1</v>
          </cell>
          <cell r="DN82">
            <v>1</v>
          </cell>
          <cell r="DO82">
            <v>1</v>
          </cell>
          <cell r="DP82">
            <v>1</v>
          </cell>
          <cell r="DQ82">
            <v>1</v>
          </cell>
          <cell r="DR82">
            <v>1</v>
          </cell>
          <cell r="DS82">
            <v>1</v>
          </cell>
          <cell r="DT82">
            <v>1</v>
          </cell>
          <cell r="DU82">
            <v>1</v>
          </cell>
          <cell r="DV82">
            <v>14.47</v>
          </cell>
          <cell r="DW82">
            <v>21.71</v>
          </cell>
          <cell r="DX82">
            <v>32.56</v>
          </cell>
          <cell r="DY82">
            <v>48.84</v>
          </cell>
          <cell r="DZ82">
            <v>0</v>
          </cell>
          <cell r="EA82">
            <v>0</v>
          </cell>
          <cell r="EB82">
            <v>0</v>
          </cell>
          <cell r="EC82">
            <v>0</v>
          </cell>
          <cell r="ED82">
            <v>0</v>
          </cell>
          <cell r="EE82">
            <v>0</v>
          </cell>
          <cell r="EF82">
            <v>0</v>
          </cell>
        </row>
        <row r="83">
          <cell r="R83" t="str">
            <v>000</v>
          </cell>
          <cell r="Y83"/>
          <cell r="Z83"/>
          <cell r="AA83"/>
          <cell r="AB83"/>
          <cell r="AC83"/>
          <cell r="AD83"/>
          <cell r="AE83"/>
          <cell r="AF83"/>
          <cell r="AG83"/>
          <cell r="AH83"/>
          <cell r="AI83"/>
          <cell r="AV83" t="str">
            <v>EastCAC 22/11kV Bus STOUDVolume Summer No Charge</v>
          </cell>
          <cell r="BC83">
            <v>0</v>
          </cell>
          <cell r="BD83">
            <v>0</v>
          </cell>
          <cell r="BE83">
            <v>0</v>
          </cell>
          <cell r="BF83">
            <v>0</v>
          </cell>
          <cell r="BG83">
            <v>0</v>
          </cell>
          <cell r="BH83">
            <v>0</v>
          </cell>
          <cell r="BI83">
            <v>0</v>
          </cell>
          <cell r="BJ83">
            <v>0</v>
          </cell>
          <cell r="BK83">
            <v>0</v>
          </cell>
          <cell r="BL83">
            <v>0</v>
          </cell>
          <cell r="BM83">
            <v>0</v>
          </cell>
          <cell r="BZ83" t="str">
            <v>T1Small Business DemandPeak Demand Charge kW</v>
          </cell>
          <cell r="CG83">
            <v>0.37520137693631667</v>
          </cell>
          <cell r="CH83">
            <v>0.37895339070567985</v>
          </cell>
          <cell r="CI83">
            <v>0.38274292461273662</v>
          </cell>
          <cell r="CJ83">
            <v>0.38657035385886401</v>
          </cell>
          <cell r="CK83">
            <v>0.39043605739745263</v>
          </cell>
          <cell r="CL83">
            <v>0.39043605739745263</v>
          </cell>
          <cell r="CM83">
            <v>0.39043605739745263</v>
          </cell>
          <cell r="CN83">
            <v>0.39043605739745263</v>
          </cell>
          <cell r="CO83">
            <v>0.39043605739745263</v>
          </cell>
          <cell r="CP83">
            <v>0.39043605739745263</v>
          </cell>
          <cell r="CQ83">
            <v>0.39043605739745263</v>
          </cell>
          <cell r="CR83">
            <v>1245.8788232605471</v>
          </cell>
          <cell r="CS83">
            <v>1868.8245163921965</v>
          </cell>
          <cell r="CT83">
            <v>2803.2355779504705</v>
          </cell>
          <cell r="CU83">
            <v>4204.8496278561051</v>
          </cell>
          <cell r="CV83">
            <v>0</v>
          </cell>
          <cell r="CW83">
            <v>0</v>
          </cell>
          <cell r="CX83">
            <v>0</v>
          </cell>
          <cell r="CY83">
            <v>0</v>
          </cell>
          <cell r="CZ83">
            <v>0</v>
          </cell>
          <cell r="DA83">
            <v>0</v>
          </cell>
          <cell r="DB83">
            <v>0</v>
          </cell>
          <cell r="DD83" t="str">
            <v>EastSmall Business DemandPeak Demand Charge kW</v>
          </cell>
          <cell r="DK83">
            <v>4.2250200943947247</v>
          </cell>
          <cell r="DL83">
            <v>4.330645596754592</v>
          </cell>
          <cell r="DM83">
            <v>4.4389117366734565</v>
          </cell>
          <cell r="DN83">
            <v>4.5498845300902921</v>
          </cell>
          <cell r="DO83">
            <v>4.6636316433425486</v>
          </cell>
          <cell r="DP83">
            <v>5.1275888055000012</v>
          </cell>
          <cell r="DQ83">
            <v>5.3839682457750015</v>
          </cell>
          <cell r="DR83">
            <v>5.6531666580637516</v>
          </cell>
          <cell r="DS83">
            <v>5.9358249909669398</v>
          </cell>
          <cell r="DT83">
            <v>6.232616240515287</v>
          </cell>
          <cell r="DU83">
            <v>6.6959999999999997</v>
          </cell>
          <cell r="DV83">
            <v>1327.95</v>
          </cell>
          <cell r="DW83">
            <v>1991.93</v>
          </cell>
          <cell r="DX83">
            <v>2987.9</v>
          </cell>
          <cell r="DY83">
            <v>4481.8500000000004</v>
          </cell>
          <cell r="DZ83">
            <v>0</v>
          </cell>
          <cell r="EA83">
            <v>0</v>
          </cell>
          <cell r="EB83">
            <v>0</v>
          </cell>
          <cell r="EC83">
            <v>0</v>
          </cell>
          <cell r="ED83">
            <v>0</v>
          </cell>
          <cell r="EE83">
            <v>0</v>
          </cell>
          <cell r="EF83">
            <v>0</v>
          </cell>
        </row>
        <row r="84">
          <cell r="R84" t="str">
            <v>000</v>
          </cell>
          <cell r="Y84"/>
          <cell r="Z84"/>
          <cell r="AA84"/>
          <cell r="AB84"/>
          <cell r="AC84"/>
          <cell r="AD84"/>
          <cell r="AE84"/>
          <cell r="AF84"/>
          <cell r="AG84"/>
          <cell r="AH84"/>
          <cell r="AI84"/>
          <cell r="AV84" t="str">
            <v>EastCAC 22/11kV Bus STOUDVolume Non Summer Charge</v>
          </cell>
          <cell r="BC84">
            <v>3.2560000000000002E-3</v>
          </cell>
          <cell r="BD84">
            <v>3.2840206540447506E-3</v>
          </cell>
          <cell r="BE84">
            <v>3.3122824496905744E-3</v>
          </cell>
          <cell r="BF84">
            <v>3.3407874621663967E-3</v>
          </cell>
          <cell r="BG84">
            <v>3.3695377845602554E-3</v>
          </cell>
          <cell r="BH84">
            <v>3.3985355279729942E-3</v>
          </cell>
          <cell r="BI84">
            <v>3.4277828216732779E-3</v>
          </cell>
          <cell r="BJ84">
            <v>3.4572818132539429E-3</v>
          </cell>
          <cell r="BK84">
            <v>3.4870346687896911E-3</v>
          </cell>
          <cell r="BL84">
            <v>3.5170435729961428E-3</v>
          </cell>
          <cell r="BM84">
            <v>3.5473107293902575E-3</v>
          </cell>
          <cell r="BZ84" t="str">
            <v>T1Small Business DemandVolume Charge</v>
          </cell>
          <cell r="CG84">
            <v>6.8419052512873335E-3</v>
          </cell>
          <cell r="CH84">
            <v>6.8529729425181925E-3</v>
          </cell>
          <cell r="CI84">
            <v>6.9514270992864944E-3</v>
          </cell>
          <cell r="CJ84">
            <v>6.8554388595775239E-3</v>
          </cell>
          <cell r="CK84">
            <v>0</v>
          </cell>
          <cell r="CL84">
            <v>0</v>
          </cell>
          <cell r="CM84">
            <v>0</v>
          </cell>
          <cell r="CN84">
            <v>0</v>
          </cell>
          <cell r="CO84">
            <v>0</v>
          </cell>
          <cell r="CP84">
            <v>0</v>
          </cell>
          <cell r="CQ84">
            <v>0</v>
          </cell>
          <cell r="CR84">
            <v>1241026.8967370789</v>
          </cell>
          <cell r="CS84">
            <v>1230604.7096846106</v>
          </cell>
          <cell r="CT84">
            <v>1239191.126238009</v>
          </cell>
          <cell r="CU84">
            <v>1233125.9209657605</v>
          </cell>
          <cell r="CV84">
            <v>0</v>
          </cell>
          <cell r="CW84">
            <v>0</v>
          </cell>
          <cell r="CX84">
            <v>0</v>
          </cell>
          <cell r="CY84">
            <v>0</v>
          </cell>
          <cell r="CZ84">
            <v>0</v>
          </cell>
          <cell r="DA84">
            <v>0</v>
          </cell>
          <cell r="DB84">
            <v>0</v>
          </cell>
          <cell r="DD84" t="str">
            <v>EastSmall Business DemandVolume Charge</v>
          </cell>
          <cell r="DK84">
            <v>5.3187046600595547E-2</v>
          </cell>
          <cell r="DL84">
            <v>5.4844589393669124E-2</v>
          </cell>
          <cell r="DM84">
            <v>5.3849298274109156E-2</v>
          </cell>
          <cell r="DN84">
            <v>5.3730310177156793E-2</v>
          </cell>
          <cell r="DO84">
            <v>0</v>
          </cell>
          <cell r="DP84">
            <v>0</v>
          </cell>
          <cell r="DQ84">
            <v>0</v>
          </cell>
          <cell r="DR84">
            <v>0</v>
          </cell>
          <cell r="DS84">
            <v>0</v>
          </cell>
          <cell r="DT84">
            <v>0</v>
          </cell>
          <cell r="DU84">
            <v>0</v>
          </cell>
          <cell r="DV84">
            <v>2015388.53</v>
          </cell>
          <cell r="DW84">
            <v>1999263.91</v>
          </cell>
          <cell r="DX84">
            <v>2016032.27</v>
          </cell>
          <cell r="DY84">
            <v>2007772.38</v>
          </cell>
          <cell r="DZ84">
            <v>0</v>
          </cell>
          <cell r="EA84">
            <v>0</v>
          </cell>
          <cell r="EB84">
            <v>0</v>
          </cell>
          <cell r="EC84">
            <v>0</v>
          </cell>
          <cell r="ED84">
            <v>0</v>
          </cell>
          <cell r="EE84">
            <v>0</v>
          </cell>
          <cell r="EF84">
            <v>0</v>
          </cell>
        </row>
        <row r="85">
          <cell r="R85" t="str">
            <v>000</v>
          </cell>
          <cell r="Y85"/>
          <cell r="Z85"/>
          <cell r="AA85"/>
          <cell r="AB85"/>
          <cell r="AC85"/>
          <cell r="AD85"/>
          <cell r="AE85"/>
          <cell r="AF85"/>
          <cell r="AG85"/>
          <cell r="AH85"/>
          <cell r="AI85"/>
          <cell r="AV85" t="str">
            <v>EastCAC 22/11kV Line STOUDConnection Unit Charge</v>
          </cell>
          <cell r="BC85">
            <v>5.5268387722844636</v>
          </cell>
          <cell r="BD85">
            <v>5.5744019286724535</v>
          </cell>
          <cell r="BE85">
            <v>5.6223744065439893</v>
          </cell>
          <cell r="BF85">
            <v>5.6707597284591698</v>
          </cell>
          <cell r="BG85">
            <v>5.7195614472927252</v>
          </cell>
          <cell r="BH85">
            <v>5.7687831464948998</v>
          </cell>
          <cell r="BI85">
            <v>5.8184284403545803</v>
          </cell>
          <cell r="BJ85">
            <v>5.8685009742646885</v>
          </cell>
          <cell r="BK85">
            <v>5.9190044249898577</v>
          </cell>
          <cell r="BL85">
            <v>5.9699425009364138</v>
          </cell>
          <cell r="BM85">
            <v>6.0213189424246787</v>
          </cell>
          <cell r="BZ85" t="str">
            <v>T1Small Business Primary Load ControlFixed Charge</v>
          </cell>
          <cell r="CG85">
            <v>0.10462200000000002</v>
          </cell>
          <cell r="CH85">
            <v>0.10566822000000002</v>
          </cell>
          <cell r="CI85">
            <v>0.10672490220000003</v>
          </cell>
          <cell r="CJ85">
            <v>0.10779215122200003</v>
          </cell>
          <cell r="CK85">
            <v>0.10887007273422003</v>
          </cell>
          <cell r="CL85">
            <v>0.10887007273422003</v>
          </cell>
          <cell r="CM85">
            <v>0.10887007273422003</v>
          </cell>
          <cell r="CN85">
            <v>0.10887007273422003</v>
          </cell>
          <cell r="CO85">
            <v>0.10887007273422003</v>
          </cell>
          <cell r="CP85">
            <v>0.10887007273422003</v>
          </cell>
          <cell r="CQ85">
            <v>0.10887007273422003</v>
          </cell>
          <cell r="CR85">
            <v>493.74054072863862</v>
          </cell>
          <cell r="CS85">
            <v>740.60452959158215</v>
          </cell>
          <cell r="CT85">
            <v>1110.9042519555976</v>
          </cell>
          <cell r="CU85">
            <v>1666.358920365172</v>
          </cell>
          <cell r="CV85">
            <v>0</v>
          </cell>
          <cell r="CW85">
            <v>0</v>
          </cell>
          <cell r="CX85">
            <v>0</v>
          </cell>
          <cell r="CY85">
            <v>0</v>
          </cell>
          <cell r="CZ85">
            <v>0</v>
          </cell>
          <cell r="DA85">
            <v>0</v>
          </cell>
          <cell r="DB85">
            <v>0</v>
          </cell>
          <cell r="DD85" t="str">
            <v>EastSmall Business Primary Load ControlFixed Charge</v>
          </cell>
          <cell r="DK85">
            <v>1.105</v>
          </cell>
          <cell r="DL85">
            <v>1.1145094664371773</v>
          </cell>
          <cell r="DM85">
            <v>1.1241007699349155</v>
          </cell>
          <cell r="DN85">
            <v>1.1337746147708441</v>
          </cell>
          <cell r="DO85">
            <v>1.143531711283502</v>
          </cell>
          <cell r="DP85">
            <v>1</v>
          </cell>
          <cell r="DQ85">
            <v>1</v>
          </cell>
          <cell r="DR85">
            <v>1</v>
          </cell>
          <cell r="DS85">
            <v>1</v>
          </cell>
          <cell r="DT85">
            <v>1</v>
          </cell>
          <cell r="DU85">
            <v>1</v>
          </cell>
          <cell r="DV85">
            <v>783.77</v>
          </cell>
          <cell r="DW85">
            <v>1175.6500000000001</v>
          </cell>
          <cell r="DX85">
            <v>1763.47</v>
          </cell>
          <cell r="DY85">
            <v>2645.21</v>
          </cell>
          <cell r="DZ85">
            <v>0</v>
          </cell>
          <cell r="EA85">
            <v>0</v>
          </cell>
          <cell r="EB85">
            <v>0</v>
          </cell>
          <cell r="EC85">
            <v>0</v>
          </cell>
          <cell r="ED85">
            <v>0</v>
          </cell>
          <cell r="EE85">
            <v>0</v>
          </cell>
          <cell r="EF85">
            <v>0</v>
          </cell>
        </row>
        <row r="86">
          <cell r="R86" t="str">
            <v>000</v>
          </cell>
          <cell r="Y86"/>
          <cell r="Z86"/>
          <cell r="AA86"/>
          <cell r="AB86"/>
          <cell r="AC86"/>
          <cell r="AD86"/>
          <cell r="AE86"/>
          <cell r="AF86"/>
          <cell r="AG86"/>
          <cell r="AH86"/>
          <cell r="AI86"/>
          <cell r="AV86" t="str">
            <v>EastCAC 22/11kV Line STOUDFixed Charge</v>
          </cell>
          <cell r="BC86">
            <v>0</v>
          </cell>
          <cell r="BD86">
            <v>0</v>
          </cell>
          <cell r="BE86">
            <v>0</v>
          </cell>
          <cell r="BF86">
            <v>0</v>
          </cell>
          <cell r="BG86">
            <v>0</v>
          </cell>
          <cell r="BH86">
            <v>0</v>
          </cell>
          <cell r="BI86">
            <v>0</v>
          </cell>
          <cell r="BJ86">
            <v>0</v>
          </cell>
          <cell r="BK86">
            <v>0</v>
          </cell>
          <cell r="BL86">
            <v>0</v>
          </cell>
          <cell r="BM86">
            <v>0</v>
          </cell>
          <cell r="BZ86" t="str">
            <v>T1Small Business Primary Load ControlVolume Charge</v>
          </cell>
          <cell r="CG86">
            <v>1.2756140745273986E-2</v>
          </cell>
          <cell r="CH86">
            <v>1.2804973505126783E-2</v>
          </cell>
          <cell r="CI86">
            <v>1.29657472693725E-2</v>
          </cell>
          <cell r="CJ86">
            <v>1.2957337472086361E-2</v>
          </cell>
          <cell r="CK86">
            <v>0</v>
          </cell>
          <cell r="CL86">
            <v>0</v>
          </cell>
          <cell r="CM86">
            <v>0</v>
          </cell>
          <cell r="CN86">
            <v>0</v>
          </cell>
          <cell r="CO86">
            <v>0</v>
          </cell>
          <cell r="CP86">
            <v>0</v>
          </cell>
          <cell r="CQ86">
            <v>0</v>
          </cell>
          <cell r="CR86">
            <v>7040170.3496303558</v>
          </cell>
          <cell r="CS86">
            <v>6983686.8401127504</v>
          </cell>
          <cell r="CT86">
            <v>7033095.2335328124</v>
          </cell>
          <cell r="CU86">
            <v>7004179.6393038491</v>
          </cell>
          <cell r="CV86">
            <v>0</v>
          </cell>
          <cell r="CW86">
            <v>0</v>
          </cell>
          <cell r="CX86">
            <v>0</v>
          </cell>
          <cell r="CY86">
            <v>0</v>
          </cell>
          <cell r="CZ86">
            <v>0</v>
          </cell>
          <cell r="DA86">
            <v>0</v>
          </cell>
          <cell r="DB86">
            <v>0</v>
          </cell>
          <cell r="DD86" t="str">
            <v>EastSmall Business Primary Load ControlVolume Charge</v>
          </cell>
          <cell r="DK86">
            <v>2.8320965190146714E-2</v>
          </cell>
          <cell r="DL86">
            <v>2.9209802113996979E-2</v>
          </cell>
          <cell r="DM86">
            <v>2.9006737888045007E-2</v>
          </cell>
          <cell r="DN86">
            <v>2.9188792098738158E-2</v>
          </cell>
          <cell r="DO86">
            <v>0</v>
          </cell>
          <cell r="DP86">
            <v>1</v>
          </cell>
          <cell r="DQ86">
            <v>1</v>
          </cell>
          <cell r="DR86">
            <v>1</v>
          </cell>
          <cell r="DS86">
            <v>1</v>
          </cell>
          <cell r="DT86">
            <v>1</v>
          </cell>
          <cell r="DU86">
            <v>1</v>
          </cell>
          <cell r="DV86">
            <v>10726472.779999999</v>
          </cell>
          <cell r="DW86">
            <v>10644727.029999999</v>
          </cell>
          <cell r="DX86">
            <v>10739877.439999999</v>
          </cell>
          <cell r="DY86">
            <v>10704585.25</v>
          </cell>
          <cell r="DZ86">
            <v>0</v>
          </cell>
          <cell r="EA86">
            <v>0</v>
          </cell>
          <cell r="EB86">
            <v>0</v>
          </cell>
          <cell r="EC86">
            <v>0</v>
          </cell>
          <cell r="ED86">
            <v>0</v>
          </cell>
          <cell r="EE86">
            <v>0</v>
          </cell>
          <cell r="EF86">
            <v>0</v>
          </cell>
        </row>
        <row r="87">
          <cell r="R87" t="str">
            <v>000</v>
          </cell>
          <cell r="Y87"/>
          <cell r="Z87"/>
          <cell r="AA87"/>
          <cell r="AB87"/>
          <cell r="AC87"/>
          <cell r="AD87"/>
          <cell r="AE87"/>
          <cell r="AF87"/>
          <cell r="AG87"/>
          <cell r="AH87"/>
          <cell r="AI87"/>
          <cell r="AV87" t="str">
            <v>EastCAC 22/11kV Line STOUDSummer Demand Charge kVA</v>
          </cell>
          <cell r="BC87">
            <v>72.183903614457833</v>
          </cell>
          <cell r="BD87">
            <v>70.37930602409638</v>
          </cell>
          <cell r="BE87">
            <v>68.619823373493972</v>
          </cell>
          <cell r="BF87">
            <v>66.904327789156625</v>
          </cell>
          <cell r="BG87">
            <v>65.231719594427702</v>
          </cell>
          <cell r="BH87">
            <v>0</v>
          </cell>
          <cell r="BI87">
            <v>0</v>
          </cell>
          <cell r="BJ87">
            <v>0</v>
          </cell>
          <cell r="BK87">
            <v>0</v>
          </cell>
          <cell r="BL87">
            <v>0</v>
          </cell>
          <cell r="BM87">
            <v>0</v>
          </cell>
          <cell r="BZ87" t="str">
            <v>T1Small Business ToU EnergyToUE Band 1 Charge</v>
          </cell>
          <cell r="CG87">
            <v>0.10462200000000002</v>
          </cell>
          <cell r="CH87">
            <v>0.10566822000000002</v>
          </cell>
          <cell r="CI87">
            <v>0.10672490220000003</v>
          </cell>
          <cell r="CJ87">
            <v>0.10779215122200003</v>
          </cell>
          <cell r="CK87">
            <v>0.10887007273422003</v>
          </cell>
          <cell r="CL87">
            <v>0.10887007273422003</v>
          </cell>
          <cell r="CM87">
            <v>0.10887007273422003</v>
          </cell>
          <cell r="CN87">
            <v>0.10887007273422003</v>
          </cell>
          <cell r="CO87">
            <v>0.10887007273422003</v>
          </cell>
          <cell r="CP87">
            <v>0.10887007273422003</v>
          </cell>
          <cell r="CQ87">
            <v>0.10887007273422003</v>
          </cell>
          <cell r="CR87">
            <v>261.86157000377369</v>
          </cell>
          <cell r="CS87">
            <v>392.79863650703635</v>
          </cell>
          <cell r="CT87">
            <v>589.19421569095448</v>
          </cell>
          <cell r="CU87">
            <v>883.79132353643172</v>
          </cell>
          <cell r="CV87">
            <v>0</v>
          </cell>
          <cell r="CW87">
            <v>0</v>
          </cell>
          <cell r="CX87">
            <v>0</v>
          </cell>
          <cell r="CY87">
            <v>0</v>
          </cell>
          <cell r="CZ87">
            <v>0</v>
          </cell>
          <cell r="DA87">
            <v>0</v>
          </cell>
          <cell r="DB87">
            <v>0</v>
          </cell>
          <cell r="DD87" t="str">
            <v>EastSmall Business ToU EnergyToUE Band 1 Charge</v>
          </cell>
          <cell r="DK87">
            <v>1</v>
          </cell>
          <cell r="DL87">
            <v>1.0068390390406323</v>
          </cell>
          <cell r="DM87">
            <v>1.0047675502243922</v>
          </cell>
          <cell r="DN87">
            <v>1.0124613337457238</v>
          </cell>
          <cell r="DO87">
            <v>0</v>
          </cell>
          <cell r="DP87">
            <v>0</v>
          </cell>
          <cell r="DQ87">
            <v>0</v>
          </cell>
          <cell r="DR87">
            <v>0</v>
          </cell>
          <cell r="DS87">
            <v>0</v>
          </cell>
          <cell r="DT87">
            <v>0</v>
          </cell>
          <cell r="DU87">
            <v>0</v>
          </cell>
          <cell r="DV87">
            <v>402.05</v>
          </cell>
          <cell r="DW87">
            <v>603.08000000000004</v>
          </cell>
          <cell r="DX87">
            <v>904.62</v>
          </cell>
          <cell r="DY87">
            <v>1356.93</v>
          </cell>
          <cell r="DZ87">
            <v>0</v>
          </cell>
          <cell r="EA87">
            <v>0</v>
          </cell>
          <cell r="EB87">
            <v>0</v>
          </cell>
          <cell r="EC87">
            <v>0</v>
          </cell>
          <cell r="ED87">
            <v>0</v>
          </cell>
          <cell r="EE87">
            <v>0</v>
          </cell>
          <cell r="EF87">
            <v>0</v>
          </cell>
        </row>
        <row r="88">
          <cell r="R88" t="str">
            <v>000</v>
          </cell>
          <cell r="Y88"/>
          <cell r="Z88"/>
          <cell r="AA88"/>
          <cell r="AB88"/>
          <cell r="AC88"/>
          <cell r="AD88"/>
          <cell r="AE88"/>
          <cell r="AF88"/>
          <cell r="AG88"/>
          <cell r="AH88"/>
          <cell r="AI88"/>
          <cell r="AV88" t="str">
            <v>EastCAC 22/11kV Line STOUDNon Summer Capacity Charge</v>
          </cell>
          <cell r="BC88">
            <v>6.5755800000000004</v>
          </cell>
          <cell r="BD88">
            <v>6.6321684681583477</v>
          </cell>
          <cell r="BE88">
            <v>6.6892439282974037</v>
          </cell>
          <cell r="BF88">
            <v>6.7468105713980693</v>
          </cell>
          <cell r="BG88">
            <v>6.8048726245082074</v>
          </cell>
          <cell r="BH88">
            <v>6.8634343510530282</v>
          </cell>
          <cell r="BI88">
            <v>6.9225000511481491</v>
          </cell>
          <cell r="BJ88">
            <v>6.9820740619153447</v>
          </cell>
          <cell r="BK88">
            <v>7.0421607578010192</v>
          </cell>
          <cell r="BL88">
            <v>7.1027645508974135</v>
          </cell>
          <cell r="BM88">
            <v>7.1638898912665825</v>
          </cell>
          <cell r="BZ88" t="str">
            <v>T1Small Business ToU EnergyToUE Band 2 Charge</v>
          </cell>
          <cell r="CG88">
            <v>0.11462200000000002</v>
          </cell>
          <cell r="CH88">
            <v>0.11576822000000002</v>
          </cell>
          <cell r="CI88">
            <v>0.11692590220000001</v>
          </cell>
          <cell r="CJ88">
            <v>0.11809516122200002</v>
          </cell>
          <cell r="CK88">
            <v>0.11927611283422002</v>
          </cell>
          <cell r="CL88">
            <v>0.11927611283422002</v>
          </cell>
          <cell r="CM88">
            <v>0.11927611283422002</v>
          </cell>
          <cell r="CN88">
            <v>0.11927611283422002</v>
          </cell>
          <cell r="CO88">
            <v>0.11927611283422002</v>
          </cell>
          <cell r="CP88">
            <v>0.11927611283422002</v>
          </cell>
          <cell r="CQ88">
            <v>0.11927611283422002</v>
          </cell>
          <cell r="CR88">
            <v>54.509791298154695</v>
          </cell>
          <cell r="CS88">
            <v>81.764686947232036</v>
          </cell>
          <cell r="CT88">
            <v>122.64209471342362</v>
          </cell>
          <cell r="CU88">
            <v>183.97316264111132</v>
          </cell>
          <cell r="CV88">
            <v>0</v>
          </cell>
          <cell r="CW88">
            <v>0</v>
          </cell>
          <cell r="CX88">
            <v>0</v>
          </cell>
          <cell r="CY88">
            <v>0</v>
          </cell>
          <cell r="CZ88">
            <v>0</v>
          </cell>
          <cell r="DA88">
            <v>0</v>
          </cell>
          <cell r="DB88">
            <v>0</v>
          </cell>
          <cell r="DD88" t="str">
            <v>EastSmall Business ToU EnergyToUE Band 2 Charge</v>
          </cell>
          <cell r="DK88">
            <v>1.25</v>
          </cell>
          <cell r="DL88">
            <v>1.2585487988007904</v>
          </cell>
          <cell r="DM88">
            <v>1.2559594377804904</v>
          </cell>
          <cell r="DN88">
            <v>1.2655766671821549</v>
          </cell>
          <cell r="DO88">
            <v>0</v>
          </cell>
          <cell r="DP88">
            <v>0</v>
          </cell>
          <cell r="DQ88">
            <v>0</v>
          </cell>
          <cell r="DR88">
            <v>0</v>
          </cell>
          <cell r="DS88">
            <v>0</v>
          </cell>
          <cell r="DT88">
            <v>0</v>
          </cell>
          <cell r="DU88">
            <v>0</v>
          </cell>
          <cell r="DV88">
            <v>83.14</v>
          </cell>
          <cell r="DW88">
            <v>124.71</v>
          </cell>
          <cell r="DX88">
            <v>187.07</v>
          </cell>
          <cell r="DY88">
            <v>280.61</v>
          </cell>
          <cell r="DZ88">
            <v>0</v>
          </cell>
          <cell r="EA88">
            <v>0</v>
          </cell>
          <cell r="EB88">
            <v>0</v>
          </cell>
          <cell r="EC88">
            <v>0</v>
          </cell>
          <cell r="ED88">
            <v>0</v>
          </cell>
          <cell r="EE88">
            <v>0</v>
          </cell>
          <cell r="EF88">
            <v>0</v>
          </cell>
        </row>
        <row r="89">
          <cell r="R89" t="str">
            <v>000</v>
          </cell>
          <cell r="Y89"/>
          <cell r="Z89"/>
          <cell r="AA89"/>
          <cell r="AB89"/>
          <cell r="AC89"/>
          <cell r="AD89"/>
          <cell r="AE89"/>
          <cell r="AF89"/>
          <cell r="AG89"/>
          <cell r="AH89"/>
          <cell r="AI89"/>
          <cell r="AV89" t="str">
            <v>EastCAC 22/11kV Line STOUDVolume Summer No Charge</v>
          </cell>
          <cell r="BC89">
            <v>0</v>
          </cell>
          <cell r="BD89">
            <v>0</v>
          </cell>
          <cell r="BE89">
            <v>0</v>
          </cell>
          <cell r="BF89">
            <v>0</v>
          </cell>
          <cell r="BG89">
            <v>0</v>
          </cell>
          <cell r="BH89">
            <v>0</v>
          </cell>
          <cell r="BI89">
            <v>0</v>
          </cell>
          <cell r="BJ89">
            <v>0</v>
          </cell>
          <cell r="BK89">
            <v>0</v>
          </cell>
          <cell r="BL89">
            <v>0</v>
          </cell>
          <cell r="BM89">
            <v>0</v>
          </cell>
          <cell r="BZ89" t="str">
            <v>T1Small Business ToU EnergyToUE Band 3 Charge</v>
          </cell>
          <cell r="CG89">
            <v>0.12462200000000001</v>
          </cell>
          <cell r="CH89">
            <v>0.12586822</v>
          </cell>
          <cell r="CI89">
            <v>0.1271269022</v>
          </cell>
          <cell r="CJ89">
            <v>0.12839817122200001</v>
          </cell>
          <cell r="CK89">
            <v>0.12968215293422</v>
          </cell>
          <cell r="CL89">
            <v>0.12968215293422</v>
          </cell>
          <cell r="CM89">
            <v>0.12968215293422</v>
          </cell>
          <cell r="CN89">
            <v>0.12968215293422</v>
          </cell>
          <cell r="CO89">
            <v>0.12968215293422</v>
          </cell>
          <cell r="CP89">
            <v>0.12968215293422</v>
          </cell>
          <cell r="CQ89">
            <v>0.12968215293422</v>
          </cell>
          <cell r="CR89">
            <v>23.259799775516651</v>
          </cell>
          <cell r="CS89">
            <v>34.8985235964265</v>
          </cell>
          <cell r="CT89">
            <v>52.348982032464107</v>
          </cell>
          <cell r="CU89">
            <v>78.513452477720264</v>
          </cell>
          <cell r="CV89">
            <v>0</v>
          </cell>
          <cell r="CW89">
            <v>0</v>
          </cell>
          <cell r="CX89">
            <v>0</v>
          </cell>
          <cell r="CY89">
            <v>0</v>
          </cell>
          <cell r="CZ89">
            <v>0</v>
          </cell>
          <cell r="DA89">
            <v>0</v>
          </cell>
          <cell r="DB89">
            <v>0</v>
          </cell>
          <cell r="DD89" t="str">
            <v>EastSmall Business ToU EnergyToUE Band 3 Charge</v>
          </cell>
          <cell r="DK89">
            <v>1.5</v>
          </cell>
          <cell r="DL89">
            <v>1.5102585585609485</v>
          </cell>
          <cell r="DM89">
            <v>1.5071513253365885</v>
          </cell>
          <cell r="DN89">
            <v>1.518692000618586</v>
          </cell>
          <cell r="DO89">
            <v>0</v>
          </cell>
          <cell r="DP89">
            <v>0</v>
          </cell>
          <cell r="DQ89">
            <v>0</v>
          </cell>
          <cell r="DR89">
            <v>0</v>
          </cell>
          <cell r="DS89">
            <v>0</v>
          </cell>
          <cell r="DT89">
            <v>0</v>
          </cell>
          <cell r="DU89">
            <v>0</v>
          </cell>
          <cell r="DV89">
            <v>40.64</v>
          </cell>
          <cell r="DW89">
            <v>60.97</v>
          </cell>
          <cell r="DX89">
            <v>91.45</v>
          </cell>
          <cell r="DY89">
            <v>137.16999999999999</v>
          </cell>
          <cell r="DZ89">
            <v>0</v>
          </cell>
          <cell r="EA89">
            <v>0</v>
          </cell>
          <cell r="EB89">
            <v>0</v>
          </cell>
          <cell r="EC89">
            <v>0</v>
          </cell>
          <cell r="ED89">
            <v>0</v>
          </cell>
          <cell r="EE89">
            <v>0</v>
          </cell>
          <cell r="EF89">
            <v>0</v>
          </cell>
        </row>
        <row r="90">
          <cell r="R90" t="str">
            <v>000</v>
          </cell>
          <cell r="Y90"/>
          <cell r="Z90"/>
          <cell r="AA90"/>
          <cell r="AB90"/>
          <cell r="AC90"/>
          <cell r="AD90"/>
          <cell r="AE90"/>
          <cell r="AF90"/>
          <cell r="AG90"/>
          <cell r="AH90"/>
          <cell r="AI90"/>
          <cell r="AV90" t="str">
            <v>EastCAC 22/11kV Line STOUDVolume Non Summer Charge</v>
          </cell>
          <cell r="BC90">
            <v>3.2560000000000002E-3</v>
          </cell>
          <cell r="BD90">
            <v>3.2840206540447506E-3</v>
          </cell>
          <cell r="BE90">
            <v>3.3122824496905744E-3</v>
          </cell>
          <cell r="BF90">
            <v>3.3407874621663967E-3</v>
          </cell>
          <cell r="BG90">
            <v>3.3695377845602554E-3</v>
          </cell>
          <cell r="BH90">
            <v>3.3985355279729942E-3</v>
          </cell>
          <cell r="BI90">
            <v>3.4277828216732779E-3</v>
          </cell>
          <cell r="BJ90">
            <v>3.4572818132539429E-3</v>
          </cell>
          <cell r="BK90">
            <v>3.4870346687896911E-3</v>
          </cell>
          <cell r="BL90">
            <v>3.5170435729961428E-3</v>
          </cell>
          <cell r="BM90">
            <v>3.5473107293902575E-3</v>
          </cell>
          <cell r="BZ90" t="str">
            <v>T1Small Business ToU EnergyToUE Band 4 Charge</v>
          </cell>
          <cell r="CG90">
            <v>0.13462200000000002</v>
          </cell>
          <cell r="CH90">
            <v>0.13596822000000003</v>
          </cell>
          <cell r="CI90">
            <v>0.13732790220000002</v>
          </cell>
          <cell r="CJ90">
            <v>0.13870118122200001</v>
          </cell>
          <cell r="CK90">
            <v>0.14008819303422002</v>
          </cell>
          <cell r="CL90">
            <v>0.14008819303422002</v>
          </cell>
          <cell r="CM90">
            <v>0.14008819303422002</v>
          </cell>
          <cell r="CN90">
            <v>0.14008819303422002</v>
          </cell>
          <cell r="CO90">
            <v>0.14008819303422002</v>
          </cell>
          <cell r="CP90">
            <v>0.14008819303422002</v>
          </cell>
          <cell r="CQ90">
            <v>0.14008819303422002</v>
          </cell>
          <cell r="CR90">
            <v>12.809998423181934</v>
          </cell>
          <cell r="CS90">
            <v>19.218736704372986</v>
          </cell>
          <cell r="CT90">
            <v>28.823169349135032</v>
          </cell>
          <cell r="CU90">
            <v>43.233408229751191</v>
          </cell>
          <cell r="CV90">
            <v>0</v>
          </cell>
          <cell r="CW90">
            <v>0</v>
          </cell>
          <cell r="CX90">
            <v>0</v>
          </cell>
          <cell r="CY90">
            <v>0</v>
          </cell>
          <cell r="CZ90">
            <v>0</v>
          </cell>
          <cell r="DA90">
            <v>0</v>
          </cell>
          <cell r="DB90">
            <v>0</v>
          </cell>
          <cell r="DD90" t="str">
            <v>EastSmall Business ToU EnergyToUE Band 4 Charge</v>
          </cell>
          <cell r="DK90">
            <v>1.75</v>
          </cell>
          <cell r="DL90">
            <v>1.7619683183211066</v>
          </cell>
          <cell r="DM90">
            <v>1.7583432128926866</v>
          </cell>
          <cell r="DN90">
            <v>1.7718073340550169</v>
          </cell>
          <cell r="DO90">
            <v>0</v>
          </cell>
          <cell r="DP90">
            <v>0</v>
          </cell>
          <cell r="DQ90">
            <v>0</v>
          </cell>
          <cell r="DR90">
            <v>0</v>
          </cell>
          <cell r="DS90">
            <v>0</v>
          </cell>
          <cell r="DT90">
            <v>0</v>
          </cell>
          <cell r="DU90">
            <v>0</v>
          </cell>
          <cell r="DV90">
            <v>24.06</v>
          </cell>
          <cell r="DW90">
            <v>36.090000000000003</v>
          </cell>
          <cell r="DX90">
            <v>54.14</v>
          </cell>
          <cell r="DY90">
            <v>81.2</v>
          </cell>
          <cell r="DZ90">
            <v>0</v>
          </cell>
          <cell r="EA90">
            <v>0</v>
          </cell>
          <cell r="EB90">
            <v>0</v>
          </cell>
          <cell r="EC90">
            <v>0</v>
          </cell>
          <cell r="ED90">
            <v>0</v>
          </cell>
          <cell r="EE90">
            <v>0</v>
          </cell>
          <cell r="EF90">
            <v>0</v>
          </cell>
        </row>
        <row r="91">
          <cell r="R91" t="str">
            <v>000</v>
          </cell>
          <cell r="Y91"/>
          <cell r="Z91"/>
          <cell r="AA91"/>
          <cell r="AB91"/>
          <cell r="AC91"/>
          <cell r="AD91"/>
          <cell r="AE91"/>
          <cell r="AF91"/>
          <cell r="AG91"/>
          <cell r="AH91"/>
          <cell r="AI91"/>
          <cell r="AV91" t="str">
            <v>WestCAC 66/33kV STOUDConnection Unit Charge</v>
          </cell>
          <cell r="BC91">
            <v>5.5268387722844636</v>
          </cell>
          <cell r="BD91">
            <v>5.5744019286724535</v>
          </cell>
          <cell r="BE91">
            <v>5.6223744065439893</v>
          </cell>
          <cell r="BF91">
            <v>5.6707597284591698</v>
          </cell>
          <cell r="BG91">
            <v>5.7195614472927252</v>
          </cell>
          <cell r="BH91">
            <v>5.7687831464948998</v>
          </cell>
          <cell r="BI91">
            <v>5.8184284403545803</v>
          </cell>
          <cell r="BJ91">
            <v>5.8685009742646885</v>
          </cell>
          <cell r="BK91">
            <v>5.9190044249898577</v>
          </cell>
          <cell r="BL91">
            <v>5.9699425009364138</v>
          </cell>
          <cell r="BM91">
            <v>6.0213189424246787</v>
          </cell>
          <cell r="BZ91" t="str">
            <v>T1Small Business ToU EnergyToUE Band 5 Charge</v>
          </cell>
          <cell r="CG91">
            <v>0.14462200000000003</v>
          </cell>
          <cell r="CH91">
            <v>0.14606822000000003</v>
          </cell>
          <cell r="CI91">
            <v>0.14752890220000003</v>
          </cell>
          <cell r="CJ91">
            <v>0.14900419122200004</v>
          </cell>
          <cell r="CK91">
            <v>0.15049423313422003</v>
          </cell>
          <cell r="CL91">
            <v>0.15049423313422003</v>
          </cell>
          <cell r="CM91">
            <v>0.15049423313422003</v>
          </cell>
          <cell r="CN91">
            <v>0.15049423313422003</v>
          </cell>
          <cell r="CO91">
            <v>0.15049423313422003</v>
          </cell>
          <cell r="CP91">
            <v>0.15049423313422003</v>
          </cell>
          <cell r="CQ91">
            <v>0.15049423313422003</v>
          </cell>
          <cell r="CR91">
            <v>8.222631116803127</v>
          </cell>
          <cell r="CS91">
            <v>12.33394667520469</v>
          </cell>
          <cell r="CT91">
            <v>18.504659082407116</v>
          </cell>
          <cell r="CU91">
            <v>27.754446191834958</v>
          </cell>
          <cell r="CV91">
            <v>0</v>
          </cell>
          <cell r="CW91">
            <v>0</v>
          </cell>
          <cell r="CX91">
            <v>0</v>
          </cell>
          <cell r="CY91">
            <v>0</v>
          </cell>
          <cell r="CZ91">
            <v>0</v>
          </cell>
          <cell r="DA91">
            <v>0</v>
          </cell>
          <cell r="DB91">
            <v>0</v>
          </cell>
          <cell r="DD91" t="str">
            <v>EastSmall Business ToU EnergyToUE Band 5 Charge</v>
          </cell>
          <cell r="DK91">
            <v>2</v>
          </cell>
          <cell r="DL91">
            <v>2.0136780780812646</v>
          </cell>
          <cell r="DM91">
            <v>2.0095351004487845</v>
          </cell>
          <cell r="DN91">
            <v>2.0249226674914476</v>
          </cell>
          <cell r="DO91">
            <v>0</v>
          </cell>
          <cell r="DP91">
            <v>0</v>
          </cell>
          <cell r="DQ91">
            <v>0</v>
          </cell>
          <cell r="DR91">
            <v>0</v>
          </cell>
          <cell r="DS91">
            <v>0</v>
          </cell>
          <cell r="DT91">
            <v>0</v>
          </cell>
          <cell r="DU91">
            <v>0</v>
          </cell>
          <cell r="DV91">
            <v>12.2</v>
          </cell>
          <cell r="DW91">
            <v>18.3</v>
          </cell>
          <cell r="DX91">
            <v>27.45</v>
          </cell>
          <cell r="DY91">
            <v>41.17</v>
          </cell>
          <cell r="DZ91">
            <v>0</v>
          </cell>
          <cell r="EA91">
            <v>0</v>
          </cell>
          <cell r="EB91">
            <v>0</v>
          </cell>
          <cell r="EC91">
            <v>0</v>
          </cell>
          <cell r="ED91">
            <v>0</v>
          </cell>
          <cell r="EE91">
            <v>0</v>
          </cell>
          <cell r="EF91">
            <v>0</v>
          </cell>
        </row>
        <row r="92">
          <cell r="R92" t="str">
            <v>000</v>
          </cell>
          <cell r="Y92"/>
          <cell r="Z92"/>
          <cell r="AA92"/>
          <cell r="AB92"/>
          <cell r="AC92"/>
          <cell r="AD92"/>
          <cell r="AE92"/>
          <cell r="AF92"/>
          <cell r="AG92"/>
          <cell r="AH92"/>
          <cell r="AI92"/>
          <cell r="AV92" t="str">
            <v>WestCAC 66/33kV STOUDFixed Charge</v>
          </cell>
          <cell r="BC92">
            <v>0</v>
          </cell>
          <cell r="BD92">
            <v>0</v>
          </cell>
          <cell r="BE92">
            <v>0</v>
          </cell>
          <cell r="BF92">
            <v>0</v>
          </cell>
          <cell r="BG92">
            <v>0</v>
          </cell>
          <cell r="BH92">
            <v>0</v>
          </cell>
          <cell r="BI92">
            <v>0</v>
          </cell>
          <cell r="BJ92">
            <v>0</v>
          </cell>
          <cell r="BK92">
            <v>0</v>
          </cell>
          <cell r="BL92">
            <v>0</v>
          </cell>
          <cell r="BM92">
            <v>0</v>
          </cell>
          <cell r="BZ92" t="str">
            <v>T1Small Business ToU EnergyVolume Evening Charge</v>
          </cell>
          <cell r="CG92">
            <v>1.3666609294320137E-2</v>
          </cell>
          <cell r="CH92">
            <v>1.380327538726334E-2</v>
          </cell>
          <cell r="CI92">
            <v>1.3941308141135974E-2</v>
          </cell>
          <cell r="CJ92">
            <v>1.4080721222547334E-2</v>
          </cell>
          <cell r="CK92">
            <v>1.4221528434772807E-2</v>
          </cell>
          <cell r="CL92">
            <v>1.4221528434772807E-2</v>
          </cell>
          <cell r="CM92">
            <v>1.4221528434772807E-2</v>
          </cell>
          <cell r="CN92">
            <v>1.4221528434772807E-2</v>
          </cell>
          <cell r="CO92">
            <v>1.4221528434772807E-2</v>
          </cell>
          <cell r="CP92">
            <v>1.4221528434772807E-2</v>
          </cell>
          <cell r="CQ92">
            <v>1.4221528434772807E-2</v>
          </cell>
          <cell r="CR92">
            <v>1058823.0748749755</v>
          </cell>
          <cell r="CS92">
            <v>1050584.7520726495</v>
          </cell>
          <cell r="CT92">
            <v>1058909.3796149858</v>
          </cell>
          <cell r="CU92">
            <v>1055055.4396573077</v>
          </cell>
          <cell r="CV92">
            <v>0</v>
          </cell>
          <cell r="CW92">
            <v>0</v>
          </cell>
          <cell r="CX92">
            <v>0</v>
          </cell>
          <cell r="CY92">
            <v>0</v>
          </cell>
          <cell r="CZ92">
            <v>0</v>
          </cell>
          <cell r="DA92">
            <v>0</v>
          </cell>
          <cell r="DB92">
            <v>0</v>
          </cell>
          <cell r="DD92" t="str">
            <v>EastSmall Business ToU EnergyVolume Evening Charge</v>
          </cell>
          <cell r="DK92">
            <v>0.24679005473138274</v>
          </cell>
          <cell r="DL92">
            <v>0.25295980609966728</v>
          </cell>
          <cell r="DM92">
            <v>0.25928380125215894</v>
          </cell>
          <cell r="DN92">
            <v>0.26576589628346287</v>
          </cell>
          <cell r="DO92">
            <v>0.27241004369054944</v>
          </cell>
          <cell r="DP92">
            <v>1</v>
          </cell>
          <cell r="DQ92">
            <v>1</v>
          </cell>
          <cell r="DR92">
            <v>1</v>
          </cell>
          <cell r="DS92">
            <v>1</v>
          </cell>
          <cell r="DT92">
            <v>1</v>
          </cell>
          <cell r="DU92">
            <v>1</v>
          </cell>
          <cell r="DV92">
            <v>1743606.19</v>
          </cell>
          <cell r="DW92">
            <v>1730120.17</v>
          </cell>
          <cell r="DX92">
            <v>1745299.91</v>
          </cell>
          <cell r="DY92">
            <v>1739141.55</v>
          </cell>
          <cell r="DZ92">
            <v>0</v>
          </cell>
          <cell r="EA92">
            <v>0</v>
          </cell>
          <cell r="EB92">
            <v>0</v>
          </cell>
          <cell r="EC92">
            <v>0</v>
          </cell>
          <cell r="ED92">
            <v>0</v>
          </cell>
          <cell r="EE92">
            <v>0</v>
          </cell>
          <cell r="EF92">
            <v>0</v>
          </cell>
        </row>
        <row r="93">
          <cell r="R93" t="str">
            <v>000</v>
          </cell>
          <cell r="Y93"/>
          <cell r="Z93"/>
          <cell r="AA93"/>
          <cell r="AB93"/>
          <cell r="AC93"/>
          <cell r="AD93"/>
          <cell r="AE93"/>
          <cell r="AF93"/>
          <cell r="AG93"/>
          <cell r="AH93"/>
          <cell r="AI93"/>
          <cell r="AV93" t="str">
            <v>WestCAC 66/33kV STOUDSummer Demand Charge kVA</v>
          </cell>
          <cell r="BC93">
            <v>29.511807228915661</v>
          </cell>
          <cell r="BD93">
            <v>30.249602409638548</v>
          </cell>
          <cell r="BE93">
            <v>31.005842469879511</v>
          </cell>
          <cell r="BF93">
            <v>31.780988531626495</v>
          </cell>
          <cell r="BG93">
            <v>32.575513244917154</v>
          </cell>
          <cell r="BH93">
            <v>0</v>
          </cell>
          <cell r="BI93">
            <v>0</v>
          </cell>
          <cell r="BJ93">
            <v>0</v>
          </cell>
          <cell r="BK93">
            <v>0</v>
          </cell>
          <cell r="BL93">
            <v>0</v>
          </cell>
          <cell r="BM93">
            <v>0</v>
          </cell>
          <cell r="BZ93" t="str">
            <v>T1Small Business ToU EnergyVolume Overnight Charge</v>
          </cell>
          <cell r="CG93">
            <v>1.194771034212145E-2</v>
          </cell>
          <cell r="CH93">
            <v>1.1984425086008688E-2</v>
          </cell>
          <cell r="CI93">
            <v>1.2143073285095217E-2</v>
          </cell>
          <cell r="CJ93">
            <v>1.2073323641158974E-2</v>
          </cell>
          <cell r="CK93">
            <v>0</v>
          </cell>
          <cell r="CL93">
            <v>0</v>
          </cell>
          <cell r="CM93">
            <v>0</v>
          </cell>
          <cell r="CN93">
            <v>0</v>
          </cell>
          <cell r="CO93">
            <v>0</v>
          </cell>
          <cell r="CP93">
            <v>0</v>
          </cell>
          <cell r="CQ93">
            <v>0</v>
          </cell>
          <cell r="CR93">
            <v>2768340.3433670611</v>
          </cell>
          <cell r="CS93">
            <v>2746814.0684708515</v>
          </cell>
          <cell r="CT93">
            <v>2768820.8453184692</v>
          </cell>
          <cell r="CU93">
            <v>2758775.445301339</v>
          </cell>
          <cell r="CV93">
            <v>0</v>
          </cell>
          <cell r="CW93">
            <v>0</v>
          </cell>
          <cell r="CX93">
            <v>0</v>
          </cell>
          <cell r="CY93">
            <v>0</v>
          </cell>
          <cell r="CZ93">
            <v>0</v>
          </cell>
          <cell r="DA93">
            <v>0</v>
          </cell>
          <cell r="DB93">
            <v>0</v>
          </cell>
          <cell r="DD93" t="str">
            <v>EastSmall Business ToU EnergyVolume Overnight Charge</v>
          </cell>
          <cell r="DK93">
            <v>4.7395134798197097E-2</v>
          </cell>
          <cell r="DL93">
            <v>5.2876066704194216E-2</v>
          </cell>
          <cell r="DM93">
            <v>5.0182932743818721E-2</v>
          </cell>
          <cell r="DN93">
            <v>5.0215969794050422E-2</v>
          </cell>
          <cell r="DO93">
            <v>0</v>
          </cell>
          <cell r="DP93">
            <v>1</v>
          </cell>
          <cell r="DQ93">
            <v>1</v>
          </cell>
          <cell r="DR93">
            <v>1</v>
          </cell>
          <cell r="DS93">
            <v>1</v>
          </cell>
          <cell r="DT93">
            <v>1</v>
          </cell>
          <cell r="DU93">
            <v>1</v>
          </cell>
          <cell r="DV93">
            <v>4610081.0999999996</v>
          </cell>
          <cell r="DW93">
            <v>4574424.17</v>
          </cell>
          <cell r="DX93">
            <v>4614559.3</v>
          </cell>
          <cell r="DY93">
            <v>4598276.6399999997</v>
          </cell>
          <cell r="DZ93">
            <v>0</v>
          </cell>
          <cell r="EA93">
            <v>0</v>
          </cell>
          <cell r="EB93">
            <v>0</v>
          </cell>
          <cell r="EC93">
            <v>0</v>
          </cell>
          <cell r="ED93">
            <v>0</v>
          </cell>
          <cell r="EE93">
            <v>0</v>
          </cell>
          <cell r="EF93">
            <v>0</v>
          </cell>
        </row>
        <row r="94">
          <cell r="R94" t="str">
            <v>000</v>
          </cell>
          <cell r="Y94"/>
          <cell r="Z94"/>
          <cell r="AA94"/>
          <cell r="AB94"/>
          <cell r="AC94"/>
          <cell r="AD94"/>
          <cell r="AE94"/>
          <cell r="AF94"/>
          <cell r="AG94"/>
          <cell r="AH94"/>
          <cell r="AI94"/>
          <cell r="AV94" t="str">
            <v>WestCAC 66/33kV STOUDNon Summer Capacity Charge</v>
          </cell>
          <cell r="BC94">
            <v>17.352719999999998</v>
          </cell>
          <cell r="BD94">
            <v>17.502054939759034</v>
          </cell>
          <cell r="BE94">
            <v>17.65267503390498</v>
          </cell>
          <cell r="BF94">
            <v>17.804591342286262</v>
          </cell>
          <cell r="BG94">
            <v>17.95781501993072</v>
          </cell>
          <cell r="BH94">
            <v>18.112357317864721</v>
          </cell>
          <cell r="BI94">
            <v>18.268229583939288</v>
          </cell>
          <cell r="BJ94">
            <v>18.425443263663379</v>
          </cell>
          <cell r="BK94">
            <v>18.584009901044304</v>
          </cell>
          <cell r="BL94">
            <v>18.743941139435389</v>
          </cell>
          <cell r="BM94">
            <v>18.905248722390944</v>
          </cell>
          <cell r="BZ94" t="str">
            <v>T1Small Business ToU EnergyVolume Day Charge</v>
          </cell>
          <cell r="CG94">
            <v>1.194771034212145E-2</v>
          </cell>
          <cell r="CH94">
            <v>1.1984425086008688E-2</v>
          </cell>
          <cell r="CI94">
            <v>1.2143073285095217E-2</v>
          </cell>
          <cell r="CJ94">
            <v>1.2073323641158974E-2</v>
          </cell>
          <cell r="CK94">
            <v>0</v>
          </cell>
          <cell r="CL94">
            <v>0</v>
          </cell>
          <cell r="CM94">
            <v>0</v>
          </cell>
          <cell r="CN94">
            <v>0</v>
          </cell>
          <cell r="CO94">
            <v>0</v>
          </cell>
          <cell r="CP94">
            <v>0</v>
          </cell>
          <cell r="CQ94">
            <v>0</v>
          </cell>
          <cell r="CR94">
            <v>2556778.9239090532</v>
          </cell>
          <cell r="CS94">
            <v>2536878.2078680764</v>
          </cell>
          <cell r="CT94">
            <v>2556845.838053416</v>
          </cell>
          <cell r="CU94">
            <v>2547522.4526067623</v>
          </cell>
          <cell r="CV94">
            <v>0</v>
          </cell>
          <cell r="CW94">
            <v>0</v>
          </cell>
          <cell r="CX94">
            <v>0</v>
          </cell>
          <cell r="CY94">
            <v>0</v>
          </cell>
          <cell r="CZ94">
            <v>0</v>
          </cell>
          <cell r="DA94">
            <v>0</v>
          </cell>
          <cell r="DB94">
            <v>0</v>
          </cell>
          <cell r="DD94" t="str">
            <v>EastSmall Business ToU EnergyVolume Day Charge</v>
          </cell>
          <cell r="DK94">
            <v>1.8320965190146712E-2</v>
          </cell>
          <cell r="DL94">
            <v>1.9209802113996977E-2</v>
          </cell>
          <cell r="DM94">
            <v>1.9006737888045008E-2</v>
          </cell>
          <cell r="DN94">
            <v>1.918879209873816E-2</v>
          </cell>
          <cell r="DO94">
            <v>-0.01</v>
          </cell>
          <cell r="DP94">
            <v>1</v>
          </cell>
          <cell r="DQ94">
            <v>1</v>
          </cell>
          <cell r="DR94">
            <v>1</v>
          </cell>
          <cell r="DS94">
            <v>1</v>
          </cell>
          <cell r="DT94">
            <v>1</v>
          </cell>
          <cell r="DU94">
            <v>1</v>
          </cell>
          <cell r="DV94">
            <v>4181847.18</v>
          </cell>
          <cell r="DW94">
            <v>4149502.45</v>
          </cell>
          <cell r="DX94">
            <v>4185909.4</v>
          </cell>
          <cell r="DY94">
            <v>4171139.25</v>
          </cell>
          <cell r="DZ94">
            <v>0</v>
          </cell>
          <cell r="EA94">
            <v>0</v>
          </cell>
          <cell r="EB94">
            <v>0</v>
          </cell>
          <cell r="EC94">
            <v>0</v>
          </cell>
          <cell r="ED94">
            <v>0</v>
          </cell>
          <cell r="EE94">
            <v>0</v>
          </cell>
          <cell r="EF94">
            <v>0</v>
          </cell>
        </row>
        <row r="95">
          <cell r="R95" t="str">
            <v>000</v>
          </cell>
          <cell r="Y95"/>
          <cell r="Z95"/>
          <cell r="AA95"/>
          <cell r="AB95"/>
          <cell r="AC95"/>
          <cell r="AD95"/>
          <cell r="AE95"/>
          <cell r="AF95"/>
          <cell r="AG95"/>
          <cell r="AH95"/>
          <cell r="AI95"/>
          <cell r="AV95" t="str">
            <v>WestCAC 66/33kV STOUDVolume Summer No Charge</v>
          </cell>
          <cell r="BC95">
            <v>0</v>
          </cell>
          <cell r="BD95">
            <v>0</v>
          </cell>
          <cell r="BE95">
            <v>0</v>
          </cell>
          <cell r="BF95">
            <v>0</v>
          </cell>
          <cell r="BG95">
            <v>0</v>
          </cell>
          <cell r="BH95">
            <v>0</v>
          </cell>
          <cell r="BI95">
            <v>0</v>
          </cell>
          <cell r="BJ95">
            <v>0</v>
          </cell>
          <cell r="BK95">
            <v>0</v>
          </cell>
          <cell r="BL95">
            <v>0</v>
          </cell>
          <cell r="BM95">
            <v>0</v>
          </cell>
          <cell r="BZ95" t="str">
            <v>T1Small Business Wide IFTBand1 Charge</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D95" t="str">
            <v>EastSmall Business Wide IFTBand1 Charge</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row>
        <row r="96">
          <cell r="R96" t="str">
            <v>000</v>
          </cell>
          <cell r="Y96"/>
          <cell r="Z96"/>
          <cell r="AA96"/>
          <cell r="AB96"/>
          <cell r="AC96"/>
          <cell r="AD96"/>
          <cell r="AE96"/>
          <cell r="AF96"/>
          <cell r="AG96"/>
          <cell r="AH96"/>
          <cell r="AI96"/>
          <cell r="AV96" t="str">
            <v>WestCAC 66/33kV STOUDVolume Non Summer Charge</v>
          </cell>
          <cell r="BC96">
            <v>2.6290000000000004E-2</v>
          </cell>
          <cell r="BD96">
            <v>2.6516247848537008E-2</v>
          </cell>
          <cell r="BE96">
            <v>2.6744442752569167E-2</v>
          </cell>
          <cell r="BF96">
            <v>2.697460146816787E-2</v>
          </cell>
          <cell r="BG96">
            <v>2.7206740895604771E-2</v>
          </cell>
          <cell r="BH96">
            <v>2.7440878080592764E-2</v>
          </cell>
          <cell r="BI96">
            <v>2.7677030215537624E-2</v>
          </cell>
          <cell r="BJ96">
            <v>2.7915214640800427E-2</v>
          </cell>
          <cell r="BK96">
            <v>2.8155448845970828E-2</v>
          </cell>
          <cell r="BL96">
            <v>2.8397750471151298E-2</v>
          </cell>
          <cell r="BM96">
            <v>2.8642137308252429E-2</v>
          </cell>
          <cell r="BZ96" t="str">
            <v>T1Small Business Wide IFTBand2 Charge</v>
          </cell>
          <cell r="CG96">
            <v>0.11554</v>
          </cell>
          <cell r="CH96">
            <v>0.1166954</v>
          </cell>
          <cell r="CI96">
            <v>0.117862354</v>
          </cell>
          <cell r="CJ96">
            <v>0.11904097754000001</v>
          </cell>
          <cell r="CK96">
            <v>0.12023138731540001</v>
          </cell>
          <cell r="CL96">
            <v>0.12023138731540001</v>
          </cell>
          <cell r="CM96">
            <v>0.12023138731540001</v>
          </cell>
          <cell r="CN96">
            <v>0.12023138731540001</v>
          </cell>
          <cell r="CO96">
            <v>0.12023138731540001</v>
          </cell>
          <cell r="CP96">
            <v>0.12023138731540001</v>
          </cell>
          <cell r="CQ96">
            <v>0.12023138731540001</v>
          </cell>
          <cell r="CR96">
            <v>1582.747837519164</v>
          </cell>
          <cell r="CS96">
            <v>1556.3463246341726</v>
          </cell>
          <cell r="CT96">
            <v>1570.3395708154871</v>
          </cell>
          <cell r="CU96">
            <v>1584.3304237211528</v>
          </cell>
          <cell r="CV96">
            <v>0</v>
          </cell>
          <cell r="CW96">
            <v>0</v>
          </cell>
          <cell r="CX96">
            <v>0</v>
          </cell>
          <cell r="CY96">
            <v>0</v>
          </cell>
          <cell r="CZ96">
            <v>0</v>
          </cell>
          <cell r="DA96">
            <v>0</v>
          </cell>
          <cell r="DB96">
            <v>0</v>
          </cell>
          <cell r="DD96" t="str">
            <v>EastSmall Business Wide IFTBand2 Charge</v>
          </cell>
          <cell r="DK96">
            <v>0.502</v>
          </cell>
          <cell r="DL96">
            <v>0.50543319759839744</v>
          </cell>
          <cell r="DM96">
            <v>0.504393310212645</v>
          </cell>
          <cell r="DN96">
            <v>0.50825558954035344</v>
          </cell>
          <cell r="DO96">
            <v>0</v>
          </cell>
          <cell r="DP96">
            <v>0</v>
          </cell>
          <cell r="DQ96">
            <v>0</v>
          </cell>
          <cell r="DR96">
            <v>0</v>
          </cell>
          <cell r="DS96">
            <v>0</v>
          </cell>
          <cell r="DT96">
            <v>0</v>
          </cell>
          <cell r="DU96">
            <v>0</v>
          </cell>
          <cell r="DV96">
            <v>2450.38</v>
          </cell>
          <cell r="DW96">
            <v>2442.7399999999998</v>
          </cell>
          <cell r="DX96">
            <v>2470.23</v>
          </cell>
          <cell r="DY96">
            <v>2497.73</v>
          </cell>
          <cell r="DZ96">
            <v>0</v>
          </cell>
          <cell r="EA96">
            <v>0</v>
          </cell>
          <cell r="EB96">
            <v>0</v>
          </cell>
          <cell r="EC96">
            <v>0</v>
          </cell>
          <cell r="ED96">
            <v>0</v>
          </cell>
          <cell r="EE96">
            <v>0</v>
          </cell>
          <cell r="EF96">
            <v>0</v>
          </cell>
        </row>
        <row r="97">
          <cell r="R97" t="str">
            <v>000</v>
          </cell>
          <cell r="Y97"/>
          <cell r="Z97"/>
          <cell r="AA97"/>
          <cell r="AB97"/>
          <cell r="AC97"/>
          <cell r="AD97"/>
          <cell r="AE97"/>
          <cell r="AF97"/>
          <cell r="AG97"/>
          <cell r="AH97"/>
          <cell r="AI97"/>
          <cell r="AV97" t="str">
            <v>WestCAC 22/11kV Bus STOUDConnection Unit Charge</v>
          </cell>
          <cell r="BC97">
            <v>5.5268387722844636</v>
          </cell>
          <cell r="BD97">
            <v>5.5744019286724535</v>
          </cell>
          <cell r="BE97">
            <v>5.6223744065439893</v>
          </cell>
          <cell r="BF97">
            <v>5.6707597284591698</v>
          </cell>
          <cell r="BG97">
            <v>5.7195614472927252</v>
          </cell>
          <cell r="BH97">
            <v>5.7687831464948998</v>
          </cell>
          <cell r="BI97">
            <v>5.8184284403545803</v>
          </cell>
          <cell r="BJ97">
            <v>5.8685009742646885</v>
          </cell>
          <cell r="BK97">
            <v>5.9190044249898577</v>
          </cell>
          <cell r="BL97">
            <v>5.9699425009364138</v>
          </cell>
          <cell r="BM97">
            <v>6.0213189424246787</v>
          </cell>
          <cell r="BZ97" t="str">
            <v>T1Small Business Wide IFTBand3 Charge</v>
          </cell>
          <cell r="CG97">
            <v>0.12554000000000001</v>
          </cell>
          <cell r="CH97">
            <v>0.1267954</v>
          </cell>
          <cell r="CI97">
            <v>0.12806335399999999</v>
          </cell>
          <cell r="CJ97">
            <v>0.12934398753999998</v>
          </cell>
          <cell r="CK97">
            <v>0.13063742741539999</v>
          </cell>
          <cell r="CL97">
            <v>0.13063742741539999</v>
          </cell>
          <cell r="CM97">
            <v>0.13063742741539999</v>
          </cell>
          <cell r="CN97">
            <v>0.13063742741539999</v>
          </cell>
          <cell r="CO97">
            <v>0.13063742741539999</v>
          </cell>
          <cell r="CP97">
            <v>0.13063742741539999</v>
          </cell>
          <cell r="CQ97">
            <v>0.13063742741539999</v>
          </cell>
          <cell r="CR97">
            <v>1090.1639608492867</v>
          </cell>
          <cell r="CS97">
            <v>1046.3167153723602</v>
          </cell>
          <cell r="CT97">
            <v>1051.4620006619116</v>
          </cell>
          <cell r="CU97">
            <v>1056.5947229487115</v>
          </cell>
          <cell r="CV97">
            <v>0</v>
          </cell>
          <cell r="CW97">
            <v>0</v>
          </cell>
          <cell r="CX97">
            <v>0</v>
          </cell>
          <cell r="CY97">
            <v>0</v>
          </cell>
          <cell r="CZ97">
            <v>0</v>
          </cell>
          <cell r="DA97">
            <v>0</v>
          </cell>
          <cell r="DB97">
            <v>0</v>
          </cell>
          <cell r="DD97" t="str">
            <v>EastSmall Business Wide IFTBand3 Charge</v>
          </cell>
          <cell r="DK97">
            <v>0.752</v>
          </cell>
          <cell r="DL97">
            <v>0.75714295735855552</v>
          </cell>
          <cell r="DM97">
            <v>0.755585197768743</v>
          </cell>
          <cell r="DN97">
            <v>0.76137092297678444</v>
          </cell>
          <cell r="DO97">
            <v>0</v>
          </cell>
          <cell r="DP97">
            <v>0</v>
          </cell>
          <cell r="DQ97">
            <v>0</v>
          </cell>
          <cell r="DR97">
            <v>0</v>
          </cell>
          <cell r="DS97">
            <v>0</v>
          </cell>
          <cell r="DT97">
            <v>0</v>
          </cell>
          <cell r="DU97">
            <v>0</v>
          </cell>
          <cell r="DV97">
            <v>896.27</v>
          </cell>
          <cell r="DW97">
            <v>893.47</v>
          </cell>
          <cell r="DX97">
            <v>903.53</v>
          </cell>
          <cell r="DY97">
            <v>913.58</v>
          </cell>
          <cell r="DZ97">
            <v>0</v>
          </cell>
          <cell r="EA97">
            <v>0</v>
          </cell>
          <cell r="EB97">
            <v>0</v>
          </cell>
          <cell r="EC97">
            <v>0</v>
          </cell>
          <cell r="ED97">
            <v>0</v>
          </cell>
          <cell r="EE97">
            <v>0</v>
          </cell>
          <cell r="EF97">
            <v>0</v>
          </cell>
        </row>
        <row r="98">
          <cell r="R98" t="str">
            <v>000</v>
          </cell>
          <cell r="Y98"/>
          <cell r="Z98"/>
          <cell r="AA98"/>
          <cell r="AB98"/>
          <cell r="AC98"/>
          <cell r="AD98"/>
          <cell r="AE98"/>
          <cell r="AF98"/>
          <cell r="AG98"/>
          <cell r="AH98"/>
          <cell r="AI98"/>
          <cell r="AV98" t="str">
            <v>WestCAC 22/11kV Bus STOUDFixed Charge</v>
          </cell>
          <cell r="BC98">
            <v>0</v>
          </cell>
          <cell r="BD98">
            <v>0</v>
          </cell>
          <cell r="BE98">
            <v>0</v>
          </cell>
          <cell r="BF98">
            <v>0</v>
          </cell>
          <cell r="BG98">
            <v>0</v>
          </cell>
          <cell r="BH98">
            <v>0</v>
          </cell>
          <cell r="BI98">
            <v>0</v>
          </cell>
          <cell r="BJ98">
            <v>0</v>
          </cell>
          <cell r="BK98">
            <v>0</v>
          </cell>
          <cell r="BL98">
            <v>0</v>
          </cell>
          <cell r="BM98">
            <v>0</v>
          </cell>
          <cell r="BZ98" t="str">
            <v>T1Small Business Wide IFTBand4 Charge</v>
          </cell>
          <cell r="CG98">
            <v>0.13554000000000002</v>
          </cell>
          <cell r="CH98">
            <v>0.13689540000000003</v>
          </cell>
          <cell r="CI98">
            <v>0.13826435400000003</v>
          </cell>
          <cell r="CJ98">
            <v>0.13964699754000004</v>
          </cell>
          <cell r="CK98">
            <v>0.14104346751540003</v>
          </cell>
          <cell r="CL98">
            <v>0.14104346751540003</v>
          </cell>
          <cell r="CM98">
            <v>0.14104346751540003</v>
          </cell>
          <cell r="CN98">
            <v>0.14104346751540003</v>
          </cell>
          <cell r="CO98">
            <v>0.14104346751540003</v>
          </cell>
          <cell r="CP98">
            <v>0.14104346751540003</v>
          </cell>
          <cell r="CQ98">
            <v>0.14104346751540003</v>
          </cell>
          <cell r="CR98">
            <v>2290.0128790314393</v>
          </cell>
          <cell r="CS98">
            <v>2262.8340599789858</v>
          </cell>
          <cell r="CT98">
            <v>2285.0139364781221</v>
          </cell>
          <cell r="CU98">
            <v>2307.1863348380575</v>
          </cell>
          <cell r="CV98">
            <v>0</v>
          </cell>
          <cell r="CW98">
            <v>0</v>
          </cell>
          <cell r="CX98">
            <v>0</v>
          </cell>
          <cell r="CY98">
            <v>0</v>
          </cell>
          <cell r="CZ98">
            <v>0</v>
          </cell>
          <cell r="DA98">
            <v>0</v>
          </cell>
          <cell r="DB98">
            <v>0</v>
          </cell>
          <cell r="DD98" t="str">
            <v>EastSmall Business Wide IFTBand4 Charge</v>
          </cell>
          <cell r="DK98">
            <v>1.002</v>
          </cell>
          <cell r="DL98">
            <v>1.0088527171187136</v>
          </cell>
          <cell r="DM98">
            <v>1.0067770853248412</v>
          </cell>
          <cell r="DN98">
            <v>1.0144862564132155</v>
          </cell>
          <cell r="DO98">
            <v>0</v>
          </cell>
          <cell r="DP98">
            <v>0</v>
          </cell>
          <cell r="DQ98">
            <v>0</v>
          </cell>
          <cell r="DR98">
            <v>0</v>
          </cell>
          <cell r="DS98">
            <v>0</v>
          </cell>
          <cell r="DT98">
            <v>0</v>
          </cell>
          <cell r="DU98">
            <v>0</v>
          </cell>
          <cell r="DV98">
            <v>3885.29</v>
          </cell>
          <cell r="DW98">
            <v>3873.18</v>
          </cell>
          <cell r="DX98">
            <v>3916.77</v>
          </cell>
          <cell r="DY98">
            <v>3960.36</v>
          </cell>
          <cell r="DZ98">
            <v>0</v>
          </cell>
          <cell r="EA98">
            <v>0</v>
          </cell>
          <cell r="EB98">
            <v>0</v>
          </cell>
          <cell r="EC98">
            <v>0</v>
          </cell>
          <cell r="ED98">
            <v>0</v>
          </cell>
          <cell r="EE98">
            <v>0</v>
          </cell>
          <cell r="EF98">
            <v>0</v>
          </cell>
        </row>
        <row r="99">
          <cell r="R99" t="str">
            <v>000</v>
          </cell>
          <cell r="Y99"/>
          <cell r="Z99"/>
          <cell r="AA99"/>
          <cell r="AB99"/>
          <cell r="AC99"/>
          <cell r="AD99"/>
          <cell r="AE99"/>
          <cell r="AF99"/>
          <cell r="AG99"/>
          <cell r="AH99"/>
          <cell r="AI99"/>
          <cell r="AV99" t="str">
            <v>WestCAC 22/11kV Bus STOUDSummer Demand Charge kVA</v>
          </cell>
          <cell r="BC99">
            <v>125.26884681583478</v>
          </cell>
          <cell r="BD99">
            <v>122.1371256454389</v>
          </cell>
          <cell r="BE99">
            <v>119.08369750430292</v>
          </cell>
          <cell r="BF99">
            <v>116.10660506669534</v>
          </cell>
          <cell r="BG99">
            <v>113.20393994002795</v>
          </cell>
          <cell r="BH99">
            <v>0</v>
          </cell>
          <cell r="BI99">
            <v>0</v>
          </cell>
          <cell r="BJ99">
            <v>0</v>
          </cell>
          <cell r="BK99">
            <v>0</v>
          </cell>
          <cell r="BL99">
            <v>0</v>
          </cell>
          <cell r="BM99">
            <v>0</v>
          </cell>
          <cell r="BZ99" t="str">
            <v>T1Small Business Wide IFTBand5 Charge</v>
          </cell>
          <cell r="CG99">
            <v>0.14554000000000003</v>
          </cell>
          <cell r="CH99">
            <v>0.14699540000000003</v>
          </cell>
          <cell r="CI99">
            <v>0.14846535400000002</v>
          </cell>
          <cell r="CJ99">
            <v>0.14995000754000001</v>
          </cell>
          <cell r="CK99">
            <v>0.15144950761540002</v>
          </cell>
          <cell r="CL99">
            <v>0.15144950761540002</v>
          </cell>
          <cell r="CM99">
            <v>0.15144950761540002</v>
          </cell>
          <cell r="CN99">
            <v>0.15144950761540002</v>
          </cell>
          <cell r="CO99">
            <v>0.15144950761540002</v>
          </cell>
          <cell r="CP99">
            <v>0.15144950761540002</v>
          </cell>
          <cell r="CQ99">
            <v>0.15144950761540002</v>
          </cell>
          <cell r="CR99">
            <v>4084.6316037836427</v>
          </cell>
          <cell r="CS99">
            <v>4054.1405723705234</v>
          </cell>
          <cell r="CT99">
            <v>4096.853127890382</v>
          </cell>
          <cell r="CU99">
            <v>4139.5632901345916</v>
          </cell>
          <cell r="CV99">
            <v>0</v>
          </cell>
          <cell r="CW99">
            <v>0</v>
          </cell>
          <cell r="CX99">
            <v>0</v>
          </cell>
          <cell r="CY99">
            <v>0</v>
          </cell>
          <cell r="CZ99">
            <v>0</v>
          </cell>
          <cell r="DA99">
            <v>0</v>
          </cell>
          <cell r="DB99">
            <v>0</v>
          </cell>
          <cell r="DD99" t="str">
            <v>EastSmall Business Wide IFTBand5 Charge</v>
          </cell>
          <cell r="DK99">
            <v>1.252</v>
          </cell>
          <cell r="DL99">
            <v>1.2605624768788717</v>
          </cell>
          <cell r="DM99">
            <v>1.2579689728809391</v>
          </cell>
          <cell r="DN99">
            <v>1.2676015898496464</v>
          </cell>
          <cell r="DO99">
            <v>0</v>
          </cell>
          <cell r="DP99">
            <v>0</v>
          </cell>
          <cell r="DQ99">
            <v>0</v>
          </cell>
          <cell r="DR99">
            <v>0</v>
          </cell>
          <cell r="DS99">
            <v>0</v>
          </cell>
          <cell r="DT99">
            <v>0</v>
          </cell>
          <cell r="DU99">
            <v>0</v>
          </cell>
          <cell r="DV99">
            <v>7485.07</v>
          </cell>
          <cell r="DW99">
            <v>7461.74</v>
          </cell>
          <cell r="DX99">
            <v>7545.71</v>
          </cell>
          <cell r="DY99">
            <v>7629.69</v>
          </cell>
          <cell r="DZ99">
            <v>0</v>
          </cell>
          <cell r="EA99">
            <v>0</v>
          </cell>
          <cell r="EB99">
            <v>0</v>
          </cell>
          <cell r="EC99">
            <v>0</v>
          </cell>
          <cell r="ED99">
            <v>0</v>
          </cell>
          <cell r="EE99">
            <v>0</v>
          </cell>
          <cell r="EF99">
            <v>0</v>
          </cell>
        </row>
        <row r="100">
          <cell r="R100" t="str">
            <v>000</v>
          </cell>
          <cell r="Y100"/>
          <cell r="Z100"/>
          <cell r="AA100"/>
          <cell r="AB100"/>
          <cell r="AC100"/>
          <cell r="AD100"/>
          <cell r="AE100"/>
          <cell r="AF100"/>
          <cell r="AG100"/>
          <cell r="AH100"/>
          <cell r="AI100"/>
          <cell r="AV100" t="str">
            <v>WestCAC 22/11kV Bus STOUDNon Summer Capacity Charge</v>
          </cell>
          <cell r="BC100">
            <v>0</v>
          </cell>
          <cell r="BD100">
            <v>0</v>
          </cell>
          <cell r="BE100">
            <v>0</v>
          </cell>
          <cell r="BF100">
            <v>0</v>
          </cell>
          <cell r="BG100">
            <v>0</v>
          </cell>
          <cell r="BH100">
            <v>0</v>
          </cell>
          <cell r="BI100">
            <v>0</v>
          </cell>
          <cell r="BJ100">
            <v>0</v>
          </cell>
          <cell r="BK100">
            <v>0</v>
          </cell>
          <cell r="BL100">
            <v>0</v>
          </cell>
          <cell r="BM100">
            <v>0</v>
          </cell>
          <cell r="BZ100" t="str">
            <v>T1Small Business Wide IFTVolume Charge</v>
          </cell>
          <cell r="CG100">
            <v>1.2756140745273986E-2</v>
          </cell>
          <cell r="CH100">
            <v>1.2804973505126783E-2</v>
          </cell>
          <cell r="CI100">
            <v>1.29657472693725E-2</v>
          </cell>
          <cell r="CJ100">
            <v>1.2957337472086361E-2</v>
          </cell>
          <cell r="CK100">
            <v>0</v>
          </cell>
          <cell r="CL100">
            <v>0</v>
          </cell>
          <cell r="CM100">
            <v>0</v>
          </cell>
          <cell r="CN100">
            <v>0</v>
          </cell>
          <cell r="CO100">
            <v>0</v>
          </cell>
          <cell r="CP100">
            <v>0</v>
          </cell>
          <cell r="CQ100">
            <v>0</v>
          </cell>
          <cell r="CR100">
            <v>437216720.04410017</v>
          </cell>
          <cell r="CS100">
            <v>433287215.05376548</v>
          </cell>
          <cell r="CT100">
            <v>435784698.24560237</v>
          </cell>
          <cell r="CU100">
            <v>433140018.62464696</v>
          </cell>
          <cell r="CV100">
            <v>0</v>
          </cell>
          <cell r="CW100">
            <v>0</v>
          </cell>
          <cell r="CX100">
            <v>0</v>
          </cell>
          <cell r="CY100">
            <v>0</v>
          </cell>
          <cell r="CZ100">
            <v>0</v>
          </cell>
          <cell r="DA100">
            <v>0</v>
          </cell>
          <cell r="DB100">
            <v>0</v>
          </cell>
          <cell r="DD100" t="str">
            <v>EastSmall Business Wide IFTVolume Charge</v>
          </cell>
          <cell r="DK100">
            <v>9.2216997982206089E-2</v>
          </cell>
          <cell r="DL100">
            <v>9.6101328540702927E-2</v>
          </cell>
          <cell r="DM100">
            <v>9.5849746361992463E-2</v>
          </cell>
          <cell r="DN100">
            <v>9.7013223534305318E-2</v>
          </cell>
          <cell r="DO100">
            <v>0</v>
          </cell>
          <cell r="DP100">
            <v>0</v>
          </cell>
          <cell r="DQ100">
            <v>0</v>
          </cell>
          <cell r="DR100">
            <v>0</v>
          </cell>
          <cell r="DS100">
            <v>0</v>
          </cell>
          <cell r="DT100">
            <v>0</v>
          </cell>
          <cell r="DU100">
            <v>0</v>
          </cell>
          <cell r="DV100">
            <v>667156427.70000005</v>
          </cell>
          <cell r="DW100">
            <v>661791061.88999999</v>
          </cell>
          <cell r="DX100">
            <v>667301891.42999995</v>
          </cell>
          <cell r="DY100">
            <v>664508851.69000006</v>
          </cell>
          <cell r="DZ100">
            <v>0</v>
          </cell>
          <cell r="EA100">
            <v>0</v>
          </cell>
          <cell r="EB100">
            <v>0</v>
          </cell>
          <cell r="EC100">
            <v>0</v>
          </cell>
          <cell r="ED100">
            <v>0</v>
          </cell>
          <cell r="EE100">
            <v>0</v>
          </cell>
          <cell r="EF100">
            <v>0</v>
          </cell>
        </row>
        <row r="101">
          <cell r="AV101" t="str">
            <v>WestCAC 22/11kV Bus STOUDVolume Summer No Charge</v>
          </cell>
          <cell r="BC101">
            <v>0</v>
          </cell>
          <cell r="BD101">
            <v>0</v>
          </cell>
          <cell r="BE101">
            <v>0</v>
          </cell>
          <cell r="BF101">
            <v>0</v>
          </cell>
          <cell r="BG101">
            <v>0</v>
          </cell>
          <cell r="BH101">
            <v>0</v>
          </cell>
          <cell r="BI101">
            <v>0</v>
          </cell>
          <cell r="BJ101">
            <v>0</v>
          </cell>
          <cell r="BK101">
            <v>0</v>
          </cell>
          <cell r="BL101">
            <v>0</v>
          </cell>
          <cell r="BM101">
            <v>0</v>
          </cell>
          <cell r="BZ101" t="str">
            <v>T1Transitional Network ToU Energy Tariff 1Fixed Charge</v>
          </cell>
          <cell r="CG101">
            <v>0.10462200000000002</v>
          </cell>
          <cell r="CH101">
            <v>0.10566822000000002</v>
          </cell>
          <cell r="CI101">
            <v>0.10672490220000003</v>
          </cell>
          <cell r="CJ101">
            <v>0.10779215122200003</v>
          </cell>
          <cell r="CK101">
            <v>0.10887007273422003</v>
          </cell>
          <cell r="CL101">
            <v>0.10887007273422003</v>
          </cell>
          <cell r="CM101">
            <v>0.10887007273422003</v>
          </cell>
          <cell r="CN101">
            <v>0.10887007273422003</v>
          </cell>
          <cell r="CO101">
            <v>0.10887007273422003</v>
          </cell>
          <cell r="CP101">
            <v>0.10887007273422003</v>
          </cell>
          <cell r="CQ101">
            <v>0.10887007273422003</v>
          </cell>
          <cell r="CR101">
            <v>0</v>
          </cell>
          <cell r="CS101">
            <v>0</v>
          </cell>
          <cell r="CT101">
            <v>0</v>
          </cell>
          <cell r="CU101">
            <v>0</v>
          </cell>
          <cell r="CV101">
            <v>0</v>
          </cell>
          <cell r="CW101">
            <v>0</v>
          </cell>
          <cell r="CX101">
            <v>0</v>
          </cell>
          <cell r="CY101">
            <v>0</v>
          </cell>
          <cell r="CZ101">
            <v>0</v>
          </cell>
          <cell r="DA101">
            <v>0</v>
          </cell>
          <cell r="DB101">
            <v>0</v>
          </cell>
          <cell r="DD101" t="str">
            <v>EastTransitional Network ToU Energy Tariff 1Fixed Charge</v>
          </cell>
          <cell r="DK101">
            <v>0.31737117082284905</v>
          </cell>
          <cell r="DL101">
            <v>0.33641344107221999</v>
          </cell>
          <cell r="DM101">
            <v>0.35659824753655323</v>
          </cell>
          <cell r="DN101">
            <v>0.37799414238874646</v>
          </cell>
          <cell r="DO101">
            <v>0.40067379093207128</v>
          </cell>
          <cell r="DP101">
            <v>0.42070748047867484</v>
          </cell>
          <cell r="DQ101">
            <v>0.44174285450260858</v>
          </cell>
          <cell r="DR101">
            <v>0.46382999722773904</v>
          </cell>
          <cell r="DS101">
            <v>0.48702149708912601</v>
          </cell>
          <cell r="DT101">
            <v>0.51137257194358232</v>
          </cell>
          <cell r="DU101">
            <v>0.53694120054076144</v>
          </cell>
          <cell r="DV101">
            <v>0</v>
          </cell>
          <cell r="DW101">
            <v>0</v>
          </cell>
          <cell r="DX101">
            <v>0</v>
          </cell>
          <cell r="DY101">
            <v>0</v>
          </cell>
          <cell r="DZ101">
            <v>0</v>
          </cell>
          <cell r="EA101">
            <v>0</v>
          </cell>
          <cell r="EB101">
            <v>0</v>
          </cell>
          <cell r="EC101">
            <v>0</v>
          </cell>
          <cell r="ED101">
            <v>0</v>
          </cell>
          <cell r="EE101">
            <v>0</v>
          </cell>
          <cell r="EF101">
            <v>0</v>
          </cell>
        </row>
        <row r="102">
          <cell r="AV102" t="str">
            <v>WestCAC 22/11kV Bus STOUDVolume Non Summer Charge</v>
          </cell>
          <cell r="BC102">
            <v>2.6290000000000004E-2</v>
          </cell>
          <cell r="BD102">
            <v>2.6516247848537008E-2</v>
          </cell>
          <cell r="BE102">
            <v>2.6744442752569167E-2</v>
          </cell>
          <cell r="BF102">
            <v>2.697460146816787E-2</v>
          </cell>
          <cell r="BG102">
            <v>2.7206740895604771E-2</v>
          </cell>
          <cell r="BH102">
            <v>2.7440878080592764E-2</v>
          </cell>
          <cell r="BI102">
            <v>2.7677030215537624E-2</v>
          </cell>
          <cell r="BJ102">
            <v>2.7915214640800427E-2</v>
          </cell>
          <cell r="BK102">
            <v>2.8155448845970828E-2</v>
          </cell>
          <cell r="BL102">
            <v>2.8397750471151298E-2</v>
          </cell>
          <cell r="BM102">
            <v>2.8642137308252429E-2</v>
          </cell>
          <cell r="BZ102" t="str">
            <v>T1Transitional Network ToU Energy Tariff 1Volume Charge</v>
          </cell>
          <cell r="CG102">
            <v>1.2756140745273986E-2</v>
          </cell>
          <cell r="CH102">
            <v>1.2804973505126783E-2</v>
          </cell>
          <cell r="CI102">
            <v>1.29657472693725E-2</v>
          </cell>
          <cell r="CJ102">
            <v>1.2957337472086361E-2</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D102" t="str">
            <v>EastTransitional Network ToU Energy Tariff 1Volume Peak Charge</v>
          </cell>
          <cell r="DK102">
            <v>0.34194600000000003</v>
          </cell>
          <cell r="DL102">
            <v>0.36246276000000005</v>
          </cell>
          <cell r="DM102">
            <v>0.38421052560000007</v>
          </cell>
          <cell r="DN102">
            <v>0.40726315713600009</v>
          </cell>
          <cell r="DO102">
            <v>0.43169894656416014</v>
          </cell>
          <cell r="DP102">
            <v>0.45328389389236817</v>
          </cell>
          <cell r="DQ102">
            <v>0.47594808858698662</v>
          </cell>
          <cell r="DR102">
            <v>0.49974549301633597</v>
          </cell>
          <cell r="DS102">
            <v>0.52473276766715282</v>
          </cell>
          <cell r="DT102">
            <v>0.55096940605051048</v>
          </cell>
          <cell r="DU102">
            <v>0.57851787635303598</v>
          </cell>
          <cell r="DV102">
            <v>0</v>
          </cell>
          <cell r="DW102">
            <v>0</v>
          </cell>
          <cell r="DX102">
            <v>0</v>
          </cell>
          <cell r="DY102">
            <v>0</v>
          </cell>
          <cell r="DZ102">
            <v>0</v>
          </cell>
          <cell r="EA102">
            <v>0</v>
          </cell>
          <cell r="EB102">
            <v>0</v>
          </cell>
          <cell r="EC102">
            <v>0</v>
          </cell>
          <cell r="ED102">
            <v>0</v>
          </cell>
          <cell r="EE102">
            <v>0</v>
          </cell>
          <cell r="EF102">
            <v>0</v>
          </cell>
        </row>
        <row r="103">
          <cell r="AV103" t="str">
            <v>WestCAC 22/11kV Line STOUDConnection Unit Charge</v>
          </cell>
          <cell r="BC103">
            <v>5.5268387722844636</v>
          </cell>
          <cell r="BD103">
            <v>5.5744019286724535</v>
          </cell>
          <cell r="BE103">
            <v>5.6223744065439893</v>
          </cell>
          <cell r="BF103">
            <v>5.6707597284591698</v>
          </cell>
          <cell r="BG103">
            <v>5.7195614472927252</v>
          </cell>
          <cell r="BH103">
            <v>5.7687831464948998</v>
          </cell>
          <cell r="BI103">
            <v>5.8184284403545803</v>
          </cell>
          <cell r="BJ103">
            <v>5.8685009742646885</v>
          </cell>
          <cell r="BK103">
            <v>5.9190044249898577</v>
          </cell>
          <cell r="BL103">
            <v>5.9699425009364138</v>
          </cell>
          <cell r="BM103">
            <v>6.0213189424246787</v>
          </cell>
          <cell r="BZ103" t="str">
            <v>T1Transitional Network ToU Energy Tariff 2Fixed Charge</v>
          </cell>
          <cell r="CG103">
            <v>0.10462200000000002</v>
          </cell>
          <cell r="CH103">
            <v>0.10566822000000002</v>
          </cell>
          <cell r="CI103">
            <v>0.10672490220000003</v>
          </cell>
          <cell r="CJ103">
            <v>0.10779215122200003</v>
          </cell>
          <cell r="CK103">
            <v>0.10887007273422003</v>
          </cell>
          <cell r="CL103">
            <v>0.10887007273422003</v>
          </cell>
          <cell r="CM103">
            <v>0.10887007273422003</v>
          </cell>
          <cell r="CN103">
            <v>0.10887007273422003</v>
          </cell>
          <cell r="CO103">
            <v>0.10887007273422003</v>
          </cell>
          <cell r="CP103">
            <v>0.10887007273422003</v>
          </cell>
          <cell r="CQ103">
            <v>0.10887007273422003</v>
          </cell>
          <cell r="CR103">
            <v>0</v>
          </cell>
          <cell r="CS103">
            <v>0</v>
          </cell>
          <cell r="CT103">
            <v>0</v>
          </cell>
          <cell r="CU103">
            <v>0</v>
          </cell>
          <cell r="CV103">
            <v>0</v>
          </cell>
          <cell r="CW103">
            <v>0</v>
          </cell>
          <cell r="CX103">
            <v>0</v>
          </cell>
          <cell r="CY103">
            <v>0</v>
          </cell>
          <cell r="CZ103">
            <v>0</v>
          </cell>
          <cell r="DA103">
            <v>0</v>
          </cell>
          <cell r="DB103">
            <v>0</v>
          </cell>
          <cell r="DD103" t="str">
            <v>EastTransitional Network ToU Energy Tariff 1Volume Peak Charge (over 10,000)</v>
          </cell>
          <cell r="DK103">
            <v>0.26908200000000004</v>
          </cell>
          <cell r="DL103">
            <v>0.28522692000000005</v>
          </cell>
          <cell r="DM103">
            <v>0.30234053520000009</v>
          </cell>
          <cell r="DN103">
            <v>0.3204809673120001</v>
          </cell>
          <cell r="DO103">
            <v>0.33970982535072014</v>
          </cell>
          <cell r="DP103">
            <v>0.35669531661825615</v>
          </cell>
          <cell r="DQ103">
            <v>0.37453008244916897</v>
          </cell>
          <cell r="DR103">
            <v>0.39325658657162743</v>
          </cell>
          <cell r="DS103">
            <v>0.41291941590020881</v>
          </cell>
          <cell r="DT103">
            <v>0.43356538669521927</v>
          </cell>
          <cell r="DU103">
            <v>0.45524365602998024</v>
          </cell>
          <cell r="DV103">
            <v>0</v>
          </cell>
          <cell r="DW103">
            <v>0</v>
          </cell>
          <cell r="DX103">
            <v>0</v>
          </cell>
          <cell r="DY103">
            <v>0</v>
          </cell>
          <cell r="DZ103">
            <v>0</v>
          </cell>
          <cell r="EA103">
            <v>0</v>
          </cell>
          <cell r="EB103">
            <v>0</v>
          </cell>
          <cell r="EC103">
            <v>0</v>
          </cell>
          <cell r="ED103">
            <v>0</v>
          </cell>
          <cell r="EE103">
            <v>0</v>
          </cell>
          <cell r="EF103">
            <v>0</v>
          </cell>
        </row>
        <row r="104">
          <cell r="AV104" t="str">
            <v>WestCAC 22/11kV Line STOUDFixed Charge</v>
          </cell>
          <cell r="BC104">
            <v>0</v>
          </cell>
          <cell r="BD104">
            <v>0</v>
          </cell>
          <cell r="BE104">
            <v>0</v>
          </cell>
          <cell r="BF104">
            <v>0</v>
          </cell>
          <cell r="BG104">
            <v>0</v>
          </cell>
          <cell r="BH104">
            <v>0</v>
          </cell>
          <cell r="BI104">
            <v>0</v>
          </cell>
          <cell r="BJ104">
            <v>0</v>
          </cell>
          <cell r="BK104">
            <v>0</v>
          </cell>
          <cell r="BL104">
            <v>0</v>
          </cell>
          <cell r="BM104">
            <v>0</v>
          </cell>
          <cell r="BZ104" t="str">
            <v>T1Transitional Network ToU Energy Tariff 2Volume Charge</v>
          </cell>
          <cell r="CG104">
            <v>1.2756140745273986E-2</v>
          </cell>
          <cell r="CH104">
            <v>1.2804973505126783E-2</v>
          </cell>
          <cell r="CI104">
            <v>1.29657472693725E-2</v>
          </cell>
          <cell r="CJ104">
            <v>1.2957337472086361E-2</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D104" t="str">
            <v>EastTransitional Network ToU Energy Tariff 1Volume Off Peak Charge</v>
          </cell>
          <cell r="DK104">
            <v>3.68166658816362E-2</v>
          </cell>
          <cell r="DL104">
            <v>3.9025665834534373E-2</v>
          </cell>
          <cell r="DM104">
            <v>4.1367205784606439E-2</v>
          </cell>
          <cell r="DN104">
            <v>4.384923813168283E-2</v>
          </cell>
          <cell r="DO104">
            <v>4.6480192419583802E-2</v>
          </cell>
          <cell r="DP104">
            <v>4.8804202040562995E-2</v>
          </cell>
          <cell r="DQ104">
            <v>5.124441214259115E-2</v>
          </cell>
          <cell r="DR104">
            <v>5.3806632749720709E-2</v>
          </cell>
          <cell r="DS104">
            <v>5.649696438720675E-2</v>
          </cell>
          <cell r="DT104">
            <v>5.932181260656709E-2</v>
          </cell>
          <cell r="DU104">
            <v>6.2287903236895446E-2</v>
          </cell>
          <cell r="DV104">
            <v>0</v>
          </cell>
          <cell r="DW104">
            <v>0</v>
          </cell>
          <cell r="DX104">
            <v>0</v>
          </cell>
          <cell r="DY104">
            <v>0</v>
          </cell>
          <cell r="DZ104">
            <v>0</v>
          </cell>
          <cell r="EA104">
            <v>0</v>
          </cell>
          <cell r="EB104">
            <v>0</v>
          </cell>
          <cell r="EC104">
            <v>0</v>
          </cell>
          <cell r="ED104">
            <v>0</v>
          </cell>
          <cell r="EE104">
            <v>0</v>
          </cell>
          <cell r="EF104">
            <v>0</v>
          </cell>
        </row>
        <row r="105">
          <cell r="AV105" t="str">
            <v>WestCAC 22/11kV Line STOUDSummer Demand Charge kVA</v>
          </cell>
          <cell r="BC105">
            <v>175.37638554216869</v>
          </cell>
          <cell r="BD105">
            <v>179.76079518072288</v>
          </cell>
          <cell r="BE105">
            <v>184.25481506024093</v>
          </cell>
          <cell r="BF105">
            <v>188.86118543674692</v>
          </cell>
          <cell r="BG105">
            <v>193.58271507266556</v>
          </cell>
          <cell r="BH105">
            <v>0</v>
          </cell>
          <cell r="BI105">
            <v>0</v>
          </cell>
          <cell r="BJ105">
            <v>0</v>
          </cell>
          <cell r="BK105">
            <v>0</v>
          </cell>
          <cell r="BL105">
            <v>0</v>
          </cell>
          <cell r="BM105">
            <v>0</v>
          </cell>
          <cell r="BZ105" t="str">
            <v>T1Demand LargeFixed Charge</v>
          </cell>
          <cell r="CG105">
            <v>15.441160980000001</v>
          </cell>
          <cell r="CH105">
            <v>15.595572589800001</v>
          </cell>
          <cell r="CI105">
            <v>15.751528315698001</v>
          </cell>
          <cell r="CJ105">
            <v>15.909043598854982</v>
          </cell>
          <cell r="CK105">
            <v>16.068134034843531</v>
          </cell>
          <cell r="CL105">
            <v>16.068134034843531</v>
          </cell>
          <cell r="CM105">
            <v>16.068134034843531</v>
          </cell>
          <cell r="CN105">
            <v>16.068134034843531</v>
          </cell>
          <cell r="CO105">
            <v>16.068134034843531</v>
          </cell>
          <cell r="CP105">
            <v>16.068134034843531</v>
          </cell>
          <cell r="CQ105">
            <v>16.068134034843531</v>
          </cell>
          <cell r="CR105">
            <v>136.19786489406766</v>
          </cell>
          <cell r="CS105">
            <v>124.81602323827936</v>
          </cell>
          <cell r="CT105">
            <v>124.06782966266597</v>
          </cell>
          <cell r="CU105">
            <v>123.23707598247186</v>
          </cell>
          <cell r="CV105">
            <v>0</v>
          </cell>
          <cell r="CW105">
            <v>0</v>
          </cell>
          <cell r="CX105">
            <v>0</v>
          </cell>
          <cell r="CY105">
            <v>0</v>
          </cell>
          <cell r="CZ105">
            <v>0</v>
          </cell>
          <cell r="DA105">
            <v>0</v>
          </cell>
          <cell r="DB105">
            <v>0</v>
          </cell>
          <cell r="DD105" t="str">
            <v>EastTransitional Network ToU Energy Tariff 2Fixed Charge</v>
          </cell>
          <cell r="DK105">
            <v>0.31457345076323984</v>
          </cell>
          <cell r="DL105">
            <v>0.33344785780903424</v>
          </cell>
          <cell r="DM105">
            <v>0.35345472927757632</v>
          </cell>
          <cell r="DN105">
            <v>0.37466201303423091</v>
          </cell>
          <cell r="DO105">
            <v>0.39714173381628476</v>
          </cell>
          <cell r="DP105">
            <v>0.41699882050709902</v>
          </cell>
          <cell r="DQ105">
            <v>0.437848761532454</v>
          </cell>
          <cell r="DR105">
            <v>0.45974119960907672</v>
          </cell>
          <cell r="DS105">
            <v>0.48272825958953058</v>
          </cell>
          <cell r="DT105">
            <v>0.50686467256900714</v>
          </cell>
          <cell r="DU105">
            <v>0.5322079061974575</v>
          </cell>
          <cell r="DV105">
            <v>0</v>
          </cell>
          <cell r="DW105">
            <v>0</v>
          </cell>
          <cell r="DX105">
            <v>0</v>
          </cell>
          <cell r="DY105">
            <v>0</v>
          </cell>
          <cell r="DZ105">
            <v>0</v>
          </cell>
          <cell r="EA105">
            <v>0</v>
          </cell>
          <cell r="EB105">
            <v>0</v>
          </cell>
          <cell r="EC105">
            <v>0</v>
          </cell>
          <cell r="ED105">
            <v>0</v>
          </cell>
          <cell r="EE105">
            <v>0</v>
          </cell>
          <cell r="EF105">
            <v>0</v>
          </cell>
        </row>
        <row r="106">
          <cell r="AV106" t="str">
            <v>WestCAC 22/11kV Line STOUDNon Summer Capacity Charge</v>
          </cell>
          <cell r="BC106">
            <v>27.124019999999998</v>
          </cell>
          <cell r="BD106">
            <v>27.357445301204816</v>
          </cell>
          <cell r="BE106">
            <v>27.592879426000039</v>
          </cell>
          <cell r="BF106">
            <v>27.830339662024134</v>
          </cell>
          <cell r="BG106">
            <v>28.069843445690434</v>
          </cell>
          <cell r="BH106">
            <v>28.311408363467461</v>
          </cell>
          <cell r="BI106">
            <v>28.55505215317028</v>
          </cell>
          <cell r="BJ106">
            <v>28.800792705262968</v>
          </cell>
          <cell r="BK106">
            <v>29.048648064172287</v>
          </cell>
          <cell r="BL106">
            <v>29.298636429612667</v>
          </cell>
          <cell r="BM106">
            <v>29.550776157922588</v>
          </cell>
          <cell r="BZ106" t="str">
            <v>T1Demand LargeDemand Charge kW</v>
          </cell>
          <cell r="CG106">
            <v>0.92590470000000002</v>
          </cell>
          <cell r="CH106">
            <v>0.93516374700000005</v>
          </cell>
          <cell r="CI106">
            <v>0.94451538447000005</v>
          </cell>
          <cell r="CJ106">
            <v>0.95396053831470007</v>
          </cell>
          <cell r="CK106">
            <v>0.96350014369784709</v>
          </cell>
          <cell r="CL106">
            <v>0.96350014369784709</v>
          </cell>
          <cell r="CM106">
            <v>0.96350014369784709</v>
          </cell>
          <cell r="CN106">
            <v>0.96350014369784709</v>
          </cell>
          <cell r="CO106">
            <v>0.96350014369784709</v>
          </cell>
          <cell r="CP106">
            <v>0.96350014369784709</v>
          </cell>
          <cell r="CQ106">
            <v>0.96350014369784709</v>
          </cell>
          <cell r="CR106">
            <v>225860.88508735737</v>
          </cell>
          <cell r="CS106">
            <v>199575.17548602016</v>
          </cell>
          <cell r="CT106">
            <v>198377.18876329745</v>
          </cell>
          <cell r="CU106">
            <v>197051.45844008034</v>
          </cell>
          <cell r="CV106">
            <v>0</v>
          </cell>
          <cell r="CW106">
            <v>0</v>
          </cell>
          <cell r="CX106">
            <v>0</v>
          </cell>
          <cell r="CY106">
            <v>0</v>
          </cell>
          <cell r="CZ106">
            <v>0</v>
          </cell>
          <cell r="DA106">
            <v>0</v>
          </cell>
          <cell r="DB106">
            <v>0</v>
          </cell>
          <cell r="DD106" t="str">
            <v>EastTransitional Network ToU Energy Tariff 2Volume Peak Charge</v>
          </cell>
          <cell r="DK106">
            <v>0.24528081138639651</v>
          </cell>
          <cell r="DL106">
            <v>0.25999766006958031</v>
          </cell>
          <cell r="DM106">
            <v>0.27559751967375512</v>
          </cell>
          <cell r="DN106">
            <v>0.29213337085418045</v>
          </cell>
          <cell r="DO106">
            <v>0.30966137310543129</v>
          </cell>
          <cell r="DP106">
            <v>0.3251444417607029</v>
          </cell>
          <cell r="DQ106">
            <v>0.34140166384873805</v>
          </cell>
          <cell r="DR106">
            <v>0.35847174704117496</v>
          </cell>
          <cell r="DS106">
            <v>0.37639533439323375</v>
          </cell>
          <cell r="DT106">
            <v>0.39521510111289543</v>
          </cell>
          <cell r="DU106">
            <v>0.41497585616854021</v>
          </cell>
          <cell r="DV106">
            <v>0</v>
          </cell>
          <cell r="DW106">
            <v>0</v>
          </cell>
          <cell r="DX106">
            <v>0</v>
          </cell>
          <cell r="DY106">
            <v>0</v>
          </cell>
          <cell r="DZ106">
            <v>0</v>
          </cell>
          <cell r="EA106">
            <v>0</v>
          </cell>
          <cell r="EB106">
            <v>0</v>
          </cell>
          <cell r="EC106">
            <v>0</v>
          </cell>
          <cell r="ED106">
            <v>0</v>
          </cell>
          <cell r="EE106">
            <v>0</v>
          </cell>
          <cell r="EF106">
            <v>0</v>
          </cell>
        </row>
        <row r="107">
          <cell r="AV107" t="str">
            <v>WestCAC 22/11kV Line STOUDVolume Summer No Charge</v>
          </cell>
          <cell r="BC107">
            <v>0</v>
          </cell>
          <cell r="BD107">
            <v>0</v>
          </cell>
          <cell r="BE107">
            <v>0</v>
          </cell>
          <cell r="BF107">
            <v>0</v>
          </cell>
          <cell r="BG107">
            <v>0</v>
          </cell>
          <cell r="BH107">
            <v>0</v>
          </cell>
          <cell r="BI107">
            <v>0</v>
          </cell>
          <cell r="BJ107">
            <v>0</v>
          </cell>
          <cell r="BK107">
            <v>0</v>
          </cell>
          <cell r="BL107">
            <v>0</v>
          </cell>
          <cell r="BM107">
            <v>0</v>
          </cell>
          <cell r="BZ107" t="str">
            <v>T1Demand LargeVolume Charge</v>
          </cell>
          <cell r="CG107">
            <v>1.2756140745273986E-2</v>
          </cell>
          <cell r="CH107">
            <v>1.2804973505126783E-2</v>
          </cell>
          <cell r="CI107">
            <v>1.29657472693725E-2</v>
          </cell>
          <cell r="CJ107">
            <v>1.2957337472086361E-2</v>
          </cell>
          <cell r="CK107">
            <v>0</v>
          </cell>
          <cell r="CL107">
            <v>1</v>
          </cell>
          <cell r="CM107">
            <v>1</v>
          </cell>
          <cell r="CN107">
            <v>1</v>
          </cell>
          <cell r="CO107">
            <v>1</v>
          </cell>
          <cell r="CP107">
            <v>1</v>
          </cell>
          <cell r="CQ107">
            <v>1</v>
          </cell>
          <cell r="CR107">
            <v>221570536.40609917</v>
          </cell>
          <cell r="CS107">
            <v>210590116.08933163</v>
          </cell>
          <cell r="CT107">
            <v>208733530.74713683</v>
          </cell>
          <cell r="CU107">
            <v>206930887.69431588</v>
          </cell>
          <cell r="CV107">
            <v>0</v>
          </cell>
          <cell r="CW107">
            <v>0</v>
          </cell>
          <cell r="CX107">
            <v>0</v>
          </cell>
          <cell r="CY107">
            <v>0</v>
          </cell>
          <cell r="CZ107">
            <v>0</v>
          </cell>
          <cell r="DA107">
            <v>0</v>
          </cell>
          <cell r="DB107">
            <v>0</v>
          </cell>
          <cell r="DD107" t="str">
            <v>EastTransitional Network ToU Energy Tariff 2Volume Off Peak Charge</v>
          </cell>
          <cell r="DK107">
            <v>7.6659000000000005E-2</v>
          </cell>
          <cell r="DL107">
            <v>8.1258540000000004E-2</v>
          </cell>
          <cell r="DM107">
            <v>8.6134052400000008E-2</v>
          </cell>
          <cell r="DN107">
            <v>9.1302095544000011E-2</v>
          </cell>
          <cell r="DO107">
            <v>9.6780221276640016E-2</v>
          </cell>
          <cell r="DP107">
            <v>0.10161923234047202</v>
          </cell>
          <cell r="DQ107">
            <v>0.10670019395749562</v>
          </cell>
          <cell r="DR107">
            <v>0.11203520365537041</v>
          </cell>
          <cell r="DS107">
            <v>0.11763696383813893</v>
          </cell>
          <cell r="DT107">
            <v>0.12351881203004589</v>
          </cell>
          <cell r="DU107">
            <v>0.1296947526315482</v>
          </cell>
          <cell r="DV107">
            <v>0</v>
          </cell>
          <cell r="DW107">
            <v>0</v>
          </cell>
          <cell r="DX107">
            <v>0</v>
          </cell>
          <cell r="DY107">
            <v>0</v>
          </cell>
          <cell r="DZ107">
            <v>0</v>
          </cell>
          <cell r="EA107">
            <v>0</v>
          </cell>
          <cell r="EB107">
            <v>0</v>
          </cell>
          <cell r="EC107">
            <v>0</v>
          </cell>
          <cell r="ED107">
            <v>0</v>
          </cell>
          <cell r="EE107">
            <v>0</v>
          </cell>
          <cell r="EF107">
            <v>0</v>
          </cell>
        </row>
        <row r="108">
          <cell r="AV108" t="str">
            <v>WestCAC 22/11kV Line STOUDVolume Non Summer Charge</v>
          </cell>
          <cell r="BC108">
            <v>2.6290000000000004E-2</v>
          </cell>
          <cell r="BD108">
            <v>2.6516247848537008E-2</v>
          </cell>
          <cell r="BE108">
            <v>2.6744442752569167E-2</v>
          </cell>
          <cell r="BF108">
            <v>2.697460146816787E-2</v>
          </cell>
          <cell r="BG108">
            <v>2.7206740895604771E-2</v>
          </cell>
          <cell r="BH108">
            <v>2.7440878080592764E-2</v>
          </cell>
          <cell r="BI108">
            <v>2.7677030215537624E-2</v>
          </cell>
          <cell r="BJ108">
            <v>2.7915214640800427E-2</v>
          </cell>
          <cell r="BK108">
            <v>2.8155448845970828E-2</v>
          </cell>
          <cell r="BL108">
            <v>2.8397750471151298E-2</v>
          </cell>
          <cell r="BM108">
            <v>2.8642137308252429E-2</v>
          </cell>
          <cell r="BZ108" t="str">
            <v>T1Demand MediumFixed Charge</v>
          </cell>
          <cell r="CG108">
            <v>6.9186528600000008</v>
          </cell>
          <cell r="CH108">
            <v>6.9878393886000012</v>
          </cell>
          <cell r="CI108">
            <v>7.0577177824860016</v>
          </cell>
          <cell r="CJ108">
            <v>7.1282949603108614</v>
          </cell>
          <cell r="CK108">
            <v>7.1995779099139705</v>
          </cell>
          <cell r="CL108">
            <v>7.1995779099139705</v>
          </cell>
          <cell r="CM108">
            <v>7.1995779099139705</v>
          </cell>
          <cell r="CN108">
            <v>7.1995779099139705</v>
          </cell>
          <cell r="CO108">
            <v>7.1995779099139705</v>
          </cell>
          <cell r="CP108">
            <v>7.1995779099139705</v>
          </cell>
          <cell r="CQ108">
            <v>7.1995779099139705</v>
          </cell>
          <cell r="CR108">
            <v>768.58948260289662</v>
          </cell>
          <cell r="CS108">
            <v>703.67151322735549</v>
          </cell>
          <cell r="CT108">
            <v>699.44694144008145</v>
          </cell>
          <cell r="CU108">
            <v>694.76947745047528</v>
          </cell>
          <cell r="CV108">
            <v>0</v>
          </cell>
          <cell r="CW108">
            <v>0</v>
          </cell>
          <cell r="CX108">
            <v>0</v>
          </cell>
          <cell r="CY108">
            <v>0</v>
          </cell>
          <cell r="CZ108">
            <v>0</v>
          </cell>
          <cell r="DA108">
            <v>0</v>
          </cell>
          <cell r="DB108">
            <v>0</v>
          </cell>
          <cell r="DD108" t="str">
            <v>EastDemand LargeFixed Charge</v>
          </cell>
          <cell r="DK108">
            <v>299.28095999999999</v>
          </cell>
          <cell r="DL108">
            <v>301.32775416955792</v>
          </cell>
          <cell r="DM108">
            <v>300.70779700800432</v>
          </cell>
          <cell r="DN108">
            <v>303.01039992630064</v>
          </cell>
          <cell r="DO108">
            <v>0</v>
          </cell>
          <cell r="DP108">
            <v>0</v>
          </cell>
          <cell r="DQ108">
            <v>0</v>
          </cell>
          <cell r="DR108">
            <v>0</v>
          </cell>
          <cell r="DS108">
            <v>0</v>
          </cell>
          <cell r="DT108">
            <v>0</v>
          </cell>
          <cell r="DU108">
            <v>0</v>
          </cell>
          <cell r="DV108">
            <v>245</v>
          </cell>
          <cell r="DW108">
            <v>229.03</v>
          </cell>
          <cell r="DX108">
            <v>227.65</v>
          </cell>
          <cell r="DY108">
            <v>226.13</v>
          </cell>
          <cell r="DZ108">
            <v>0</v>
          </cell>
          <cell r="EA108">
            <v>0</v>
          </cell>
          <cell r="EB108">
            <v>0</v>
          </cell>
          <cell r="EC108">
            <v>0</v>
          </cell>
          <cell r="ED108">
            <v>0</v>
          </cell>
          <cell r="EE108">
            <v>0</v>
          </cell>
          <cell r="EF108">
            <v>0</v>
          </cell>
        </row>
        <row r="109">
          <cell r="AV109" t="str">
            <v>000</v>
          </cell>
          <cell r="BC109"/>
          <cell r="BD109"/>
          <cell r="BE109"/>
          <cell r="BF109"/>
          <cell r="BG109"/>
          <cell r="BH109"/>
          <cell r="BI109"/>
          <cell r="BJ109"/>
          <cell r="BK109"/>
          <cell r="BL109"/>
          <cell r="BM109"/>
          <cell r="BZ109" t="str">
            <v>T1Demand MediumDemand Charge kW</v>
          </cell>
          <cell r="CG109">
            <v>0.92590470000000002</v>
          </cell>
          <cell r="CH109">
            <v>0.93516374700000005</v>
          </cell>
          <cell r="CI109">
            <v>0.94451538447000005</v>
          </cell>
          <cell r="CJ109">
            <v>0.95396053831470007</v>
          </cell>
          <cell r="CK109">
            <v>0.96350014369784709</v>
          </cell>
          <cell r="CL109">
            <v>0.96350014369784709</v>
          </cell>
          <cell r="CM109">
            <v>0.96350014369784709</v>
          </cell>
          <cell r="CN109">
            <v>0.96350014369784709</v>
          </cell>
          <cell r="CO109">
            <v>0.96350014369784709</v>
          </cell>
          <cell r="CP109">
            <v>0.96350014369784709</v>
          </cell>
          <cell r="CQ109">
            <v>0.96350014369784709</v>
          </cell>
          <cell r="CR109">
            <v>727118.03008674982</v>
          </cell>
          <cell r="CS109">
            <v>646403.38972019078</v>
          </cell>
          <cell r="CT109">
            <v>642523.23806521937</v>
          </cell>
          <cell r="CU109">
            <v>638229.31484759715</v>
          </cell>
          <cell r="CV109">
            <v>0</v>
          </cell>
          <cell r="CW109">
            <v>0</v>
          </cell>
          <cell r="CX109">
            <v>0</v>
          </cell>
          <cell r="CY109">
            <v>0</v>
          </cell>
          <cell r="CZ109">
            <v>0</v>
          </cell>
          <cell r="DA109">
            <v>0</v>
          </cell>
          <cell r="DB109">
            <v>0</v>
          </cell>
          <cell r="DD109" t="str">
            <v>EastDemand LargeDemand Charge kW</v>
          </cell>
          <cell r="DK109">
            <v>15.407320109007459</v>
          </cell>
          <cell r="DL109">
            <v>15.792503111732644</v>
          </cell>
          <cell r="DM109">
            <v>16.18731568952596</v>
          </cell>
          <cell r="DN109">
            <v>16.591998581764106</v>
          </cell>
          <cell r="DO109">
            <v>17.006798546308207</v>
          </cell>
          <cell r="DP109">
            <v>0</v>
          </cell>
          <cell r="DQ109">
            <v>0</v>
          </cell>
          <cell r="DR109">
            <v>0</v>
          </cell>
          <cell r="DS109">
            <v>0</v>
          </cell>
          <cell r="DT109">
            <v>0</v>
          </cell>
          <cell r="DU109">
            <v>0</v>
          </cell>
          <cell r="DV109">
            <v>387985.49728999997</v>
          </cell>
          <cell r="DW109">
            <v>351782.36</v>
          </cell>
          <cell r="DX109">
            <v>349670.72</v>
          </cell>
          <cell r="DY109">
            <v>347333.91</v>
          </cell>
          <cell r="DZ109">
            <v>0</v>
          </cell>
          <cell r="EA109">
            <v>0</v>
          </cell>
          <cell r="EB109">
            <v>0</v>
          </cell>
          <cell r="EC109">
            <v>0</v>
          </cell>
          <cell r="ED109">
            <v>0</v>
          </cell>
          <cell r="EE109">
            <v>0</v>
          </cell>
          <cell r="EF109">
            <v>0</v>
          </cell>
        </row>
        <row r="110">
          <cell r="AV110" t="str">
            <v>000</v>
          </cell>
          <cell r="BC110"/>
          <cell r="BD110"/>
          <cell r="BE110"/>
          <cell r="BF110"/>
          <cell r="BG110"/>
          <cell r="BH110"/>
          <cell r="BI110"/>
          <cell r="BJ110"/>
          <cell r="BK110"/>
          <cell r="BL110"/>
          <cell r="BM110"/>
          <cell r="BZ110" t="str">
            <v>T1Demand MediumVolume Charge</v>
          </cell>
          <cell r="CG110">
            <v>1.2756140745273986E-2</v>
          </cell>
          <cell r="CH110">
            <v>1.2804973505126783E-2</v>
          </cell>
          <cell r="CI110">
            <v>1.29657472693725E-2</v>
          </cell>
          <cell r="CJ110">
            <v>1.2957337472086361E-2</v>
          </cell>
          <cell r="CK110">
            <v>0</v>
          </cell>
          <cell r="CL110">
            <v>1</v>
          </cell>
          <cell r="CM110">
            <v>1</v>
          </cell>
          <cell r="CN110">
            <v>1</v>
          </cell>
          <cell r="CO110">
            <v>1</v>
          </cell>
          <cell r="CP110">
            <v>1</v>
          </cell>
          <cell r="CQ110">
            <v>1</v>
          </cell>
          <cell r="CR110">
            <v>584944124.9355886</v>
          </cell>
          <cell r="CS110">
            <v>556426274.84530592</v>
          </cell>
          <cell r="CT110">
            <v>551512773.37571585</v>
          </cell>
          <cell r="CU110">
            <v>546528156.9311024</v>
          </cell>
          <cell r="CV110">
            <v>0</v>
          </cell>
          <cell r="CW110">
            <v>0</v>
          </cell>
          <cell r="CX110">
            <v>0</v>
          </cell>
          <cell r="CY110">
            <v>0</v>
          </cell>
          <cell r="CZ110">
            <v>0</v>
          </cell>
          <cell r="DA110">
            <v>0</v>
          </cell>
          <cell r="DB110">
            <v>0</v>
          </cell>
          <cell r="DD110" t="str">
            <v>EastDemand LargeVolume Charge</v>
          </cell>
          <cell r="DK110">
            <v>3.481491826166801E-3</v>
          </cell>
          <cell r="DL110">
            <v>5.7159782518714751E-3</v>
          </cell>
          <cell r="DM110">
            <v>4.6939150136556806E-3</v>
          </cell>
          <cell r="DN110">
            <v>4.3989422819155962E-3</v>
          </cell>
          <cell r="DO110">
            <v>0</v>
          </cell>
          <cell r="DP110">
            <v>0</v>
          </cell>
          <cell r="DQ110">
            <v>0</v>
          </cell>
          <cell r="DR110">
            <v>0</v>
          </cell>
          <cell r="DS110">
            <v>0</v>
          </cell>
          <cell r="DT110">
            <v>0</v>
          </cell>
          <cell r="DU110">
            <v>0</v>
          </cell>
          <cell r="DV110">
            <v>381966646.69999999</v>
          </cell>
          <cell r="DW110">
            <v>364621820.55000001</v>
          </cell>
          <cell r="DX110">
            <v>361380371.07999998</v>
          </cell>
          <cell r="DY110">
            <v>357512670.13</v>
          </cell>
          <cell r="DZ110">
            <v>0</v>
          </cell>
          <cell r="EA110">
            <v>0</v>
          </cell>
          <cell r="EB110">
            <v>0</v>
          </cell>
          <cell r="EC110">
            <v>0</v>
          </cell>
          <cell r="ED110">
            <v>0</v>
          </cell>
          <cell r="EE110">
            <v>0</v>
          </cell>
          <cell r="EF110">
            <v>0</v>
          </cell>
        </row>
        <row r="111">
          <cell r="AV111" t="str">
            <v>000</v>
          </cell>
          <cell r="BC111"/>
          <cell r="BD111"/>
          <cell r="BE111"/>
          <cell r="BF111"/>
          <cell r="BG111"/>
          <cell r="BH111"/>
          <cell r="BI111"/>
          <cell r="BJ111"/>
          <cell r="BK111"/>
          <cell r="BL111"/>
          <cell r="BM111"/>
          <cell r="BZ111" t="str">
            <v>T1Demand SmallFixed Charge</v>
          </cell>
          <cell r="CG111">
            <v>4.1796489000000001</v>
          </cell>
          <cell r="CH111">
            <v>4.2214453890000003</v>
          </cell>
          <cell r="CI111">
            <v>4.2636598428900001</v>
          </cell>
          <cell r="CJ111">
            <v>4.3062964413189002</v>
          </cell>
          <cell r="CK111">
            <v>4.3493594057320895</v>
          </cell>
          <cell r="CL111">
            <v>4.3493594057320895</v>
          </cell>
          <cell r="CM111">
            <v>4.3493594057320895</v>
          </cell>
          <cell r="CN111">
            <v>4.3493594057320895</v>
          </cell>
          <cell r="CO111">
            <v>4.3493594057320895</v>
          </cell>
          <cell r="CP111">
            <v>4.3493594057320895</v>
          </cell>
          <cell r="CQ111">
            <v>4.3493594057320895</v>
          </cell>
          <cell r="CR111">
            <v>2564.7749892226084</v>
          </cell>
          <cell r="CS111">
            <v>2317.9912369163903</v>
          </cell>
          <cell r="CT111">
            <v>2303.4280281777187</v>
          </cell>
          <cell r="CU111">
            <v>2287.3112362122356</v>
          </cell>
          <cell r="CV111">
            <v>0</v>
          </cell>
          <cell r="CW111">
            <v>0</v>
          </cell>
          <cell r="CX111">
            <v>0</v>
          </cell>
          <cell r="CY111">
            <v>0</v>
          </cell>
          <cell r="CZ111">
            <v>0</v>
          </cell>
          <cell r="DA111">
            <v>0</v>
          </cell>
          <cell r="DB111">
            <v>0</v>
          </cell>
          <cell r="DD111" t="str">
            <v>EastDemand MediumFixed Charge</v>
          </cell>
          <cell r="DK111">
            <v>113.2824</v>
          </cell>
          <cell r="DL111">
            <v>114.05714275621652</v>
          </cell>
          <cell r="DM111">
            <v>113.8224795315397</v>
          </cell>
          <cell r="DN111">
            <v>114.69404979391661</v>
          </cell>
          <cell r="DO111">
            <v>0</v>
          </cell>
          <cell r="DP111">
            <v>0</v>
          </cell>
          <cell r="DQ111">
            <v>0</v>
          </cell>
          <cell r="DR111">
            <v>0</v>
          </cell>
          <cell r="DS111">
            <v>0</v>
          </cell>
          <cell r="DT111">
            <v>0</v>
          </cell>
          <cell r="DU111">
            <v>0</v>
          </cell>
          <cell r="DV111">
            <v>1372.33</v>
          </cell>
          <cell r="DW111">
            <v>1282.8499999999999</v>
          </cell>
          <cell r="DX111">
            <v>1275.1500000000001</v>
          </cell>
          <cell r="DY111">
            <v>1266.6199999999999</v>
          </cell>
          <cell r="DZ111">
            <v>0</v>
          </cell>
          <cell r="EA111">
            <v>0</v>
          </cell>
          <cell r="EB111">
            <v>0</v>
          </cell>
          <cell r="EC111">
            <v>0</v>
          </cell>
          <cell r="ED111">
            <v>0</v>
          </cell>
          <cell r="EE111">
            <v>0</v>
          </cell>
          <cell r="EF111">
            <v>0</v>
          </cell>
        </row>
        <row r="112">
          <cell r="AV112" t="str">
            <v>000</v>
          </cell>
          <cell r="BC112"/>
          <cell r="BD112"/>
          <cell r="BE112"/>
          <cell r="BF112"/>
          <cell r="BG112"/>
          <cell r="BH112"/>
          <cell r="BI112"/>
          <cell r="BJ112"/>
          <cell r="BK112"/>
          <cell r="BL112"/>
          <cell r="BM112"/>
          <cell r="BZ112" t="str">
            <v>T1Demand SmallDemand Charge kW</v>
          </cell>
          <cell r="CG112">
            <v>0.92590470000000002</v>
          </cell>
          <cell r="CH112">
            <v>0.93516374700000005</v>
          </cell>
          <cell r="CI112">
            <v>0.94451538447000005</v>
          </cell>
          <cell r="CJ112">
            <v>0.95396053831470007</v>
          </cell>
          <cell r="CK112">
            <v>0.96350014369784709</v>
          </cell>
          <cell r="CL112">
            <v>0.96350014369784709</v>
          </cell>
          <cell r="CM112">
            <v>0.96350014369784709</v>
          </cell>
          <cell r="CN112">
            <v>0.96350014369784709</v>
          </cell>
          <cell r="CO112">
            <v>0.96350014369784709</v>
          </cell>
          <cell r="CP112">
            <v>0.96350014369784709</v>
          </cell>
          <cell r="CQ112">
            <v>0.96350014369784709</v>
          </cell>
          <cell r="CR112">
            <v>809837.21045460389</v>
          </cell>
          <cell r="CS112">
            <v>713841.06812651874</v>
          </cell>
          <cell r="CT112">
            <v>709359.32941294555</v>
          </cell>
          <cell r="CU112">
            <v>704399.67641230894</v>
          </cell>
          <cell r="CV112">
            <v>0</v>
          </cell>
          <cell r="CW112">
            <v>0</v>
          </cell>
          <cell r="CX112">
            <v>0</v>
          </cell>
          <cell r="CY112">
            <v>0</v>
          </cell>
          <cell r="CZ112">
            <v>0</v>
          </cell>
          <cell r="DA112">
            <v>0</v>
          </cell>
          <cell r="DB112">
            <v>0</v>
          </cell>
          <cell r="DD112" t="str">
            <v>EastDemand MediumDemand Charge kW</v>
          </cell>
          <cell r="DK112">
            <v>18.995326161790022</v>
          </cell>
          <cell r="DL112">
            <v>19.470209315834772</v>
          </cell>
          <cell r="DM112">
            <v>19.956964548730639</v>
          </cell>
          <cell r="DN112">
            <v>20.455888662448903</v>
          </cell>
          <cell r="DO112">
            <v>20.967285879010124</v>
          </cell>
          <cell r="DP112">
            <v>0</v>
          </cell>
          <cell r="DQ112">
            <v>0</v>
          </cell>
          <cell r="DR112">
            <v>0</v>
          </cell>
          <cell r="DS112">
            <v>0</v>
          </cell>
          <cell r="DT112">
            <v>0</v>
          </cell>
          <cell r="DU112">
            <v>0</v>
          </cell>
          <cell r="DV112">
            <v>1309384.52679</v>
          </cell>
          <cell r="DW112">
            <v>1187205.1599999999</v>
          </cell>
          <cell r="DX112">
            <v>1180078.75</v>
          </cell>
          <cell r="DY112">
            <v>1172192.3899999999</v>
          </cell>
          <cell r="DZ112">
            <v>0</v>
          </cell>
          <cell r="EA112">
            <v>0</v>
          </cell>
          <cell r="EB112">
            <v>0</v>
          </cell>
          <cell r="EC112">
            <v>0</v>
          </cell>
          <cell r="ED112">
            <v>0</v>
          </cell>
          <cell r="EE112">
            <v>0</v>
          </cell>
          <cell r="EF112">
            <v>0</v>
          </cell>
        </row>
        <row r="113">
          <cell r="AV113" t="str">
            <v>000</v>
          </cell>
          <cell r="BC113"/>
          <cell r="BD113"/>
          <cell r="BE113"/>
          <cell r="BF113"/>
          <cell r="BG113"/>
          <cell r="BH113"/>
          <cell r="BI113"/>
          <cell r="BJ113"/>
          <cell r="BK113"/>
          <cell r="BL113"/>
          <cell r="BM113"/>
          <cell r="BZ113" t="str">
            <v>T1Demand SmallVolume Charge</v>
          </cell>
          <cell r="CG113">
            <v>1.2756140745273986E-2</v>
          </cell>
          <cell r="CH113">
            <v>1.2804973505126783E-2</v>
          </cell>
          <cell r="CI113">
            <v>1.29657472693725E-2</v>
          </cell>
          <cell r="CJ113">
            <v>1.2957337472086361E-2</v>
          </cell>
          <cell r="CK113">
            <v>0</v>
          </cell>
          <cell r="CL113">
            <v>1</v>
          </cell>
          <cell r="CM113">
            <v>1</v>
          </cell>
          <cell r="CN113">
            <v>1</v>
          </cell>
          <cell r="CO113">
            <v>1</v>
          </cell>
          <cell r="CP113">
            <v>1</v>
          </cell>
          <cell r="CQ113">
            <v>1</v>
          </cell>
          <cell r="CR113">
            <v>486741498.03034091</v>
          </cell>
          <cell r="CS113">
            <v>461364843.07840478</v>
          </cell>
          <cell r="CT113">
            <v>457197679.6372804</v>
          </cell>
          <cell r="CU113">
            <v>453604231.9417702</v>
          </cell>
          <cell r="CV113">
            <v>0</v>
          </cell>
          <cell r="CW113">
            <v>0</v>
          </cell>
          <cell r="CX113">
            <v>0</v>
          </cell>
          <cell r="CY113">
            <v>0</v>
          </cell>
          <cell r="CZ113">
            <v>0</v>
          </cell>
          <cell r="DA113">
            <v>0</v>
          </cell>
          <cell r="DB113">
            <v>0</v>
          </cell>
          <cell r="DD113" t="str">
            <v>EastDemand MediumVolume Charge</v>
          </cell>
          <cell r="DK113">
            <v>3.481491826166801E-3</v>
          </cell>
          <cell r="DL113">
            <v>5.7159782518714751E-3</v>
          </cell>
          <cell r="DM113">
            <v>4.6939150136556806E-3</v>
          </cell>
          <cell r="DN113">
            <v>4.3989422819155962E-3</v>
          </cell>
          <cell r="DO113">
            <v>0</v>
          </cell>
          <cell r="DP113">
            <v>0</v>
          </cell>
          <cell r="DQ113">
            <v>0</v>
          </cell>
          <cell r="DR113">
            <v>0</v>
          </cell>
          <cell r="DS113">
            <v>0</v>
          </cell>
          <cell r="DT113">
            <v>0</v>
          </cell>
          <cell r="DU113">
            <v>0</v>
          </cell>
          <cell r="DV113">
            <v>1031276450.4400001</v>
          </cell>
          <cell r="DW113">
            <v>984446940.85000002</v>
          </cell>
          <cell r="DX113">
            <v>975695311.51999998</v>
          </cell>
          <cell r="DY113">
            <v>965252858.13999999</v>
          </cell>
          <cell r="DZ113">
            <v>0</v>
          </cell>
          <cell r="EA113">
            <v>0</v>
          </cell>
          <cell r="EB113">
            <v>0</v>
          </cell>
          <cell r="EC113">
            <v>0</v>
          </cell>
          <cell r="ED113">
            <v>0</v>
          </cell>
          <cell r="EE113">
            <v>0</v>
          </cell>
          <cell r="EF113">
            <v>0</v>
          </cell>
        </row>
        <row r="114">
          <cell r="AV114" t="str">
            <v>000</v>
          </cell>
          <cell r="BC114"/>
          <cell r="BD114"/>
          <cell r="BE114"/>
          <cell r="BF114"/>
          <cell r="BG114"/>
          <cell r="BH114"/>
          <cell r="BI114"/>
          <cell r="BJ114"/>
          <cell r="BK114"/>
          <cell r="BL114"/>
          <cell r="BM114"/>
          <cell r="BZ114" t="str">
            <v>T1Large Business EnergyFixed Charge</v>
          </cell>
          <cell r="CG114">
            <v>4.1796489000000001</v>
          </cell>
          <cell r="CH114">
            <v>4.2214453890000003</v>
          </cell>
          <cell r="CI114">
            <v>4.2636598428900001</v>
          </cell>
          <cell r="CJ114">
            <v>4.3062964413189002</v>
          </cell>
          <cell r="CK114">
            <v>4.3493594057320895</v>
          </cell>
          <cell r="CL114">
            <v>4.3493594057320895</v>
          </cell>
          <cell r="CM114">
            <v>4.3493594057320895</v>
          </cell>
          <cell r="CN114">
            <v>4.3493594057320895</v>
          </cell>
          <cell r="CO114">
            <v>4.3493594057320895</v>
          </cell>
          <cell r="CP114">
            <v>4.3493594057320895</v>
          </cell>
          <cell r="CQ114">
            <v>4.3493594057320895</v>
          </cell>
          <cell r="CR114">
            <v>108.04796298704051</v>
          </cell>
          <cell r="CS114">
            <v>108.04796298704051</v>
          </cell>
          <cell r="CT114">
            <v>108.04796298704051</v>
          </cell>
          <cell r="CU114">
            <v>108.04796298704051</v>
          </cell>
          <cell r="CV114">
            <v>0</v>
          </cell>
          <cell r="CW114">
            <v>0</v>
          </cell>
          <cell r="CX114">
            <v>0</v>
          </cell>
          <cell r="CY114">
            <v>0</v>
          </cell>
          <cell r="CZ114">
            <v>0</v>
          </cell>
          <cell r="DA114">
            <v>0</v>
          </cell>
          <cell r="DB114">
            <v>0</v>
          </cell>
          <cell r="DD114" t="str">
            <v>EastDemand SmallFixed Charge</v>
          </cell>
          <cell r="DK114">
            <v>31.940480000000001</v>
          </cell>
          <cell r="DL114">
            <v>32.15892218969654</v>
          </cell>
          <cell r="DM114">
            <v>32.092757842591205</v>
          </cell>
          <cell r="DN114">
            <v>32.338500981278628</v>
          </cell>
          <cell r="DO114">
            <v>0</v>
          </cell>
          <cell r="DP114">
            <v>0</v>
          </cell>
          <cell r="DQ114">
            <v>0</v>
          </cell>
          <cell r="DR114">
            <v>0</v>
          </cell>
          <cell r="DS114">
            <v>0</v>
          </cell>
          <cell r="DT114">
            <v>0</v>
          </cell>
          <cell r="DU114">
            <v>0</v>
          </cell>
          <cell r="DV114">
            <v>4286.62</v>
          </cell>
          <cell r="DW114">
            <v>3995.97</v>
          </cell>
          <cell r="DX114">
            <v>3970.95</v>
          </cell>
          <cell r="DY114">
            <v>3943.27</v>
          </cell>
          <cell r="DZ114">
            <v>0</v>
          </cell>
          <cell r="EA114">
            <v>0</v>
          </cell>
          <cell r="EB114">
            <v>0</v>
          </cell>
          <cell r="EC114">
            <v>0</v>
          </cell>
          <cell r="ED114">
            <v>0</v>
          </cell>
          <cell r="EE114">
            <v>0</v>
          </cell>
          <cell r="EF114">
            <v>0</v>
          </cell>
        </row>
        <row r="115">
          <cell r="AV115" t="str">
            <v>000</v>
          </cell>
          <cell r="BC115"/>
          <cell r="BD115"/>
          <cell r="BE115"/>
          <cell r="BF115"/>
          <cell r="BG115"/>
          <cell r="BH115"/>
          <cell r="BI115"/>
          <cell r="BJ115"/>
          <cell r="BK115"/>
          <cell r="BL115"/>
          <cell r="BM115"/>
          <cell r="BZ115" t="str">
            <v>T1Large Business EnergyVolume Block 1 Charge</v>
          </cell>
          <cell r="CG115">
            <v>1.2756154364570426E-2</v>
          </cell>
          <cell r="CH115">
            <v>1.2804973505126783E-2</v>
          </cell>
          <cell r="CI115">
            <v>1.29657472693725E-2</v>
          </cell>
          <cell r="CJ115">
            <v>1.2957337472086361E-2</v>
          </cell>
          <cell r="CK115">
            <v>0</v>
          </cell>
          <cell r="CL115">
            <v>0</v>
          </cell>
          <cell r="CM115">
            <v>0</v>
          </cell>
          <cell r="CN115">
            <v>0</v>
          </cell>
          <cell r="CO115">
            <v>0</v>
          </cell>
          <cell r="CP115">
            <v>0</v>
          </cell>
          <cell r="CQ115">
            <v>0</v>
          </cell>
          <cell r="CR115">
            <v>11287662.645293133</v>
          </cell>
          <cell r="CS115">
            <v>11287662.645293133</v>
          </cell>
          <cell r="CT115">
            <v>11287662.645293133</v>
          </cell>
          <cell r="CU115">
            <v>11287662.645293133</v>
          </cell>
          <cell r="CV115">
            <v>0</v>
          </cell>
          <cell r="CW115">
            <v>0</v>
          </cell>
          <cell r="CX115">
            <v>0</v>
          </cell>
          <cell r="CY115">
            <v>0</v>
          </cell>
          <cell r="CZ115">
            <v>0</v>
          </cell>
          <cell r="DA115">
            <v>0</v>
          </cell>
          <cell r="DB115">
            <v>0</v>
          </cell>
          <cell r="DD115" t="str">
            <v>EastDemand SmallDemand Charge kW</v>
          </cell>
          <cell r="DK115">
            <v>23.638628112449805</v>
          </cell>
          <cell r="DL115">
            <v>23.047662409638559</v>
          </cell>
          <cell r="DM115">
            <v>22.471470849397594</v>
          </cell>
          <cell r="DN115">
            <v>21.909684078162655</v>
          </cell>
          <cell r="DO115">
            <v>21.361941976208588</v>
          </cell>
          <cell r="DP115">
            <v>0</v>
          </cell>
          <cell r="DQ115">
            <v>0</v>
          </cell>
          <cell r="DR115">
            <v>0</v>
          </cell>
          <cell r="DS115">
            <v>0</v>
          </cell>
          <cell r="DT115">
            <v>0</v>
          </cell>
          <cell r="DU115">
            <v>0</v>
          </cell>
          <cell r="DV115">
            <v>1410980.7204999998</v>
          </cell>
          <cell r="DW115">
            <v>1275761.67</v>
          </cell>
          <cell r="DX115">
            <v>1267775.97</v>
          </cell>
          <cell r="DY115">
            <v>1258938.7</v>
          </cell>
          <cell r="DZ115">
            <v>0</v>
          </cell>
          <cell r="EA115">
            <v>0</v>
          </cell>
          <cell r="EB115">
            <v>0</v>
          </cell>
          <cell r="EC115">
            <v>0</v>
          </cell>
          <cell r="ED115">
            <v>0</v>
          </cell>
          <cell r="EE115">
            <v>0</v>
          </cell>
          <cell r="EF115">
            <v>0</v>
          </cell>
        </row>
        <row r="116">
          <cell r="AV116" t="str">
            <v>000</v>
          </cell>
          <cell r="BC116"/>
          <cell r="BD116"/>
          <cell r="BE116"/>
          <cell r="BF116"/>
          <cell r="BG116"/>
          <cell r="BH116"/>
          <cell r="BI116"/>
          <cell r="BJ116"/>
          <cell r="BK116"/>
          <cell r="BL116"/>
          <cell r="BM116"/>
          <cell r="BZ116" t="str">
            <v>T1Large Business EnergyVolume Block 2 Charge</v>
          </cell>
          <cell r="CG116">
            <v>1.6183265485757239E-2</v>
          </cell>
          <cell r="CH116">
            <v>1.6266345932588022E-2</v>
          </cell>
          <cell r="CI116">
            <v>1.6461733377507216E-2</v>
          </cell>
          <cell r="CJ116">
            <v>1.6488283446633251E-2</v>
          </cell>
          <cell r="CK116">
            <v>0</v>
          </cell>
          <cell r="CL116">
            <v>0</v>
          </cell>
          <cell r="CM116">
            <v>0</v>
          </cell>
          <cell r="CN116">
            <v>0</v>
          </cell>
          <cell r="CO116">
            <v>0</v>
          </cell>
          <cell r="CP116">
            <v>0</v>
          </cell>
          <cell r="CQ116">
            <v>0</v>
          </cell>
          <cell r="CR116">
            <v>9154239.5315226763</v>
          </cell>
          <cell r="CS116">
            <v>9154239.5315226763</v>
          </cell>
          <cell r="CT116">
            <v>9154239.5315226763</v>
          </cell>
          <cell r="CU116">
            <v>9154239.5315226763</v>
          </cell>
          <cell r="CV116">
            <v>0</v>
          </cell>
          <cell r="CW116">
            <v>0</v>
          </cell>
          <cell r="CX116">
            <v>0</v>
          </cell>
          <cell r="CY116">
            <v>0</v>
          </cell>
          <cell r="CZ116">
            <v>0</v>
          </cell>
          <cell r="DA116">
            <v>0</v>
          </cell>
          <cell r="DB116">
            <v>0</v>
          </cell>
          <cell r="DD116" t="str">
            <v>EastDemand SmallVolume Charge</v>
          </cell>
          <cell r="DK116">
            <v>3.481491826166801E-3</v>
          </cell>
          <cell r="DL116">
            <v>5.7159782518714751E-3</v>
          </cell>
          <cell r="DM116">
            <v>4.6939150136556806E-3</v>
          </cell>
          <cell r="DN116">
            <v>4.3989422819155962E-3</v>
          </cell>
          <cell r="DO116">
            <v>0</v>
          </cell>
          <cell r="DP116">
            <v>0</v>
          </cell>
          <cell r="DQ116">
            <v>0</v>
          </cell>
          <cell r="DR116">
            <v>0</v>
          </cell>
          <cell r="DS116">
            <v>0</v>
          </cell>
          <cell r="DT116">
            <v>0</v>
          </cell>
          <cell r="DU116">
            <v>0</v>
          </cell>
          <cell r="DV116">
            <v>788919735.45000005</v>
          </cell>
          <cell r="DW116">
            <v>752745071.90999997</v>
          </cell>
          <cell r="DX116">
            <v>745870308.50999999</v>
          </cell>
          <cell r="DY116">
            <v>737684663.21000004</v>
          </cell>
          <cell r="DZ116">
            <v>0</v>
          </cell>
          <cell r="EA116">
            <v>0</v>
          </cell>
          <cell r="EB116">
            <v>0</v>
          </cell>
          <cell r="EC116">
            <v>0</v>
          </cell>
          <cell r="ED116">
            <v>0</v>
          </cell>
          <cell r="EE116">
            <v>0</v>
          </cell>
          <cell r="EF116">
            <v>0</v>
          </cell>
        </row>
        <row r="117">
          <cell r="AV117" t="str">
            <v>000</v>
          </cell>
          <cell r="BC117"/>
          <cell r="BD117"/>
          <cell r="BE117"/>
          <cell r="BF117"/>
          <cell r="BG117"/>
          <cell r="BH117"/>
          <cell r="BI117"/>
          <cell r="BJ117"/>
          <cell r="BK117"/>
          <cell r="BL117"/>
          <cell r="BM117"/>
          <cell r="BZ117" t="str">
            <v>T1Large Residential EnergyFixed Charge</v>
          </cell>
          <cell r="CG117">
            <v>4.1796489000000001</v>
          </cell>
          <cell r="CH117">
            <v>4.2214453890000003</v>
          </cell>
          <cell r="CI117">
            <v>4.2636598428900001</v>
          </cell>
          <cell r="CJ117">
            <v>4.3062964413189002</v>
          </cell>
          <cell r="CK117">
            <v>4.3493594057320895</v>
          </cell>
          <cell r="CL117">
            <v>4.3493594057320895</v>
          </cell>
          <cell r="CM117">
            <v>4.3493594057320895</v>
          </cell>
          <cell r="CN117">
            <v>4.3493594057320895</v>
          </cell>
          <cell r="CO117">
            <v>4.3493594057320895</v>
          </cell>
          <cell r="CP117">
            <v>4.3493594057320895</v>
          </cell>
          <cell r="CQ117">
            <v>4.3493594057320895</v>
          </cell>
          <cell r="CR117">
            <v>0</v>
          </cell>
          <cell r="CS117">
            <v>0</v>
          </cell>
          <cell r="CT117">
            <v>0</v>
          </cell>
          <cell r="CU117">
            <v>0</v>
          </cell>
          <cell r="CV117">
            <v>0</v>
          </cell>
          <cell r="CW117">
            <v>0</v>
          </cell>
          <cell r="CX117">
            <v>0</v>
          </cell>
          <cell r="CY117">
            <v>0</v>
          </cell>
          <cell r="CZ117">
            <v>0</v>
          </cell>
          <cell r="DA117">
            <v>0</v>
          </cell>
          <cell r="DB117">
            <v>0</v>
          </cell>
          <cell r="DD117" t="str">
            <v>EastLarge Business EnergyFixed Charge</v>
          </cell>
          <cell r="DK117">
            <v>31.940480000000001</v>
          </cell>
          <cell r="DL117">
            <v>32.15892218969654</v>
          </cell>
          <cell r="DM117">
            <v>32.092757842591205</v>
          </cell>
          <cell r="DN117">
            <v>32.338500981278628</v>
          </cell>
          <cell r="DO117">
            <v>0</v>
          </cell>
          <cell r="DP117">
            <v>0</v>
          </cell>
          <cell r="DQ117">
            <v>0</v>
          </cell>
          <cell r="DR117">
            <v>0</v>
          </cell>
          <cell r="DS117">
            <v>0</v>
          </cell>
          <cell r="DT117">
            <v>0</v>
          </cell>
          <cell r="DU117">
            <v>0</v>
          </cell>
          <cell r="DV117">
            <v>171</v>
          </cell>
          <cell r="DW117">
            <v>171</v>
          </cell>
          <cell r="DX117">
            <v>171</v>
          </cell>
          <cell r="DY117">
            <v>171</v>
          </cell>
          <cell r="DZ117">
            <v>0</v>
          </cell>
          <cell r="EA117">
            <v>0</v>
          </cell>
          <cell r="EB117">
            <v>0</v>
          </cell>
          <cell r="EC117">
            <v>0</v>
          </cell>
          <cell r="ED117">
            <v>0</v>
          </cell>
          <cell r="EE117">
            <v>0</v>
          </cell>
          <cell r="EF117">
            <v>0</v>
          </cell>
        </row>
        <row r="118">
          <cell r="AV118" t="str">
            <v>000</v>
          </cell>
          <cell r="BC118"/>
          <cell r="BD118"/>
          <cell r="BE118"/>
          <cell r="BF118"/>
          <cell r="BG118"/>
          <cell r="BH118"/>
          <cell r="BI118"/>
          <cell r="BJ118"/>
          <cell r="BK118"/>
          <cell r="BL118"/>
          <cell r="BM118"/>
          <cell r="BZ118" t="str">
            <v>T1Large Residential EnergyVolume Block 1 Charge</v>
          </cell>
          <cell r="CG118">
            <v>1.2756154364570426E-2</v>
          </cell>
          <cell r="CH118">
            <v>1.2804973505126783E-2</v>
          </cell>
          <cell r="CI118">
            <v>1.29657472693725E-2</v>
          </cell>
          <cell r="CJ118">
            <v>1.2957337472086361E-2</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D118" t="str">
            <v>EastLarge Business EnergyVolume Block 1 Charge</v>
          </cell>
          <cell r="DK118">
            <v>3.481491826166801E-3</v>
          </cell>
          <cell r="DL118">
            <v>5.7159782518714751E-3</v>
          </cell>
          <cell r="DM118">
            <v>4.6939150136556806E-3</v>
          </cell>
          <cell r="DN118">
            <v>4.3989422819155962E-3</v>
          </cell>
          <cell r="DO118">
            <v>0</v>
          </cell>
          <cell r="DP118">
            <v>0</v>
          </cell>
          <cell r="DQ118">
            <v>0</v>
          </cell>
          <cell r="DR118">
            <v>0</v>
          </cell>
          <cell r="DS118">
            <v>0</v>
          </cell>
          <cell r="DT118">
            <v>0</v>
          </cell>
          <cell r="DU118">
            <v>0</v>
          </cell>
          <cell r="DV118">
            <v>16587000</v>
          </cell>
          <cell r="DW118">
            <v>16587000</v>
          </cell>
          <cell r="DX118">
            <v>16587000</v>
          </cell>
          <cell r="DY118">
            <v>16587000</v>
          </cell>
          <cell r="DZ118">
            <v>0</v>
          </cell>
          <cell r="EA118">
            <v>0</v>
          </cell>
          <cell r="EB118">
            <v>0</v>
          </cell>
          <cell r="EC118">
            <v>0</v>
          </cell>
          <cell r="ED118">
            <v>0</v>
          </cell>
          <cell r="EE118">
            <v>0</v>
          </cell>
          <cell r="EF118">
            <v>0</v>
          </cell>
        </row>
        <row r="119">
          <cell r="AV119" t="str">
            <v>000</v>
          </cell>
          <cell r="BC119"/>
          <cell r="BD119"/>
          <cell r="BE119"/>
          <cell r="BF119"/>
          <cell r="BG119"/>
          <cell r="BH119"/>
          <cell r="BI119"/>
          <cell r="BJ119"/>
          <cell r="BK119"/>
          <cell r="BL119"/>
          <cell r="BM119"/>
          <cell r="BZ119" t="str">
            <v>T1Large Residential EnergyVolume Block 2 Charge</v>
          </cell>
          <cell r="CG119">
            <v>1.6183265485757239E-2</v>
          </cell>
          <cell r="CH119">
            <v>1.6266345932588022E-2</v>
          </cell>
          <cell r="CI119">
            <v>1.6461733377507216E-2</v>
          </cell>
          <cell r="CJ119">
            <v>1.6488283446633251E-2</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D119" t="str">
            <v>EastLarge Business EnergyVolume Block 2 Charge</v>
          </cell>
          <cell r="DK119">
            <v>9.0976732655260614E-2</v>
          </cell>
          <cell r="DL119">
            <v>9.1934062351532758E-2</v>
          </cell>
          <cell r="DM119">
            <v>8.962644739449388E-2</v>
          </cell>
          <cell r="DN119">
            <v>8.8059557848904069E-2</v>
          </cell>
          <cell r="DO119">
            <v>0</v>
          </cell>
          <cell r="DP119">
            <v>0</v>
          </cell>
          <cell r="DQ119">
            <v>0</v>
          </cell>
          <cell r="DR119">
            <v>0</v>
          </cell>
          <cell r="DS119">
            <v>0</v>
          </cell>
          <cell r="DT119">
            <v>0</v>
          </cell>
          <cell r="DU119">
            <v>0</v>
          </cell>
          <cell r="DV119">
            <v>15066063.965593748</v>
          </cell>
          <cell r="DW119">
            <v>15066063.965593748</v>
          </cell>
          <cell r="DX119">
            <v>15066063.965593748</v>
          </cell>
          <cell r="DY119">
            <v>15066063.965593748</v>
          </cell>
          <cell r="DZ119">
            <v>0</v>
          </cell>
          <cell r="EA119">
            <v>0</v>
          </cell>
          <cell r="EB119">
            <v>0</v>
          </cell>
          <cell r="EC119">
            <v>0</v>
          </cell>
          <cell r="ED119">
            <v>0</v>
          </cell>
          <cell r="EE119">
            <v>0</v>
          </cell>
          <cell r="EF119">
            <v>0</v>
          </cell>
        </row>
        <row r="120">
          <cell r="AV120" t="str">
            <v>000</v>
          </cell>
          <cell r="BC120"/>
          <cell r="BD120"/>
          <cell r="BE120"/>
          <cell r="BF120"/>
          <cell r="BG120"/>
          <cell r="BH120"/>
          <cell r="BI120"/>
          <cell r="BJ120"/>
          <cell r="BK120"/>
          <cell r="BL120"/>
          <cell r="BM120"/>
          <cell r="BZ120" t="str">
            <v>T1Large Business Primary Load ControlFixed Charge</v>
          </cell>
          <cell r="CG120">
            <v>4.1796489000000001</v>
          </cell>
          <cell r="CH120">
            <v>4.2214453890000003</v>
          </cell>
          <cell r="CI120">
            <v>4.2636598428900001</v>
          </cell>
          <cell r="CJ120">
            <v>4.3062964413189002</v>
          </cell>
          <cell r="CK120">
            <v>4.3493594057320895</v>
          </cell>
          <cell r="CL120">
            <v>4.3493594057320895</v>
          </cell>
          <cell r="CM120">
            <v>4.3493594057320895</v>
          </cell>
          <cell r="CN120">
            <v>4.3493594057320895</v>
          </cell>
          <cell r="CO120">
            <v>4.3493594057320895</v>
          </cell>
          <cell r="CP120">
            <v>4.3493594057320895</v>
          </cell>
          <cell r="CQ120">
            <v>4.3493594057320895</v>
          </cell>
          <cell r="CR120">
            <v>19.5461841693213</v>
          </cell>
          <cell r="CS120">
            <v>17.61058921558481</v>
          </cell>
          <cell r="CT120">
            <v>17.506035157101898</v>
          </cell>
          <cell r="CU120">
            <v>17.391838049424912</v>
          </cell>
          <cell r="CV120">
            <v>0</v>
          </cell>
          <cell r="CW120">
            <v>0</v>
          </cell>
          <cell r="CX120">
            <v>0</v>
          </cell>
          <cell r="CY120">
            <v>0</v>
          </cell>
          <cell r="CZ120">
            <v>0</v>
          </cell>
          <cell r="DA120">
            <v>0</v>
          </cell>
          <cell r="DB120">
            <v>0</v>
          </cell>
          <cell r="DD120" t="str">
            <v>EastLarge Residential EnergyFixed Charge</v>
          </cell>
          <cell r="DK120">
            <v>31.940480000000001</v>
          </cell>
          <cell r="DL120">
            <v>32.15892218969654</v>
          </cell>
          <cell r="DM120">
            <v>32.092757842591205</v>
          </cell>
          <cell r="DN120">
            <v>32.338500981278628</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row>
        <row r="121">
          <cell r="AV121" t="str">
            <v>000</v>
          </cell>
          <cell r="BC121"/>
          <cell r="BD121"/>
          <cell r="BE121"/>
          <cell r="BF121"/>
          <cell r="BG121"/>
          <cell r="BH121"/>
          <cell r="BI121"/>
          <cell r="BJ121"/>
          <cell r="BK121"/>
          <cell r="BL121"/>
          <cell r="BM121"/>
          <cell r="BZ121" t="str">
            <v>T1Large Business Primary Load ControlVolume Charge</v>
          </cell>
          <cell r="CG121">
            <v>1.2756140745273986E-2</v>
          </cell>
          <cell r="CH121">
            <v>1.2804973505126783E-2</v>
          </cell>
          <cell r="CI121">
            <v>1.29657472693725E-2</v>
          </cell>
          <cell r="CJ121">
            <v>1.2957337472086361E-2</v>
          </cell>
          <cell r="CK121">
            <v>0</v>
          </cell>
          <cell r="CL121">
            <v>1</v>
          </cell>
          <cell r="CM121">
            <v>1</v>
          </cell>
          <cell r="CN121">
            <v>1</v>
          </cell>
          <cell r="CO121">
            <v>1</v>
          </cell>
          <cell r="CP121">
            <v>1</v>
          </cell>
          <cell r="CQ121">
            <v>1</v>
          </cell>
          <cell r="CR121">
            <v>5668425.1150481263</v>
          </cell>
          <cell r="CS121">
            <v>5373878.2033019541</v>
          </cell>
          <cell r="CT121">
            <v>5326733.052911221</v>
          </cell>
          <cell r="CU121">
            <v>5287157.8562065056</v>
          </cell>
          <cell r="CV121">
            <v>0</v>
          </cell>
          <cell r="CW121">
            <v>0</v>
          </cell>
          <cell r="CX121">
            <v>0</v>
          </cell>
          <cell r="CY121">
            <v>0</v>
          </cell>
          <cell r="CZ121">
            <v>0</v>
          </cell>
          <cell r="DA121">
            <v>0</v>
          </cell>
          <cell r="DB121">
            <v>0</v>
          </cell>
          <cell r="DD121" t="str">
            <v>EastLarge Residential EnergyVolume Block 1 Charge</v>
          </cell>
          <cell r="DK121">
            <v>3.481491826166801E-3</v>
          </cell>
          <cell r="DL121">
            <v>5.7159782518714751E-3</v>
          </cell>
          <cell r="DM121">
            <v>4.6939150136556806E-3</v>
          </cell>
          <cell r="DN121">
            <v>4.3989422819155962E-3</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row>
        <row r="122">
          <cell r="AV122" t="str">
            <v>000</v>
          </cell>
          <cell r="BC122"/>
          <cell r="BD122"/>
          <cell r="BE122"/>
          <cell r="BF122"/>
          <cell r="BG122"/>
          <cell r="BH122"/>
          <cell r="BI122"/>
          <cell r="BJ122"/>
          <cell r="BK122"/>
          <cell r="BL122"/>
          <cell r="BM122"/>
          <cell r="BZ122" t="str">
            <v>T1Large Business Secondary Load ControlVolume Charge</v>
          </cell>
          <cell r="CG122">
            <v>1.2756140745273986E-2</v>
          </cell>
          <cell r="CH122">
            <v>1.2804973505126783E-2</v>
          </cell>
          <cell r="CI122">
            <v>1.29657472693725E-2</v>
          </cell>
          <cell r="CJ122">
            <v>1.2957337472086361E-2</v>
          </cell>
          <cell r="CK122">
            <v>0</v>
          </cell>
          <cell r="CL122">
            <v>1</v>
          </cell>
          <cell r="CM122">
            <v>1</v>
          </cell>
          <cell r="CN122">
            <v>1</v>
          </cell>
          <cell r="CO122">
            <v>1</v>
          </cell>
          <cell r="CP122">
            <v>1</v>
          </cell>
          <cell r="CQ122">
            <v>1</v>
          </cell>
          <cell r="CR122">
            <v>3967769.6989568998</v>
          </cell>
          <cell r="CS122">
            <v>3970108.8702768688</v>
          </cell>
          <cell r="CT122">
            <v>3971519.3907206659</v>
          </cell>
          <cell r="CU122">
            <v>3974348.8975529042</v>
          </cell>
          <cell r="CV122">
            <v>0</v>
          </cell>
          <cell r="CW122">
            <v>0</v>
          </cell>
          <cell r="CX122">
            <v>0</v>
          </cell>
          <cell r="CY122">
            <v>0</v>
          </cell>
          <cell r="CZ122">
            <v>0</v>
          </cell>
          <cell r="DA122">
            <v>0</v>
          </cell>
          <cell r="DB122">
            <v>0</v>
          </cell>
          <cell r="DD122" t="str">
            <v>EastLarge Residential EnergyVolume Block 2 Charge</v>
          </cell>
          <cell r="DK122">
            <v>9.0976732655260614E-2</v>
          </cell>
          <cell r="DL122">
            <v>9.1934062351532758E-2</v>
          </cell>
          <cell r="DM122">
            <v>8.962644739449388E-2</v>
          </cell>
          <cell r="DN122">
            <v>8.8059557848904069E-2</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row>
        <row r="123">
          <cell r="AV123" t="str">
            <v>000</v>
          </cell>
          <cell r="BC123"/>
          <cell r="BD123"/>
          <cell r="BE123"/>
          <cell r="BF123"/>
          <cell r="BG123"/>
          <cell r="BH123"/>
          <cell r="BI123"/>
          <cell r="BJ123"/>
          <cell r="BK123"/>
          <cell r="BL123"/>
          <cell r="BM123"/>
          <cell r="BZ123" t="str">
            <v>T1Residential DemandFixed Charge</v>
          </cell>
          <cell r="CG123">
            <v>2.0924400000000006E-2</v>
          </cell>
          <cell r="CH123">
            <v>2.1133644000000007E-2</v>
          </cell>
          <cell r="CI123">
            <v>2.1344980440000008E-2</v>
          </cell>
          <cell r="CJ123">
            <v>2.1558430244400007E-2</v>
          </cell>
          <cell r="CK123">
            <v>2.1774014546844009E-2</v>
          </cell>
          <cell r="CL123">
            <v>2.1774014546844009E-2</v>
          </cell>
          <cell r="CM123">
            <v>2.1774014546844009E-2</v>
          </cell>
          <cell r="CN123">
            <v>2.1774014546844009E-2</v>
          </cell>
          <cell r="CO123">
            <v>2.1774014546844009E-2</v>
          </cell>
          <cell r="CP123">
            <v>2.1774014546844009E-2</v>
          </cell>
          <cell r="CQ123">
            <v>2.1774014546844009E-2</v>
          </cell>
          <cell r="CR123">
            <v>186.11389697825197</v>
          </cell>
          <cell r="CS123">
            <v>279.17084546737794</v>
          </cell>
          <cell r="CT123">
            <v>418.7524206129882</v>
          </cell>
          <cell r="CU123">
            <v>628.13489928235856</v>
          </cell>
          <cell r="CV123">
            <v>0</v>
          </cell>
          <cell r="CW123">
            <v>0</v>
          </cell>
          <cell r="CX123">
            <v>0</v>
          </cell>
          <cell r="CY123">
            <v>0</v>
          </cell>
          <cell r="CZ123">
            <v>0</v>
          </cell>
          <cell r="DA123">
            <v>0</v>
          </cell>
          <cell r="DB123">
            <v>0</v>
          </cell>
          <cell r="DD123" t="str">
            <v>EastIBT BusinessFixed Charge</v>
          </cell>
          <cell r="DK123">
            <v>1.105</v>
          </cell>
          <cell r="DL123">
            <v>1.1145094664371773</v>
          </cell>
          <cell r="DM123">
            <v>1.1241007699349155</v>
          </cell>
          <cell r="DN123">
            <v>1.1337746147708441</v>
          </cell>
          <cell r="DO123">
            <v>1.143531711283502</v>
          </cell>
          <cell r="DP123">
            <v>1.1533727759244958</v>
          </cell>
          <cell r="DQ123">
            <v>1.1632985313111093</v>
          </cell>
          <cell r="DR123">
            <v>1.1733097062793632</v>
          </cell>
          <cell r="DS123">
            <v>1.1834070359375333</v>
          </cell>
          <cell r="DT123">
            <v>1.1935912617201283</v>
          </cell>
          <cell r="DU123">
            <v>1.2038631314423325</v>
          </cell>
          <cell r="DV123">
            <v>54672.72</v>
          </cell>
          <cell r="DW123">
            <v>45365.18</v>
          </cell>
          <cell r="DX123">
            <v>32561.54</v>
          </cell>
          <cell r="DY123">
            <v>12947.5</v>
          </cell>
          <cell r="DZ123">
            <v>0</v>
          </cell>
          <cell r="EA123">
            <v>0</v>
          </cell>
          <cell r="EB123">
            <v>0</v>
          </cell>
          <cell r="EC123">
            <v>0</v>
          </cell>
          <cell r="ED123">
            <v>0</v>
          </cell>
          <cell r="EE123">
            <v>0</v>
          </cell>
          <cell r="EF123">
            <v>0</v>
          </cell>
        </row>
        <row r="124">
          <cell r="AV124" t="str">
            <v>000</v>
          </cell>
          <cell r="BC124"/>
          <cell r="BD124"/>
          <cell r="BE124"/>
          <cell r="BF124"/>
          <cell r="BG124"/>
          <cell r="BH124"/>
          <cell r="BI124"/>
          <cell r="BJ124"/>
          <cell r="BK124"/>
          <cell r="BL124"/>
          <cell r="BM124"/>
          <cell r="BZ124" t="str">
            <v>T1Residential DemandPeak Demand Charge kW</v>
          </cell>
          <cell r="CG124">
            <v>0.46933792312105571</v>
          </cell>
          <cell r="CH124">
            <v>0.47403130235226626</v>
          </cell>
          <cell r="CI124">
            <v>0.47877161537578894</v>
          </cell>
          <cell r="CJ124">
            <v>0.48355933152954683</v>
          </cell>
          <cell r="CK124">
            <v>0.48839492484484232</v>
          </cell>
          <cell r="CL124">
            <v>0.48839492484484232</v>
          </cell>
          <cell r="CM124">
            <v>0.48839492484484232</v>
          </cell>
          <cell r="CN124">
            <v>0.48839492484484232</v>
          </cell>
          <cell r="CO124">
            <v>0.48839492484484232</v>
          </cell>
          <cell r="CP124">
            <v>0.48839492484484232</v>
          </cell>
          <cell r="CQ124">
            <v>0.48839492484484232</v>
          </cell>
          <cell r="CR124">
            <v>9176.0626778418118</v>
          </cell>
          <cell r="CS124">
            <v>13764.09401676272</v>
          </cell>
          <cell r="CT124">
            <v>20646.134756781204</v>
          </cell>
          <cell r="CU124">
            <v>30969.199714397011</v>
          </cell>
          <cell r="CV124">
            <v>0</v>
          </cell>
          <cell r="CW124">
            <v>0</v>
          </cell>
          <cell r="CX124">
            <v>0</v>
          </cell>
          <cell r="CY124">
            <v>0</v>
          </cell>
          <cell r="CZ124">
            <v>0</v>
          </cell>
          <cell r="DA124">
            <v>0</v>
          </cell>
          <cell r="DB124">
            <v>0</v>
          </cell>
          <cell r="DD124" t="str">
            <v>EastIBT BusinessVolume Block 1 Charge</v>
          </cell>
          <cell r="DK124">
            <v>2.5719449225473319E-2</v>
          </cell>
          <cell r="DL124">
            <v>2.5940786998498045E-2</v>
          </cell>
          <cell r="DM124">
            <v>2.6164029571634859E-2</v>
          </cell>
          <cell r="DN124">
            <v>2.638919333731158E-2</v>
          </cell>
          <cell r="DO124">
            <v>2.6616294829026825E-2</v>
          </cell>
          <cell r="DP124">
            <v>2.6845350722564061E-2</v>
          </cell>
          <cell r="DQ124">
            <v>2.7076377837216076E-2</v>
          </cell>
          <cell r="DR124">
            <v>2.7309393137020001E-2</v>
          </cell>
          <cell r="DS124">
            <v>2.7544413732002962E-2</v>
          </cell>
          <cell r="DT124">
            <v>2.7781456879438442E-2</v>
          </cell>
          <cell r="DU124">
            <v>2.8020539985113471E-2</v>
          </cell>
          <cell r="DV124">
            <v>12558339.84</v>
          </cell>
          <cell r="DW124">
            <v>12451299.210000001</v>
          </cell>
          <cell r="DX124">
            <v>12546272.949999999</v>
          </cell>
          <cell r="DY124">
            <v>12480835.09</v>
          </cell>
          <cell r="DZ124">
            <v>0</v>
          </cell>
          <cell r="EA124">
            <v>0</v>
          </cell>
          <cell r="EB124">
            <v>0</v>
          </cell>
          <cell r="EC124">
            <v>0</v>
          </cell>
          <cell r="ED124">
            <v>0</v>
          </cell>
          <cell r="EE124">
            <v>0</v>
          </cell>
          <cell r="EF124">
            <v>0</v>
          </cell>
        </row>
        <row r="125">
          <cell r="AV125" t="str">
            <v>000</v>
          </cell>
          <cell r="BC125"/>
          <cell r="BD125"/>
          <cell r="BE125"/>
          <cell r="BF125"/>
          <cell r="BG125"/>
          <cell r="BH125"/>
          <cell r="BI125"/>
          <cell r="BJ125"/>
          <cell r="BK125"/>
          <cell r="BL125"/>
          <cell r="BM125"/>
          <cell r="BZ125" t="str">
            <v>T1Residential DemandVolume Charge</v>
          </cell>
          <cell r="CG125">
            <v>1.0544881443151606E-2</v>
          </cell>
          <cell r="CH125">
            <v>1.0557007140789228E-2</v>
          </cell>
          <cell r="CI125">
            <v>1.0708036944471295E-2</v>
          </cell>
          <cell r="CJ125">
            <v>1.0596404320433834E-2</v>
          </cell>
          <cell r="CK125">
            <v>0</v>
          </cell>
          <cell r="CL125">
            <v>0</v>
          </cell>
          <cell r="CM125">
            <v>0</v>
          </cell>
          <cell r="CN125">
            <v>0</v>
          </cell>
          <cell r="CO125">
            <v>0</v>
          </cell>
          <cell r="CP125">
            <v>0</v>
          </cell>
          <cell r="CQ125">
            <v>0</v>
          </cell>
          <cell r="CR125">
            <v>1597100.6561850668</v>
          </cell>
          <cell r="CS125">
            <v>1581751.6248554394</v>
          </cell>
          <cell r="CT125">
            <v>1586944.9481883196</v>
          </cell>
          <cell r="CU125">
            <v>1575324.7289849638</v>
          </cell>
          <cell r="CV125">
            <v>0</v>
          </cell>
          <cell r="CW125">
            <v>0</v>
          </cell>
          <cell r="CX125">
            <v>0</v>
          </cell>
          <cell r="CY125">
            <v>0</v>
          </cell>
          <cell r="CZ125">
            <v>0</v>
          </cell>
          <cell r="DA125">
            <v>0</v>
          </cell>
          <cell r="DB125">
            <v>0</v>
          </cell>
          <cell r="DD125" t="str">
            <v>EastIBT BusinessVolume Block 2 Charge</v>
          </cell>
          <cell r="DK125">
            <v>7.4874913368164833E-2</v>
          </cell>
          <cell r="DL125">
            <v>8.66811180110372E-2</v>
          </cell>
          <cell r="DM125">
            <v>8.4765100747227581E-2</v>
          </cell>
          <cell r="DN125">
            <v>8.7003851482067754E-2</v>
          </cell>
          <cell r="DO125">
            <v>0</v>
          </cell>
          <cell r="DP125">
            <v>0</v>
          </cell>
          <cell r="DQ125">
            <v>0</v>
          </cell>
          <cell r="DR125">
            <v>0</v>
          </cell>
          <cell r="DS125">
            <v>0</v>
          </cell>
          <cell r="DT125">
            <v>0</v>
          </cell>
          <cell r="DU125">
            <v>0</v>
          </cell>
          <cell r="DV125">
            <v>112581289.2</v>
          </cell>
          <cell r="DW125">
            <v>111621705.98999999</v>
          </cell>
          <cell r="DX125">
            <v>112473113.59999999</v>
          </cell>
          <cell r="DY125">
            <v>111886485.14</v>
          </cell>
          <cell r="DZ125">
            <v>0</v>
          </cell>
          <cell r="EA125">
            <v>0</v>
          </cell>
          <cell r="EB125">
            <v>0</v>
          </cell>
          <cell r="EC125">
            <v>0</v>
          </cell>
          <cell r="ED125">
            <v>0</v>
          </cell>
          <cell r="EE125">
            <v>0</v>
          </cell>
          <cell r="EF125">
            <v>0</v>
          </cell>
        </row>
        <row r="126">
          <cell r="AV126" t="str">
            <v>000</v>
          </cell>
          <cell r="BC126"/>
          <cell r="BD126"/>
          <cell r="BE126"/>
          <cell r="BF126"/>
          <cell r="BG126"/>
          <cell r="BH126"/>
          <cell r="BI126"/>
          <cell r="BJ126"/>
          <cell r="BK126"/>
          <cell r="BL126"/>
          <cell r="BM126"/>
          <cell r="BZ126" t="str">
            <v>T1Residential ToU EnergyFixed Charge</v>
          </cell>
          <cell r="CG126">
            <v>5.231100000000001E-2</v>
          </cell>
          <cell r="CH126">
            <v>5.2834110000000011E-2</v>
          </cell>
          <cell r="CI126">
            <v>5.3362451100000013E-2</v>
          </cell>
          <cell r="CJ126">
            <v>5.3896075611000016E-2</v>
          </cell>
          <cell r="CK126">
            <v>5.4435036367110015E-2</v>
          </cell>
          <cell r="CL126">
            <v>5.4435036367110015E-2</v>
          </cell>
          <cell r="CM126">
            <v>5.4435036367110015E-2</v>
          </cell>
          <cell r="CN126">
            <v>5.4435036367110015E-2</v>
          </cell>
          <cell r="CO126">
            <v>5.4435036367110015E-2</v>
          </cell>
          <cell r="CP126">
            <v>5.4435036367110015E-2</v>
          </cell>
          <cell r="CQ126">
            <v>5.4435036367110015E-2</v>
          </cell>
          <cell r="CR126">
            <v>168.40925837016422</v>
          </cell>
          <cell r="CS126">
            <v>252.61246074196515</v>
          </cell>
          <cell r="CT126">
            <v>378.92396551430761</v>
          </cell>
          <cell r="CU126">
            <v>568.38694223297784</v>
          </cell>
          <cell r="CV126">
            <v>0</v>
          </cell>
          <cell r="CW126">
            <v>0</v>
          </cell>
          <cell r="CX126">
            <v>0</v>
          </cell>
          <cell r="CY126">
            <v>0</v>
          </cell>
          <cell r="CZ126">
            <v>0</v>
          </cell>
          <cell r="DA126">
            <v>0</v>
          </cell>
          <cell r="DB126">
            <v>0</v>
          </cell>
          <cell r="DD126" t="str">
            <v>EastIBT BusinessVolume Block 3 Charge</v>
          </cell>
          <cell r="DK126">
            <v>0.113658</v>
          </cell>
          <cell r="DL126">
            <v>0.113658</v>
          </cell>
          <cell r="DM126">
            <v>0.113658</v>
          </cell>
          <cell r="DN126">
            <v>0.113658</v>
          </cell>
          <cell r="DO126">
            <v>0.113658</v>
          </cell>
          <cell r="DP126">
            <v>0.113658</v>
          </cell>
          <cell r="DQ126">
            <v>0.113658</v>
          </cell>
          <cell r="DR126">
            <v>0.113658</v>
          </cell>
          <cell r="DS126">
            <v>0.113658</v>
          </cell>
          <cell r="DT126">
            <v>0.113658</v>
          </cell>
          <cell r="DU126">
            <v>0.113658</v>
          </cell>
          <cell r="DV126">
            <v>92362435.260000005</v>
          </cell>
          <cell r="DW126">
            <v>91575186.840000004</v>
          </cell>
          <cell r="DX126">
            <v>92273687.280000001</v>
          </cell>
          <cell r="DY126">
            <v>91792413.409999996</v>
          </cell>
          <cell r="DZ126">
            <v>0</v>
          </cell>
          <cell r="EA126">
            <v>0</v>
          </cell>
          <cell r="EB126">
            <v>0</v>
          </cell>
          <cell r="EC126">
            <v>0</v>
          </cell>
          <cell r="ED126">
            <v>0</v>
          </cell>
          <cell r="EE126">
            <v>0</v>
          </cell>
          <cell r="EF126">
            <v>0</v>
          </cell>
        </row>
        <row r="127">
          <cell r="AV127" t="str">
            <v>000</v>
          </cell>
          <cell r="BC127"/>
          <cell r="BD127"/>
          <cell r="BE127"/>
          <cell r="BF127"/>
          <cell r="BG127"/>
          <cell r="BH127"/>
          <cell r="BI127"/>
          <cell r="BJ127"/>
          <cell r="BK127"/>
          <cell r="BL127"/>
          <cell r="BM127"/>
          <cell r="BZ127" t="str">
            <v>T1Residential ToU EnergyVolume Evening Charge</v>
          </cell>
          <cell r="CG127">
            <v>1.3404371772805507E-2</v>
          </cell>
          <cell r="CH127">
            <v>1.3538415490533562E-2</v>
          </cell>
          <cell r="CI127">
            <v>1.3673799645438897E-2</v>
          </cell>
          <cell r="CJ127">
            <v>1.3810537641893286E-2</v>
          </cell>
          <cell r="CK127">
            <v>1.394864301831222E-2</v>
          </cell>
          <cell r="CL127">
            <v>1.394864301831222E-2</v>
          </cell>
          <cell r="CM127">
            <v>1.394864301831222E-2</v>
          </cell>
          <cell r="CN127">
            <v>1.394864301831222E-2</v>
          </cell>
          <cell r="CO127">
            <v>1.394864301831222E-2</v>
          </cell>
          <cell r="CP127">
            <v>1.394864301831222E-2</v>
          </cell>
          <cell r="CQ127">
            <v>1.394864301831222E-2</v>
          </cell>
          <cell r="CR127">
            <v>421121.83873212722</v>
          </cell>
          <cell r="CS127">
            <v>417518.30346205621</v>
          </cell>
          <cell r="CT127">
            <v>420258.33243055874</v>
          </cell>
          <cell r="CU127">
            <v>418073.19534692162</v>
          </cell>
          <cell r="CV127">
            <v>0</v>
          </cell>
          <cell r="CW127">
            <v>0</v>
          </cell>
          <cell r="CX127">
            <v>0</v>
          </cell>
          <cell r="CY127">
            <v>0</v>
          </cell>
          <cell r="CZ127">
            <v>0</v>
          </cell>
          <cell r="DA127">
            <v>0</v>
          </cell>
          <cell r="DB127">
            <v>0</v>
          </cell>
          <cell r="DD127" t="str">
            <v>EastIBT ResidentialFixed Charge</v>
          </cell>
          <cell r="DK127">
            <v>1.105</v>
          </cell>
          <cell r="DL127">
            <v>1.1145094664371773</v>
          </cell>
          <cell r="DM127">
            <v>1.1241007699349155</v>
          </cell>
          <cell r="DN127">
            <v>1.1337746147708441</v>
          </cell>
          <cell r="DO127">
            <v>1.143531711283502</v>
          </cell>
          <cell r="DP127">
            <v>1.1533727759244958</v>
          </cell>
          <cell r="DQ127">
            <v>1.1632985313111093</v>
          </cell>
          <cell r="DR127">
            <v>1.1733097062793632</v>
          </cell>
          <cell r="DS127">
            <v>1.1834070359375333</v>
          </cell>
          <cell r="DT127">
            <v>1.1935912617201283</v>
          </cell>
          <cell r="DU127">
            <v>1.2038631314423325</v>
          </cell>
          <cell r="DV127">
            <v>477664.95</v>
          </cell>
          <cell r="DW127">
            <v>427112.68</v>
          </cell>
          <cell r="DX127">
            <v>382586.21</v>
          </cell>
          <cell r="DY127">
            <v>344617.15</v>
          </cell>
          <cell r="DZ127">
            <v>0</v>
          </cell>
          <cell r="EA127">
            <v>0</v>
          </cell>
          <cell r="EB127">
            <v>0</v>
          </cell>
          <cell r="EC127">
            <v>0</v>
          </cell>
          <cell r="ED127">
            <v>0</v>
          </cell>
          <cell r="EE127">
            <v>0</v>
          </cell>
          <cell r="EF127">
            <v>0</v>
          </cell>
        </row>
        <row r="128">
          <cell r="AV128" t="str">
            <v>000</v>
          </cell>
          <cell r="BC128"/>
          <cell r="BD128"/>
          <cell r="BE128"/>
          <cell r="BF128"/>
          <cell r="BG128"/>
          <cell r="BH128"/>
          <cell r="BI128"/>
          <cell r="BJ128"/>
          <cell r="BK128"/>
          <cell r="BL128"/>
          <cell r="BM128"/>
          <cell r="BZ128" t="str">
            <v>T1Residential ToU EnergyVolume Overnight Charge</v>
          </cell>
          <cell r="CG128">
            <v>1.5736426912027361E-2</v>
          </cell>
          <cell r="CH128">
            <v>1.5775578381578632E-2</v>
          </cell>
          <cell r="CI128">
            <v>1.6069783750085404E-2</v>
          </cell>
          <cell r="CJ128">
            <v>1.6030188888696551E-2</v>
          </cell>
          <cell r="CK128">
            <v>0</v>
          </cell>
          <cell r="CL128">
            <v>0</v>
          </cell>
          <cell r="CM128">
            <v>0</v>
          </cell>
          <cell r="CN128">
            <v>0</v>
          </cell>
          <cell r="CO128">
            <v>0</v>
          </cell>
          <cell r="CP128">
            <v>0</v>
          </cell>
          <cell r="CQ128">
            <v>0</v>
          </cell>
          <cell r="CR128">
            <v>583948.108173794</v>
          </cell>
          <cell r="CS128">
            <v>578964.99416561669</v>
          </cell>
          <cell r="CT128">
            <v>582806.26039841736</v>
          </cell>
          <cell r="CU128">
            <v>579803.42168457946</v>
          </cell>
          <cell r="CV128">
            <v>0</v>
          </cell>
          <cell r="CW128">
            <v>0</v>
          </cell>
          <cell r="CX128">
            <v>0</v>
          </cell>
          <cell r="CY128">
            <v>0</v>
          </cell>
          <cell r="CZ128">
            <v>0</v>
          </cell>
          <cell r="DA128">
            <v>0</v>
          </cell>
          <cell r="DB128">
            <v>0</v>
          </cell>
          <cell r="DD128" t="str">
            <v>EastIBT ResidentialVolume Block 1 Charge</v>
          </cell>
          <cell r="DK128">
            <v>2.2128812392426853E-2</v>
          </cell>
          <cell r="DL128">
            <v>2.2319249676354794E-2</v>
          </cell>
          <cell r="DM128">
            <v>2.2511325835359568E-2</v>
          </cell>
          <cell r="DN128">
            <v>2.2705054973357498E-2</v>
          </cell>
          <cell r="DO128">
            <v>2.2900451315641123E-2</v>
          </cell>
          <cell r="DP128">
            <v>2.3097529209923747E-2</v>
          </cell>
          <cell r="DQ128">
            <v>2.3296303127392969E-2</v>
          </cell>
          <cell r="DR128">
            <v>2.3496787663773288E-2</v>
          </cell>
          <cell r="DS128">
            <v>2.3698997540397844E-2</v>
          </cell>
          <cell r="DT128">
            <v>2.3902947605289392E-2</v>
          </cell>
          <cell r="DU128">
            <v>2.4108652834250573E-2</v>
          </cell>
          <cell r="DV128">
            <v>383771225.00999999</v>
          </cell>
          <cell r="DW128">
            <v>380670193.58999997</v>
          </cell>
          <cell r="DX128">
            <v>383825483.45999998</v>
          </cell>
          <cell r="DY128">
            <v>382206590.32999998</v>
          </cell>
          <cell r="DZ128">
            <v>0</v>
          </cell>
          <cell r="EA128">
            <v>0</v>
          </cell>
          <cell r="EB128">
            <v>0</v>
          </cell>
          <cell r="EC128">
            <v>0</v>
          </cell>
          <cell r="ED128">
            <v>0</v>
          </cell>
          <cell r="EE128">
            <v>0</v>
          </cell>
          <cell r="EF128">
            <v>0</v>
          </cell>
        </row>
        <row r="129">
          <cell r="AV129" t="str">
            <v>000</v>
          </cell>
          <cell r="BC129"/>
          <cell r="BD129"/>
          <cell r="BE129"/>
          <cell r="BF129"/>
          <cell r="BG129"/>
          <cell r="BH129"/>
          <cell r="BI129"/>
          <cell r="BJ129"/>
          <cell r="BK129"/>
          <cell r="BL129"/>
          <cell r="BM129"/>
          <cell r="BZ129" t="str">
            <v>T1Residential ToU EnergyVolume Day Charge</v>
          </cell>
          <cell r="CG129">
            <v>1.5736426912027361E-2</v>
          </cell>
          <cell r="CH129">
            <v>1.5984678148224032E-2</v>
          </cell>
          <cell r="CI129">
            <v>1.6241548469380709E-2</v>
          </cell>
          <cell r="CJ129">
            <v>1.65019035591898E-2</v>
          </cell>
          <cell r="CK129">
            <v>0</v>
          </cell>
          <cell r="CL129">
            <v>0</v>
          </cell>
          <cell r="CM129">
            <v>0</v>
          </cell>
          <cell r="CN129">
            <v>0</v>
          </cell>
          <cell r="CO129">
            <v>0</v>
          </cell>
          <cell r="CP129">
            <v>0</v>
          </cell>
          <cell r="CQ129">
            <v>0</v>
          </cell>
          <cell r="CR129">
            <v>367100.20649775129</v>
          </cell>
          <cell r="CS129">
            <v>363971.32864538277</v>
          </cell>
          <cell r="CT129">
            <v>366397.60621933255</v>
          </cell>
          <cell r="CU129">
            <v>364517.30639632029</v>
          </cell>
          <cell r="CV129">
            <v>0</v>
          </cell>
          <cell r="CW129">
            <v>0</v>
          </cell>
          <cell r="CX129">
            <v>0</v>
          </cell>
          <cell r="CY129">
            <v>0</v>
          </cell>
          <cell r="CZ129">
            <v>0</v>
          </cell>
          <cell r="DA129">
            <v>0</v>
          </cell>
          <cell r="DB129">
            <v>0</v>
          </cell>
          <cell r="DD129" t="str">
            <v>EastIBT ResidentialVolume Block 2 Charge</v>
          </cell>
          <cell r="DK129">
            <v>4.993090310510663E-2</v>
          </cell>
          <cell r="DL129">
            <v>5.765397787890434E-2</v>
          </cell>
          <cell r="DM129">
            <v>5.5961129815587957E-2</v>
          </cell>
          <cell r="DN129">
            <v>5.7402151761367724E-2</v>
          </cell>
          <cell r="DO129">
            <v>0</v>
          </cell>
          <cell r="DP129">
            <v>0</v>
          </cell>
          <cell r="DQ129">
            <v>0</v>
          </cell>
          <cell r="DR129">
            <v>0</v>
          </cell>
          <cell r="DS129">
            <v>0</v>
          </cell>
          <cell r="DT129">
            <v>0</v>
          </cell>
          <cell r="DU129">
            <v>0</v>
          </cell>
          <cell r="DV129">
            <v>1260261238.8299999</v>
          </cell>
          <cell r="DW129">
            <v>1250077802.8499999</v>
          </cell>
          <cell r="DX129">
            <v>1260439417.4100001</v>
          </cell>
          <cell r="DY129">
            <v>1255123155.72</v>
          </cell>
          <cell r="DZ129">
            <v>0</v>
          </cell>
          <cell r="EA129">
            <v>0</v>
          </cell>
          <cell r="EB129">
            <v>0</v>
          </cell>
          <cell r="EC129">
            <v>0</v>
          </cell>
          <cell r="ED129">
            <v>0</v>
          </cell>
          <cell r="EE129">
            <v>0</v>
          </cell>
          <cell r="EF129">
            <v>0</v>
          </cell>
        </row>
        <row r="130">
          <cell r="AV130" t="str">
            <v>000</v>
          </cell>
          <cell r="BC130"/>
          <cell r="BD130"/>
          <cell r="BE130"/>
          <cell r="BF130"/>
          <cell r="BG130"/>
          <cell r="BH130"/>
          <cell r="BI130"/>
          <cell r="BJ130"/>
          <cell r="BK130"/>
          <cell r="BL130"/>
          <cell r="BM130"/>
          <cell r="BZ130" t="str">
            <v>T1Seasonal TOU DemandFixed Charge</v>
          </cell>
          <cell r="CG130">
            <v>4.5046048320000001</v>
          </cell>
          <cell r="CH130">
            <v>4.5496508803199998</v>
          </cell>
          <cell r="CI130">
            <v>4.5951473891232002</v>
          </cell>
          <cell r="CJ130">
            <v>4.6410988630144319</v>
          </cell>
          <cell r="CK130">
            <v>4.6875098516445766</v>
          </cell>
          <cell r="CL130">
            <v>4.6875098516445766</v>
          </cell>
          <cell r="CM130">
            <v>4.6875098516445766</v>
          </cell>
          <cell r="CN130">
            <v>4.6875098516445766</v>
          </cell>
          <cell r="CO130">
            <v>4.6875098516445766</v>
          </cell>
          <cell r="CP130">
            <v>4.6875098516445766</v>
          </cell>
          <cell r="CQ130">
            <v>4.6875098516445766</v>
          </cell>
          <cell r="CR130">
            <v>367.90183110341638</v>
          </cell>
          <cell r="CS130">
            <v>341.30695900425201</v>
          </cell>
          <cell r="CT130">
            <v>339.25906745652071</v>
          </cell>
          <cell r="CU130">
            <v>336.99149944640851</v>
          </cell>
          <cell r="CV130">
            <v>0</v>
          </cell>
          <cell r="CW130">
            <v>0</v>
          </cell>
          <cell r="CX130">
            <v>0</v>
          </cell>
          <cell r="CY130">
            <v>0</v>
          </cell>
          <cell r="CZ130">
            <v>0</v>
          </cell>
          <cell r="DA130">
            <v>0</v>
          </cell>
          <cell r="DB130">
            <v>0</v>
          </cell>
          <cell r="DD130" t="str">
            <v>EastIBT ResidentialVolume Block 3 Charge</v>
          </cell>
          <cell r="DK130">
            <v>8.6155499999999996E-2</v>
          </cell>
          <cell r="DL130">
            <v>8.6155499999999996E-2</v>
          </cell>
          <cell r="DM130">
            <v>8.6155499999999996E-2</v>
          </cell>
          <cell r="DN130">
            <v>8.6155499999999996E-2</v>
          </cell>
          <cell r="DO130">
            <v>8.6155499999999996E-2</v>
          </cell>
          <cell r="DP130">
            <v>8.6155499999999996E-2</v>
          </cell>
          <cell r="DQ130">
            <v>8.6155499999999996E-2</v>
          </cell>
          <cell r="DR130">
            <v>8.6155499999999996E-2</v>
          </cell>
          <cell r="DS130">
            <v>8.6155499999999996E-2</v>
          </cell>
          <cell r="DT130">
            <v>8.6155499999999996E-2</v>
          </cell>
          <cell r="DU130">
            <v>8.6155499999999996E-2</v>
          </cell>
          <cell r="DV130">
            <v>501778924.74000001</v>
          </cell>
          <cell r="DW130">
            <v>497724341.93000001</v>
          </cell>
          <cell r="DX130">
            <v>501849867.37</v>
          </cell>
          <cell r="DY130">
            <v>499733172.83999997</v>
          </cell>
          <cell r="DZ130">
            <v>0</v>
          </cell>
          <cell r="EA130">
            <v>0</v>
          </cell>
          <cell r="EB130">
            <v>0</v>
          </cell>
          <cell r="EC130">
            <v>0</v>
          </cell>
          <cell r="ED130">
            <v>0</v>
          </cell>
          <cell r="EE130">
            <v>0</v>
          </cell>
          <cell r="EF130">
            <v>0</v>
          </cell>
        </row>
        <row r="131">
          <cell r="AV131" t="str">
            <v>000</v>
          </cell>
          <cell r="BC131"/>
          <cell r="BD131"/>
          <cell r="BE131"/>
          <cell r="BF131"/>
          <cell r="BG131"/>
          <cell r="BH131"/>
          <cell r="BI131"/>
          <cell r="BJ131"/>
          <cell r="BK131"/>
          <cell r="BL131"/>
          <cell r="BM131"/>
          <cell r="BZ131" t="str">
            <v>T1Seasonal TOU DemandNon Summer Demand Charge kW</v>
          </cell>
          <cell r="CG131">
            <v>0.92590470000000002</v>
          </cell>
          <cell r="CH131">
            <v>0.93516374700000005</v>
          </cell>
          <cell r="CI131">
            <v>0.94451538447000005</v>
          </cell>
          <cell r="CJ131">
            <v>0.95396053831470007</v>
          </cell>
          <cell r="CK131">
            <v>0.96350014369784709</v>
          </cell>
          <cell r="CL131">
            <v>0.96350014369784709</v>
          </cell>
          <cell r="CM131">
            <v>0.96350014369784709</v>
          </cell>
          <cell r="CN131">
            <v>0.96350014369784709</v>
          </cell>
          <cell r="CO131">
            <v>0.96350014369784709</v>
          </cell>
          <cell r="CP131">
            <v>0.96350014369784709</v>
          </cell>
          <cell r="CQ131">
            <v>0.96350014369784709</v>
          </cell>
          <cell r="CR131">
            <v>482034.59313156886</v>
          </cell>
          <cell r="CS131">
            <v>434597.84915898542</v>
          </cell>
          <cell r="CT131">
            <v>431989.09290478629</v>
          </cell>
          <cell r="CU131">
            <v>429102.14953113033</v>
          </cell>
          <cell r="CV131">
            <v>0</v>
          </cell>
          <cell r="CW131">
            <v>0</v>
          </cell>
          <cell r="CX131">
            <v>0</v>
          </cell>
          <cell r="CY131">
            <v>0</v>
          </cell>
          <cell r="CZ131">
            <v>0</v>
          </cell>
          <cell r="DA131">
            <v>0</v>
          </cell>
          <cell r="DB131">
            <v>0</v>
          </cell>
          <cell r="DD131" t="str">
            <v>EastLarge Business Primary Load ControlFixed Charge</v>
          </cell>
          <cell r="DK131">
            <v>31.940480000000001</v>
          </cell>
          <cell r="DL131">
            <v>32.15892218969654</v>
          </cell>
          <cell r="DM131">
            <v>32.092757842591205</v>
          </cell>
          <cell r="DN131">
            <v>32.338500981278628</v>
          </cell>
          <cell r="DO131">
            <v>0</v>
          </cell>
          <cell r="DP131">
            <v>0</v>
          </cell>
          <cell r="DQ131">
            <v>0</v>
          </cell>
          <cell r="DR131">
            <v>0</v>
          </cell>
          <cell r="DS131">
            <v>0</v>
          </cell>
          <cell r="DT131">
            <v>0</v>
          </cell>
          <cell r="DU131">
            <v>0</v>
          </cell>
          <cell r="DV131">
            <v>30.67</v>
          </cell>
          <cell r="DW131">
            <v>28.67</v>
          </cell>
          <cell r="DX131">
            <v>28.5</v>
          </cell>
          <cell r="DY131">
            <v>28.31</v>
          </cell>
          <cell r="DZ131">
            <v>0</v>
          </cell>
          <cell r="EA131">
            <v>0</v>
          </cell>
          <cell r="EB131">
            <v>0</v>
          </cell>
          <cell r="EC131">
            <v>0</v>
          </cell>
          <cell r="ED131">
            <v>0</v>
          </cell>
          <cell r="EE131">
            <v>0</v>
          </cell>
          <cell r="EF131">
            <v>0</v>
          </cell>
        </row>
        <row r="132">
          <cell r="AV132" t="str">
            <v>000</v>
          </cell>
          <cell r="BC132"/>
          <cell r="BD132"/>
          <cell r="BE132"/>
          <cell r="BF132"/>
          <cell r="BG132"/>
          <cell r="BH132"/>
          <cell r="BI132"/>
          <cell r="BJ132"/>
          <cell r="BK132"/>
          <cell r="BL132"/>
          <cell r="BM132"/>
          <cell r="BZ132" t="str">
            <v>T1Seasonal TOU DemandSummer Demand Charge kW</v>
          </cell>
          <cell r="CG132">
            <v>0.92590470000000002</v>
          </cell>
          <cell r="CH132">
            <v>0.93516374700000005</v>
          </cell>
          <cell r="CI132">
            <v>0.94451538447000005</v>
          </cell>
          <cell r="CJ132">
            <v>0.95396053831470007</v>
          </cell>
          <cell r="CK132">
            <v>0.96350014369784709</v>
          </cell>
          <cell r="CL132">
            <v>0.96350014369784709</v>
          </cell>
          <cell r="CM132">
            <v>0.96350014369784709</v>
          </cell>
          <cell r="CN132">
            <v>0.96350014369784709</v>
          </cell>
          <cell r="CO132">
            <v>0.96350014369784709</v>
          </cell>
          <cell r="CP132">
            <v>0.96350014369784709</v>
          </cell>
          <cell r="CQ132">
            <v>0.96350014369784709</v>
          </cell>
          <cell r="CR132">
            <v>205860.91505985</v>
          </cell>
          <cell r="CS132">
            <v>185737.03422741848</v>
          </cell>
          <cell r="CT132">
            <v>184622.11068426192</v>
          </cell>
          <cell r="CU132">
            <v>183388.30036875172</v>
          </cell>
          <cell r="CV132">
            <v>0</v>
          </cell>
          <cell r="CW132">
            <v>0</v>
          </cell>
          <cell r="CX132">
            <v>0</v>
          </cell>
          <cell r="CY132">
            <v>0</v>
          </cell>
          <cell r="CZ132">
            <v>0</v>
          </cell>
          <cell r="DA132">
            <v>0</v>
          </cell>
          <cell r="DB132">
            <v>0</v>
          </cell>
          <cell r="DD132" t="str">
            <v>EastLarge Business Primary Load ControlVolume Charge</v>
          </cell>
          <cell r="DK132">
            <v>8.1790770244269007E-2</v>
          </cell>
          <cell r="DL132">
            <v>8.569727981236934E-2</v>
          </cell>
          <cell r="DM132">
            <v>8.4747598472755259E-2</v>
          </cell>
          <cell r="DN132">
            <v>8.5113188346884236E-2</v>
          </cell>
          <cell r="DO132">
            <v>0</v>
          </cell>
          <cell r="DP132">
            <v>1</v>
          </cell>
          <cell r="DQ132">
            <v>1</v>
          </cell>
          <cell r="DR132">
            <v>1</v>
          </cell>
          <cell r="DS132">
            <v>1</v>
          </cell>
          <cell r="DT132">
            <v>1</v>
          </cell>
          <cell r="DU132">
            <v>1</v>
          </cell>
          <cell r="DV132">
            <v>9108307.8300000001</v>
          </cell>
          <cell r="DW132">
            <v>8694706.2300000004</v>
          </cell>
          <cell r="DX132">
            <v>8617411.2100000009</v>
          </cell>
          <cell r="DY132">
            <v>8525182.7100000009</v>
          </cell>
          <cell r="DZ132">
            <v>0</v>
          </cell>
          <cell r="EA132">
            <v>0</v>
          </cell>
          <cell r="EB132">
            <v>0</v>
          </cell>
          <cell r="EC132">
            <v>0</v>
          </cell>
          <cell r="ED132">
            <v>0</v>
          </cell>
          <cell r="EE132">
            <v>0</v>
          </cell>
          <cell r="EF132">
            <v>0</v>
          </cell>
        </row>
        <row r="133">
          <cell r="AV133" t="str">
            <v>000</v>
          </cell>
          <cell r="BC133"/>
          <cell r="BD133"/>
          <cell r="BE133"/>
          <cell r="BF133"/>
          <cell r="BG133"/>
          <cell r="BH133"/>
          <cell r="BI133"/>
          <cell r="BJ133"/>
          <cell r="BK133"/>
          <cell r="BL133"/>
          <cell r="BM133"/>
          <cell r="BZ133" t="str">
            <v>T1Seasonal TOU DemandVolume Charge</v>
          </cell>
          <cell r="CG133">
            <v>1.2756140745273986E-2</v>
          </cell>
          <cell r="CH133">
            <v>1.2804973505126783E-2</v>
          </cell>
          <cell r="CI133">
            <v>1.29657472693725E-2</v>
          </cell>
          <cell r="CJ133">
            <v>1.2957337472086361E-2</v>
          </cell>
          <cell r="CK133">
            <v>0</v>
          </cell>
          <cell r="CL133">
            <v>0</v>
          </cell>
          <cell r="CM133">
            <v>0</v>
          </cell>
          <cell r="CN133">
            <v>0</v>
          </cell>
          <cell r="CO133">
            <v>0</v>
          </cell>
          <cell r="CP133">
            <v>0</v>
          </cell>
          <cell r="CQ133">
            <v>0</v>
          </cell>
          <cell r="CR133">
            <v>216501352.23909965</v>
          </cell>
          <cell r="CS133">
            <v>206349090.69233564</v>
          </cell>
          <cell r="CT133">
            <v>204520097.77188474</v>
          </cell>
          <cell r="CU133">
            <v>202481904.2888599</v>
          </cell>
          <cell r="CV133">
            <v>0</v>
          </cell>
          <cell r="CW133">
            <v>0</v>
          </cell>
          <cell r="CX133">
            <v>0</v>
          </cell>
          <cell r="CY133">
            <v>0</v>
          </cell>
          <cell r="CZ133">
            <v>0</v>
          </cell>
          <cell r="DA133">
            <v>0</v>
          </cell>
          <cell r="DB133">
            <v>0</v>
          </cell>
          <cell r="DD133" t="str">
            <v>EastLarge Business Secondary Load ControlVolume Charge</v>
          </cell>
          <cell r="DK133">
            <v>8.1790770244269007E-2</v>
          </cell>
          <cell r="DL133">
            <v>8.569727981236934E-2</v>
          </cell>
          <cell r="DM133">
            <v>8.4747598472755259E-2</v>
          </cell>
          <cell r="DN133">
            <v>8.5113188346884236E-2</v>
          </cell>
          <cell r="DO133">
            <v>0</v>
          </cell>
          <cell r="DP133">
            <v>1</v>
          </cell>
          <cell r="DQ133">
            <v>1</v>
          </cell>
          <cell r="DR133">
            <v>1</v>
          </cell>
          <cell r="DS133">
            <v>1</v>
          </cell>
          <cell r="DT133">
            <v>1</v>
          </cell>
          <cell r="DU133">
            <v>1</v>
          </cell>
          <cell r="DV133">
            <v>6740000</v>
          </cell>
          <cell r="DW133">
            <v>6740000</v>
          </cell>
          <cell r="DX133">
            <v>6740000</v>
          </cell>
          <cell r="DY133">
            <v>6740000</v>
          </cell>
          <cell r="DZ133">
            <v>0</v>
          </cell>
          <cell r="EA133">
            <v>0</v>
          </cell>
          <cell r="EB133">
            <v>0</v>
          </cell>
          <cell r="EC133">
            <v>0</v>
          </cell>
          <cell r="ED133">
            <v>0</v>
          </cell>
          <cell r="EE133">
            <v>0</v>
          </cell>
          <cell r="EF133">
            <v>0</v>
          </cell>
        </row>
        <row r="134">
          <cell r="AV134" t="str">
            <v>000</v>
          </cell>
          <cell r="BC134"/>
          <cell r="BD134"/>
          <cell r="BE134"/>
          <cell r="BF134"/>
          <cell r="BG134"/>
          <cell r="BH134"/>
          <cell r="BI134"/>
          <cell r="BJ134"/>
          <cell r="BK134"/>
          <cell r="BL134"/>
          <cell r="BM134"/>
          <cell r="BZ134" t="str">
            <v>T1ToU DemandFixed Charge</v>
          </cell>
          <cell r="CG134">
            <v>6.9186528600000008</v>
          </cell>
          <cell r="CH134">
            <v>6.9878393886000012</v>
          </cell>
          <cell r="CI134">
            <v>7.0577177824860016</v>
          </cell>
          <cell r="CJ134">
            <v>7.1282949603108614</v>
          </cell>
          <cell r="CK134">
            <v>7.1995779099139705</v>
          </cell>
          <cell r="CL134">
            <v>7.1995779099139705</v>
          </cell>
          <cell r="CM134">
            <v>7.1995779099139705</v>
          </cell>
          <cell r="CN134">
            <v>7.1995779099139705</v>
          </cell>
          <cell r="CO134">
            <v>7.1995779099139705</v>
          </cell>
          <cell r="CP134">
            <v>7.1995779099139705</v>
          </cell>
          <cell r="CQ134">
            <v>7.1995779099139705</v>
          </cell>
          <cell r="CR134">
            <v>32.231189527299371</v>
          </cell>
          <cell r="CS134">
            <v>27.003940081818641</v>
          </cell>
          <cell r="CT134">
            <v>26.840670465099134</v>
          </cell>
          <cell r="CU134">
            <v>26.66234208815748</v>
          </cell>
          <cell r="CV134">
            <v>0</v>
          </cell>
          <cell r="CW134">
            <v>0</v>
          </cell>
          <cell r="CX134">
            <v>0</v>
          </cell>
          <cell r="CY134">
            <v>0</v>
          </cell>
          <cell r="CZ134">
            <v>0</v>
          </cell>
          <cell r="DA134">
            <v>0</v>
          </cell>
          <cell r="DB134">
            <v>0</v>
          </cell>
          <cell r="DD134" t="str">
            <v>EastResidential DemandFixed Charge</v>
          </cell>
          <cell r="DK134">
            <v>1</v>
          </cell>
          <cell r="DL134">
            <v>1</v>
          </cell>
          <cell r="DM134">
            <v>1</v>
          </cell>
          <cell r="DN134">
            <v>1</v>
          </cell>
          <cell r="DO134">
            <v>1</v>
          </cell>
          <cell r="DP134">
            <v>1</v>
          </cell>
          <cell r="DQ134">
            <v>1</v>
          </cell>
          <cell r="DR134">
            <v>1</v>
          </cell>
          <cell r="DS134">
            <v>1</v>
          </cell>
          <cell r="DT134">
            <v>1</v>
          </cell>
          <cell r="DU134">
            <v>1</v>
          </cell>
          <cell r="DV134">
            <v>267.08</v>
          </cell>
          <cell r="DW134">
            <v>400.62</v>
          </cell>
          <cell r="DX134">
            <v>600.92999999999995</v>
          </cell>
          <cell r="DY134">
            <v>901.4</v>
          </cell>
          <cell r="DZ134">
            <v>0</v>
          </cell>
          <cell r="EA134">
            <v>0</v>
          </cell>
          <cell r="EB134">
            <v>0</v>
          </cell>
          <cell r="EC134">
            <v>0</v>
          </cell>
          <cell r="ED134">
            <v>0</v>
          </cell>
          <cell r="EE134">
            <v>0</v>
          </cell>
          <cell r="EF134">
            <v>0</v>
          </cell>
        </row>
        <row r="135">
          <cell r="AV135" t="str">
            <v>000</v>
          </cell>
          <cell r="BC135"/>
          <cell r="BD135"/>
          <cell r="BE135"/>
          <cell r="BF135"/>
          <cell r="BG135"/>
          <cell r="BH135"/>
          <cell r="BI135"/>
          <cell r="BJ135"/>
          <cell r="BK135"/>
          <cell r="BL135"/>
          <cell r="BM135"/>
          <cell r="BZ135" t="str">
            <v>T1ToU DemandPeak Demand Charge kVA</v>
          </cell>
          <cell r="CG135">
            <v>0.70520369638554237</v>
          </cell>
          <cell r="CH135">
            <v>0.71225573334939785</v>
          </cell>
          <cell r="CI135">
            <v>0.71937829068289183</v>
          </cell>
          <cell r="CJ135">
            <v>0.72657207358972076</v>
          </cell>
          <cell r="CK135">
            <v>0.73383779432561802</v>
          </cell>
          <cell r="CL135">
            <v>0.73383779432561802</v>
          </cell>
          <cell r="CM135">
            <v>0.73383779432561802</v>
          </cell>
          <cell r="CN135">
            <v>0.73383779432561802</v>
          </cell>
          <cell r="CO135">
            <v>0.73383779432561802</v>
          </cell>
          <cell r="CP135">
            <v>0.73383779432561802</v>
          </cell>
          <cell r="CQ135">
            <v>0.73383779432561802</v>
          </cell>
          <cell r="CR135">
            <v>63297.790956840108</v>
          </cell>
          <cell r="CS135">
            <v>51800.023772493078</v>
          </cell>
          <cell r="CT135">
            <v>51489.083858937738</v>
          </cell>
          <cell r="CU135">
            <v>51144.98890553425</v>
          </cell>
          <cell r="CV135">
            <v>0</v>
          </cell>
          <cell r="CW135">
            <v>0</v>
          </cell>
          <cell r="CX135">
            <v>0</v>
          </cell>
          <cell r="CY135">
            <v>0</v>
          </cell>
          <cell r="CZ135">
            <v>0</v>
          </cell>
          <cell r="DA135">
            <v>0</v>
          </cell>
          <cell r="DB135">
            <v>0</v>
          </cell>
          <cell r="DD135" t="str">
            <v>EastResidential DemandPeak Demand Charge kW</v>
          </cell>
          <cell r="DK135">
            <v>4.2971399253090024</v>
          </cell>
          <cell r="DL135">
            <v>4.4045684234417273</v>
          </cell>
          <cell r="DM135">
            <v>4.5146826340277704</v>
          </cell>
          <cell r="DN135">
            <v>4.6275496998784647</v>
          </cell>
          <cell r="DO135">
            <v>4.7432384423754259</v>
          </cell>
          <cell r="DP135">
            <v>5.3412383390625005</v>
          </cell>
          <cell r="DQ135">
            <v>5.6083002560156254</v>
          </cell>
          <cell r="DR135">
            <v>5.8887152688164068</v>
          </cell>
          <cell r="DS135">
            <v>6.1831510322572276</v>
          </cell>
          <cell r="DT135">
            <v>6.4923085838700896</v>
          </cell>
          <cell r="DU135">
            <v>8.3699999999999992</v>
          </cell>
          <cell r="DV135">
            <v>12822.06</v>
          </cell>
          <cell r="DW135">
            <v>19233.09</v>
          </cell>
          <cell r="DX135">
            <v>28849.63</v>
          </cell>
          <cell r="DY135">
            <v>43274.44</v>
          </cell>
          <cell r="DZ135">
            <v>0</v>
          </cell>
          <cell r="EA135">
            <v>0</v>
          </cell>
          <cell r="EB135">
            <v>0</v>
          </cell>
          <cell r="EC135">
            <v>0</v>
          </cell>
          <cell r="ED135">
            <v>0</v>
          </cell>
          <cell r="EE135">
            <v>0</v>
          </cell>
          <cell r="EF135">
            <v>0</v>
          </cell>
        </row>
        <row r="136">
          <cell r="AV136" t="str">
            <v>000</v>
          </cell>
          <cell r="BC136"/>
          <cell r="BD136"/>
          <cell r="BE136"/>
          <cell r="BF136"/>
          <cell r="BG136"/>
          <cell r="BH136"/>
          <cell r="BI136"/>
          <cell r="BJ136"/>
          <cell r="BK136"/>
          <cell r="BL136"/>
          <cell r="BM136"/>
          <cell r="BZ136" t="str">
            <v>T1ToU DemandExcess Demand Charge</v>
          </cell>
          <cell r="CG136">
            <v>0.14104073927710847</v>
          </cell>
          <cell r="CH136">
            <v>0.14245114666987957</v>
          </cell>
          <cell r="CI136">
            <v>0.14387565813657838</v>
          </cell>
          <cell r="CJ136">
            <v>0.14531441471794415</v>
          </cell>
          <cell r="CK136">
            <v>0.1467675588651236</v>
          </cell>
          <cell r="CL136">
            <v>0.1467675588651236</v>
          </cell>
          <cell r="CM136">
            <v>0.1467675588651236</v>
          </cell>
          <cell r="CN136">
            <v>0.1467675588651236</v>
          </cell>
          <cell r="CO136">
            <v>0.1467675588651236</v>
          </cell>
          <cell r="CP136">
            <v>0.1467675588651236</v>
          </cell>
          <cell r="CQ136">
            <v>0.1467675588651236</v>
          </cell>
          <cell r="CR136">
            <v>21572.019522230792</v>
          </cell>
          <cell r="CS136">
            <v>17728.387375298931</v>
          </cell>
          <cell r="CT136">
            <v>17621.9668815812</v>
          </cell>
          <cell r="CU136">
            <v>17504.201884524842</v>
          </cell>
          <cell r="CV136">
            <v>0</v>
          </cell>
          <cell r="CW136">
            <v>0</v>
          </cell>
          <cell r="CX136">
            <v>0</v>
          </cell>
          <cell r="CY136">
            <v>0</v>
          </cell>
          <cell r="CZ136">
            <v>0</v>
          </cell>
          <cell r="DA136">
            <v>0</v>
          </cell>
          <cell r="DB136">
            <v>0</v>
          </cell>
          <cell r="DD136" t="str">
            <v>EastResidential DemandVolume Charge</v>
          </cell>
          <cell r="DK136">
            <v>2.1948907291267739E-2</v>
          </cell>
          <cell r="DL136">
            <v>2.4943711386071578E-2</v>
          </cell>
          <cell r="DM136">
            <v>2.0743098423478264E-2</v>
          </cell>
          <cell r="DN136">
            <v>1.8715487935724747E-2</v>
          </cell>
          <cell r="DO136">
            <v>0</v>
          </cell>
          <cell r="DP136">
            <v>0</v>
          </cell>
          <cell r="DQ136">
            <v>0</v>
          </cell>
          <cell r="DR136">
            <v>0</v>
          </cell>
          <cell r="DS136">
            <v>0</v>
          </cell>
          <cell r="DT136">
            <v>0</v>
          </cell>
          <cell r="DU136">
            <v>0</v>
          </cell>
          <cell r="DV136">
            <v>1922398.09</v>
          </cell>
          <cell r="DW136">
            <v>1907162.84</v>
          </cell>
          <cell r="DX136">
            <v>1923368.19</v>
          </cell>
          <cell r="DY136">
            <v>1915798.76</v>
          </cell>
          <cell r="DZ136">
            <v>0</v>
          </cell>
          <cell r="EA136">
            <v>0</v>
          </cell>
          <cell r="EB136">
            <v>0</v>
          </cell>
          <cell r="EC136">
            <v>0</v>
          </cell>
          <cell r="ED136">
            <v>0</v>
          </cell>
          <cell r="EE136">
            <v>0</v>
          </cell>
          <cell r="EF136">
            <v>0</v>
          </cell>
        </row>
        <row r="137">
          <cell r="AV137" t="str">
            <v>000</v>
          </cell>
          <cell r="BC137"/>
          <cell r="BD137"/>
          <cell r="BE137"/>
          <cell r="BF137"/>
          <cell r="BG137"/>
          <cell r="BH137"/>
          <cell r="BI137"/>
          <cell r="BJ137"/>
          <cell r="BK137"/>
          <cell r="BL137"/>
          <cell r="BM137"/>
          <cell r="BZ137" t="str">
            <v>T1ToU DemandVolume Charge</v>
          </cell>
          <cell r="CG137">
            <v>1.2756140745273986E-2</v>
          </cell>
          <cell r="CH137">
            <v>1.2804973505126783E-2</v>
          </cell>
          <cell r="CI137">
            <v>1.29657472693725E-2</v>
          </cell>
          <cell r="CJ137">
            <v>1.2957337472086361E-2</v>
          </cell>
          <cell r="CK137">
            <v>0</v>
          </cell>
          <cell r="CL137">
            <v>1</v>
          </cell>
          <cell r="CM137">
            <v>1</v>
          </cell>
          <cell r="CN137">
            <v>1</v>
          </cell>
          <cell r="CO137">
            <v>1</v>
          </cell>
          <cell r="CP137">
            <v>1</v>
          </cell>
          <cell r="CQ137">
            <v>1</v>
          </cell>
          <cell r="CR137">
            <v>26939671.709802054</v>
          </cell>
          <cell r="CS137">
            <v>25060392.328953944</v>
          </cell>
          <cell r="CT137">
            <v>24848698.501849454</v>
          </cell>
          <cell r="CU137">
            <v>24890618.454006843</v>
          </cell>
          <cell r="CV137">
            <v>0</v>
          </cell>
          <cell r="CW137">
            <v>0</v>
          </cell>
          <cell r="CX137">
            <v>0</v>
          </cell>
          <cell r="CY137">
            <v>0</v>
          </cell>
          <cell r="CZ137">
            <v>0</v>
          </cell>
          <cell r="DA137">
            <v>0</v>
          </cell>
          <cell r="DB137">
            <v>0</v>
          </cell>
          <cell r="DD137" t="str">
            <v>EastResidential ToU EnergyFixed Charge</v>
          </cell>
          <cell r="DK137">
            <v>1</v>
          </cell>
          <cell r="DL137">
            <v>1</v>
          </cell>
          <cell r="DM137">
            <v>1</v>
          </cell>
          <cell r="DN137">
            <v>1</v>
          </cell>
          <cell r="DO137">
            <v>1</v>
          </cell>
          <cell r="DP137">
            <v>1</v>
          </cell>
          <cell r="DQ137">
            <v>1</v>
          </cell>
          <cell r="DR137">
            <v>1</v>
          </cell>
          <cell r="DS137">
            <v>1</v>
          </cell>
          <cell r="DT137">
            <v>1</v>
          </cell>
          <cell r="DU137">
            <v>1</v>
          </cell>
          <cell r="DV137">
            <v>313.58999999999997</v>
          </cell>
          <cell r="DW137">
            <v>470.39</v>
          </cell>
          <cell r="DX137">
            <v>705.58</v>
          </cell>
          <cell r="DY137">
            <v>1058.3800000000001</v>
          </cell>
          <cell r="DZ137">
            <v>0</v>
          </cell>
          <cell r="EA137">
            <v>0</v>
          </cell>
          <cell r="EB137">
            <v>0</v>
          </cell>
          <cell r="EC137">
            <v>0</v>
          </cell>
          <cell r="ED137">
            <v>0</v>
          </cell>
          <cell r="EE137">
            <v>0</v>
          </cell>
          <cell r="EF137">
            <v>0</v>
          </cell>
        </row>
        <row r="138">
          <cell r="AV138" t="str">
            <v>000</v>
          </cell>
          <cell r="BC138"/>
          <cell r="BD138"/>
          <cell r="BE138"/>
          <cell r="BF138"/>
          <cell r="BG138"/>
          <cell r="BH138"/>
          <cell r="BI138"/>
          <cell r="BJ138"/>
          <cell r="BK138"/>
          <cell r="BL138"/>
          <cell r="BM138"/>
          <cell r="BZ138" t="str">
            <v>T1Small Business Transitional DemandFixed Charge</v>
          </cell>
          <cell r="CG138">
            <v>5.231100000000001E-2</v>
          </cell>
          <cell r="CH138">
            <v>5.2834110000000011E-2</v>
          </cell>
          <cell r="CI138">
            <v>5.3362451100000013E-2</v>
          </cell>
          <cell r="CJ138">
            <v>5.3896075611000016E-2</v>
          </cell>
          <cell r="CK138">
            <v>5.4435036367110015E-2</v>
          </cell>
          <cell r="CL138">
            <v>5.4435036367110015E-2</v>
          </cell>
          <cell r="CM138">
            <v>5.4435036367110015E-2</v>
          </cell>
          <cell r="CN138">
            <v>5.4435036367110015E-2</v>
          </cell>
          <cell r="CO138">
            <v>5.4435036367110015E-2</v>
          </cell>
          <cell r="CP138">
            <v>5.4435036367110015E-2</v>
          </cell>
          <cell r="CQ138">
            <v>5.4435036367110015E-2</v>
          </cell>
          <cell r="CR138">
            <v>10087.887234582622</v>
          </cell>
          <cell r="CS138">
            <v>15131.832197667885</v>
          </cell>
          <cell r="CT138">
            <v>22697.742015000451</v>
          </cell>
          <cell r="CU138">
            <v>34046.614219138501</v>
          </cell>
          <cell r="CV138">
            <v>0</v>
          </cell>
          <cell r="CW138">
            <v>0</v>
          </cell>
          <cell r="CX138">
            <v>0</v>
          </cell>
          <cell r="CY138">
            <v>0</v>
          </cell>
          <cell r="CZ138">
            <v>0</v>
          </cell>
          <cell r="DA138">
            <v>0</v>
          </cell>
          <cell r="DB138">
            <v>0</v>
          </cell>
          <cell r="DD138" t="str">
            <v>EastResidential ToU EnergyVolume Evening Charge</v>
          </cell>
          <cell r="DK138">
            <v>0.12665043640001636</v>
          </cell>
          <cell r="DL138">
            <v>0.12981669731001674</v>
          </cell>
          <cell r="DM138">
            <v>0.13306211474276716</v>
          </cell>
          <cell r="DN138">
            <v>0.13638866761133633</v>
          </cell>
          <cell r="DO138">
            <v>0.13979838430161973</v>
          </cell>
          <cell r="DP138">
            <v>0.15368344434843753</v>
          </cell>
          <cell r="DQ138">
            <v>0.16136761656585941</v>
          </cell>
          <cell r="DR138">
            <v>0.16943599739415238</v>
          </cell>
          <cell r="DS138">
            <v>0.17790779726386</v>
          </cell>
          <cell r="DT138">
            <v>0.18680318712705302</v>
          </cell>
          <cell r="DU138">
            <v>0.19614334648340567</v>
          </cell>
          <cell r="DV138">
            <v>696716.83</v>
          </cell>
          <cell r="DW138">
            <v>691194.4</v>
          </cell>
          <cell r="DX138">
            <v>697066.32</v>
          </cell>
          <cell r="DY138">
            <v>694321.18</v>
          </cell>
          <cell r="DZ138">
            <v>0</v>
          </cell>
          <cell r="EA138">
            <v>0</v>
          </cell>
          <cell r="EB138">
            <v>0</v>
          </cell>
          <cell r="EC138">
            <v>0</v>
          </cell>
          <cell r="ED138">
            <v>0</v>
          </cell>
          <cell r="EE138">
            <v>0</v>
          </cell>
          <cell r="EF138">
            <v>0</v>
          </cell>
        </row>
        <row r="139">
          <cell r="AV139" t="str">
            <v>000</v>
          </cell>
          <cell r="BC139"/>
          <cell r="BD139"/>
          <cell r="BE139"/>
          <cell r="BF139"/>
          <cell r="BG139"/>
          <cell r="BH139"/>
          <cell r="BI139"/>
          <cell r="BJ139"/>
          <cell r="BK139"/>
          <cell r="BL139"/>
          <cell r="BM139"/>
          <cell r="BZ139" t="str">
            <v>T1Small Business Transitional DemandPeak Demand Charge kW</v>
          </cell>
          <cell r="CG139">
            <v>0.37547033849684452</v>
          </cell>
          <cell r="CH139">
            <v>0.379225041881813</v>
          </cell>
          <cell r="CI139">
            <v>0.38301729230063114</v>
          </cell>
          <cell r="CJ139">
            <v>0.38684746522363744</v>
          </cell>
          <cell r="CK139">
            <v>0.39071593987587383</v>
          </cell>
          <cell r="CL139">
            <v>0.39071593987587383</v>
          </cell>
          <cell r="CM139">
            <v>0.39071593987587383</v>
          </cell>
          <cell r="CN139">
            <v>0.39071593987587383</v>
          </cell>
          <cell r="CO139">
            <v>0.39071593987587383</v>
          </cell>
          <cell r="CP139">
            <v>0.39071593987587383</v>
          </cell>
          <cell r="CQ139">
            <v>0.39071593987587383</v>
          </cell>
          <cell r="CR139">
            <v>946092.8059555185</v>
          </cell>
          <cell r="CS139">
            <v>1376468.6785118955</v>
          </cell>
          <cell r="CT139">
            <v>2064703.020310275</v>
          </cell>
          <cell r="CU139">
            <v>3097054.5267263437</v>
          </cell>
          <cell r="CV139">
            <v>0</v>
          </cell>
          <cell r="CW139">
            <v>0</v>
          </cell>
          <cell r="CX139">
            <v>0</v>
          </cell>
          <cell r="CY139">
            <v>0</v>
          </cell>
          <cell r="CZ139">
            <v>0</v>
          </cell>
          <cell r="DA139">
            <v>0</v>
          </cell>
          <cell r="DB139">
            <v>0</v>
          </cell>
          <cell r="DD139" t="str">
            <v>EastResidential ToU EnergyVolume Overnight Charge</v>
          </cell>
          <cell r="DK139">
            <v>2.486673236373612E-2</v>
          </cell>
          <cell r="DL139">
            <v>3.4002611943550316E-2</v>
          </cell>
          <cell r="DM139">
            <v>3.0764424905760951E-2</v>
          </cell>
          <cell r="DN139">
            <v>3.4586689361143647E-2</v>
          </cell>
          <cell r="DO139">
            <v>0</v>
          </cell>
          <cell r="DP139">
            <v>1</v>
          </cell>
          <cell r="DQ139">
            <v>1</v>
          </cell>
          <cell r="DR139">
            <v>1</v>
          </cell>
          <cell r="DS139">
            <v>1</v>
          </cell>
          <cell r="DT139">
            <v>1</v>
          </cell>
          <cell r="DU139">
            <v>1</v>
          </cell>
          <cell r="DV139">
            <v>971832.52</v>
          </cell>
          <cell r="DW139">
            <v>964129.43</v>
          </cell>
          <cell r="DX139">
            <v>972320.02</v>
          </cell>
          <cell r="DY139">
            <v>968490.9</v>
          </cell>
          <cell r="DZ139">
            <v>0</v>
          </cell>
          <cell r="EA139">
            <v>0</v>
          </cell>
          <cell r="EB139">
            <v>0</v>
          </cell>
          <cell r="EC139">
            <v>0</v>
          </cell>
          <cell r="ED139">
            <v>0</v>
          </cell>
          <cell r="EE139">
            <v>0</v>
          </cell>
          <cell r="EF139">
            <v>0</v>
          </cell>
        </row>
        <row r="140">
          <cell r="AV140" t="str">
            <v>000</v>
          </cell>
          <cell r="BC140"/>
          <cell r="BD140"/>
          <cell r="BE140"/>
          <cell r="BF140"/>
          <cell r="BG140"/>
          <cell r="BH140"/>
          <cell r="BI140"/>
          <cell r="BJ140"/>
          <cell r="BK140"/>
          <cell r="BL140"/>
          <cell r="BM140"/>
          <cell r="BZ140" t="str">
            <v>T1Small Business Transitional DemandVolume Charge</v>
          </cell>
          <cell r="CG140">
            <v>6.8419052512873335E-3</v>
          </cell>
          <cell r="CH140">
            <v>6.8529729425181925E-3</v>
          </cell>
          <cell r="CI140">
            <v>6.9514270992864944E-3</v>
          </cell>
          <cell r="CJ140">
            <v>6.8554388595775239E-3</v>
          </cell>
          <cell r="CK140">
            <v>0</v>
          </cell>
          <cell r="CL140">
            <v>0</v>
          </cell>
          <cell r="CM140">
            <v>0</v>
          </cell>
          <cell r="CN140">
            <v>0</v>
          </cell>
          <cell r="CO140">
            <v>0</v>
          </cell>
          <cell r="CP140">
            <v>0</v>
          </cell>
          <cell r="CQ140">
            <v>0</v>
          </cell>
          <cell r="CR140">
            <v>130866066.30924268</v>
          </cell>
          <cell r="CS140">
            <v>129882023.95909327</v>
          </cell>
          <cell r="CT140">
            <v>130983499.6266807</v>
          </cell>
          <cell r="CU140">
            <v>130577167.77068526</v>
          </cell>
          <cell r="CV140">
            <v>0</v>
          </cell>
          <cell r="CW140">
            <v>0</v>
          </cell>
          <cell r="CX140">
            <v>0</v>
          </cell>
          <cell r="CY140">
            <v>0</v>
          </cell>
          <cell r="CZ140">
            <v>0</v>
          </cell>
          <cell r="DA140">
            <v>0</v>
          </cell>
          <cell r="DB140">
            <v>0</v>
          </cell>
          <cell r="DD140" t="str">
            <v>EastResidential ToU EnergyVolume Day Charge</v>
          </cell>
          <cell r="DK140">
            <v>1.8320965190146712E-2</v>
          </cell>
          <cell r="DL140">
            <v>1.9209802113996977E-2</v>
          </cell>
          <cell r="DM140">
            <v>1.9006737888045008E-2</v>
          </cell>
          <cell r="DN140">
            <v>1.918879209873816E-2</v>
          </cell>
          <cell r="DO140">
            <v>-0.01</v>
          </cell>
          <cell r="DP140">
            <v>1</v>
          </cell>
          <cell r="DQ140">
            <v>1</v>
          </cell>
          <cell r="DR140">
            <v>1</v>
          </cell>
          <cell r="DS140">
            <v>1</v>
          </cell>
          <cell r="DT140">
            <v>1</v>
          </cell>
          <cell r="DU140">
            <v>1</v>
          </cell>
          <cell r="DV140">
            <v>612514.5</v>
          </cell>
          <cell r="DW140">
            <v>607659.5</v>
          </cell>
          <cell r="DX140">
            <v>612821.76000000001</v>
          </cell>
          <cell r="DY140">
            <v>610408.39</v>
          </cell>
          <cell r="DZ140">
            <v>0</v>
          </cell>
          <cell r="EA140">
            <v>0</v>
          </cell>
          <cell r="EB140">
            <v>0</v>
          </cell>
          <cell r="EC140">
            <v>0</v>
          </cell>
          <cell r="ED140">
            <v>0</v>
          </cell>
          <cell r="EE140">
            <v>0</v>
          </cell>
          <cell r="EF140">
            <v>0</v>
          </cell>
        </row>
        <row r="141">
          <cell r="AV141" t="str">
            <v>000</v>
          </cell>
          <cell r="BC141"/>
          <cell r="BD141"/>
          <cell r="BE141"/>
          <cell r="BF141"/>
          <cell r="BG141"/>
          <cell r="BH141"/>
          <cell r="BI141"/>
          <cell r="BJ141"/>
          <cell r="BK141"/>
          <cell r="BL141"/>
          <cell r="BM141"/>
          <cell r="BZ141" t="str">
            <v>T1Residential Transitional DemandFixed Charge</v>
          </cell>
          <cell r="CG141">
            <v>2.0924400000000006E-2</v>
          </cell>
          <cell r="CH141">
            <v>2.1133644000000007E-2</v>
          </cell>
          <cell r="CI141">
            <v>2.1344980440000008E-2</v>
          </cell>
          <cell r="CJ141">
            <v>2.1558430244400007E-2</v>
          </cell>
          <cell r="CK141">
            <v>2.1774014546844009E-2</v>
          </cell>
          <cell r="CL141">
            <v>2.1774014546844009E-2</v>
          </cell>
          <cell r="CM141">
            <v>2.1774014546844009E-2</v>
          </cell>
          <cell r="CN141">
            <v>2.1774014546844009E-2</v>
          </cell>
          <cell r="CO141">
            <v>2.1774014546844009E-2</v>
          </cell>
          <cell r="CP141">
            <v>2.1774014546844009E-2</v>
          </cell>
          <cell r="CQ141">
            <v>2.1774014546844009E-2</v>
          </cell>
          <cell r="CR141">
            <v>62449.435712368228</v>
          </cell>
          <cell r="CS141">
            <v>87816.592687113618</v>
          </cell>
          <cell r="CT141">
            <v>114742.6345851346</v>
          </cell>
          <cell r="CU141">
            <v>138504.66457167472</v>
          </cell>
          <cell r="CV141">
            <v>0</v>
          </cell>
          <cell r="CW141">
            <v>0</v>
          </cell>
          <cell r="CX141">
            <v>0</v>
          </cell>
          <cell r="CY141">
            <v>0</v>
          </cell>
          <cell r="CZ141">
            <v>0</v>
          </cell>
          <cell r="DA141">
            <v>0</v>
          </cell>
          <cell r="DB141">
            <v>0</v>
          </cell>
          <cell r="DD141" t="str">
            <v>EastSeasonal TOU DemandFixed Charge</v>
          </cell>
          <cell r="DK141">
            <v>25.65</v>
          </cell>
          <cell r="DL141">
            <v>25.825421351392219</v>
          </cell>
          <cell r="DM141">
            <v>25.772287663255664</v>
          </cell>
          <cell r="DN141">
            <v>25.969633210577822</v>
          </cell>
          <cell r="DO141">
            <v>0</v>
          </cell>
          <cell r="DP141">
            <v>0</v>
          </cell>
          <cell r="DQ141">
            <v>0</v>
          </cell>
          <cell r="DR141">
            <v>0</v>
          </cell>
          <cell r="DS141">
            <v>0</v>
          </cell>
          <cell r="DT141">
            <v>0</v>
          </cell>
          <cell r="DU141">
            <v>0</v>
          </cell>
          <cell r="DV141">
            <v>724</v>
          </cell>
          <cell r="DW141">
            <v>676.79</v>
          </cell>
          <cell r="DX141">
            <v>672.73</v>
          </cell>
          <cell r="DY141">
            <v>668.23</v>
          </cell>
          <cell r="DZ141">
            <v>0</v>
          </cell>
          <cell r="EA141">
            <v>0</v>
          </cell>
          <cell r="EB141">
            <v>0</v>
          </cell>
          <cell r="EC141">
            <v>0</v>
          </cell>
          <cell r="ED141">
            <v>0</v>
          </cell>
          <cell r="EE141">
            <v>0</v>
          </cell>
          <cell r="EF141">
            <v>0</v>
          </cell>
        </row>
        <row r="142">
          <cell r="AV142" t="str">
            <v>000</v>
          </cell>
          <cell r="BC142"/>
          <cell r="BD142"/>
          <cell r="BE142"/>
          <cell r="BF142"/>
          <cell r="BG142"/>
          <cell r="BH142"/>
          <cell r="BI142"/>
          <cell r="BJ142"/>
          <cell r="BK142"/>
          <cell r="BL142"/>
          <cell r="BM142"/>
          <cell r="BZ142" t="str">
            <v>T1Residential Transitional DemandPeak Demand Charge kW</v>
          </cell>
          <cell r="CG142">
            <v>0.46933792312105571</v>
          </cell>
          <cell r="CH142">
            <v>0.47403130235226626</v>
          </cell>
          <cell r="CI142">
            <v>0.47877161537578894</v>
          </cell>
          <cell r="CJ142">
            <v>0.48355933152954683</v>
          </cell>
          <cell r="CK142">
            <v>0.48839492484484232</v>
          </cell>
          <cell r="CL142">
            <v>0.48839492484484232</v>
          </cell>
          <cell r="CM142">
            <v>0.48839492484484232</v>
          </cell>
          <cell r="CN142">
            <v>0.48839492484484232</v>
          </cell>
          <cell r="CO142">
            <v>0.48839492484484232</v>
          </cell>
          <cell r="CP142">
            <v>0.48839492484484232</v>
          </cell>
          <cell r="CQ142">
            <v>0.48839492484484232</v>
          </cell>
          <cell r="CR142">
            <v>3107967.7785571818</v>
          </cell>
          <cell r="CS142">
            <v>4240566.4708630983</v>
          </cell>
          <cell r="CT142">
            <v>5543098.8864090992</v>
          </cell>
          <cell r="CU142">
            <v>6694226.1230769968</v>
          </cell>
          <cell r="CV142">
            <v>0</v>
          </cell>
          <cell r="CW142">
            <v>0</v>
          </cell>
          <cell r="CX142">
            <v>0</v>
          </cell>
          <cell r="CY142">
            <v>0</v>
          </cell>
          <cell r="CZ142">
            <v>0</v>
          </cell>
          <cell r="DA142">
            <v>0</v>
          </cell>
          <cell r="DB142">
            <v>0</v>
          </cell>
          <cell r="DD142" t="str">
            <v>EastSeasonal TOU DemandNon Summer Demand Charge kW</v>
          </cell>
          <cell r="DK142">
            <v>9.0240500000000008</v>
          </cell>
          <cell r="DL142">
            <v>8.5728475</v>
          </cell>
          <cell r="DM142">
            <v>8.1442051249999992</v>
          </cell>
          <cell r="DN142">
            <v>7.7369948687499992</v>
          </cell>
          <cell r="DO142">
            <v>7.3501451253124985</v>
          </cell>
          <cell r="DP142">
            <v>14.700290250624997</v>
          </cell>
          <cell r="DQ142">
            <v>29.400580501249994</v>
          </cell>
          <cell r="DR142">
            <v>58.801161002499988</v>
          </cell>
          <cell r="DS142">
            <v>117.60232200499998</v>
          </cell>
          <cell r="DT142">
            <v>235.20464400999995</v>
          </cell>
          <cell r="DU142">
            <v>470.40928801999991</v>
          </cell>
          <cell r="DV142">
            <v>953569.95140999986</v>
          </cell>
          <cell r="DW142">
            <v>864591.84</v>
          </cell>
          <cell r="DX142">
            <v>859401.96</v>
          </cell>
          <cell r="DY142">
            <v>853658.66</v>
          </cell>
          <cell r="DZ142">
            <v>0</v>
          </cell>
          <cell r="EA142">
            <v>0</v>
          </cell>
          <cell r="EB142">
            <v>0</v>
          </cell>
          <cell r="EC142">
            <v>0</v>
          </cell>
          <cell r="ED142">
            <v>0</v>
          </cell>
          <cell r="EE142">
            <v>0</v>
          </cell>
          <cell r="EF142">
            <v>0</v>
          </cell>
        </row>
        <row r="143">
          <cell r="AV143" t="str">
            <v>000</v>
          </cell>
          <cell r="BC143"/>
          <cell r="BD143"/>
          <cell r="BE143"/>
          <cell r="BF143"/>
          <cell r="BG143"/>
          <cell r="BH143"/>
          <cell r="BI143"/>
          <cell r="BJ143"/>
          <cell r="BK143"/>
          <cell r="BL143"/>
          <cell r="BM143"/>
          <cell r="BZ143" t="str">
            <v>T1Residential Transitional DemandVolume Charge</v>
          </cell>
          <cell r="CG143">
            <v>1.0544881443151606E-2</v>
          </cell>
          <cell r="CH143">
            <v>1.0557007140789228E-2</v>
          </cell>
          <cell r="CI143">
            <v>1.0708036944471295E-2</v>
          </cell>
          <cell r="CJ143">
            <v>1.0596404320433834E-2</v>
          </cell>
          <cell r="CK143">
            <v>0</v>
          </cell>
          <cell r="CL143">
            <v>0</v>
          </cell>
          <cell r="CM143">
            <v>0</v>
          </cell>
          <cell r="CN143">
            <v>0</v>
          </cell>
          <cell r="CO143">
            <v>0</v>
          </cell>
          <cell r="CP143">
            <v>0</v>
          </cell>
          <cell r="CQ143">
            <v>0</v>
          </cell>
          <cell r="CR143">
            <v>252256694.06214234</v>
          </cell>
          <cell r="CS143">
            <v>250214546.42064294</v>
          </cell>
          <cell r="CT143">
            <v>252100221.63829851</v>
          </cell>
          <cell r="CU143">
            <v>250920357.39679143</v>
          </cell>
          <cell r="CV143">
            <v>0</v>
          </cell>
          <cell r="CW143">
            <v>0</v>
          </cell>
          <cell r="CX143">
            <v>0</v>
          </cell>
          <cell r="CY143">
            <v>0</v>
          </cell>
          <cell r="CZ143">
            <v>0</v>
          </cell>
          <cell r="DA143">
            <v>0</v>
          </cell>
          <cell r="DB143">
            <v>0</v>
          </cell>
          <cell r="DD143" t="str">
            <v>EastSeasonal TOU DemandSummer Demand Charge kW</v>
          </cell>
          <cell r="DK143">
            <v>63.271128326822478</v>
          </cell>
          <cell r="DL143">
            <v>64.852906534993039</v>
          </cell>
          <cell r="DM143">
            <v>65.41102104906355</v>
          </cell>
          <cell r="DN143">
            <v>65.973938614029677</v>
          </cell>
          <cell r="DO143">
            <v>66.541700564236478</v>
          </cell>
          <cell r="DP143">
            <v>1</v>
          </cell>
          <cell r="DQ143">
            <v>1</v>
          </cell>
          <cell r="DR143">
            <v>1</v>
          </cell>
          <cell r="DS143">
            <v>1</v>
          </cell>
          <cell r="DT143">
            <v>1</v>
          </cell>
          <cell r="DU143">
            <v>1</v>
          </cell>
          <cell r="DV143">
            <v>409770.41387999995</v>
          </cell>
          <cell r="DW143">
            <v>371534.52</v>
          </cell>
          <cell r="DX143">
            <v>369304.32000000001</v>
          </cell>
          <cell r="DY143">
            <v>366836.29</v>
          </cell>
          <cell r="DZ143">
            <v>0</v>
          </cell>
          <cell r="EA143">
            <v>0</v>
          </cell>
          <cell r="EB143">
            <v>0</v>
          </cell>
          <cell r="EC143">
            <v>0</v>
          </cell>
          <cell r="ED143">
            <v>0</v>
          </cell>
          <cell r="EE143">
            <v>0</v>
          </cell>
          <cell r="EF143">
            <v>0</v>
          </cell>
        </row>
        <row r="144">
          <cell r="AV144" t="str">
            <v>000</v>
          </cell>
          <cell r="BC144"/>
          <cell r="BD144"/>
          <cell r="BE144"/>
          <cell r="BF144"/>
          <cell r="BG144"/>
          <cell r="BH144"/>
          <cell r="BI144"/>
          <cell r="BJ144"/>
          <cell r="BK144"/>
          <cell r="BL144"/>
          <cell r="BM144"/>
          <cell r="BZ144" t="str">
            <v>T1Volume ControlledVolume Charge</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D144" t="str">
            <v>EastSeasonal TOU DemandVolume Non Summer Charge</v>
          </cell>
          <cell r="DK144">
            <v>2.2272520037793033E-2</v>
          </cell>
          <cell r="DL144">
            <v>2.7572846011693929E-2</v>
          </cell>
          <cell r="DM144">
            <v>2.669125168349986E-2</v>
          </cell>
          <cell r="DN144">
            <v>2.7845006235003144E-2</v>
          </cell>
          <cell r="DO144">
            <v>0</v>
          </cell>
          <cell r="DP144">
            <v>1</v>
          </cell>
          <cell r="DQ144">
            <v>1</v>
          </cell>
          <cell r="DR144">
            <v>1</v>
          </cell>
          <cell r="DS144">
            <v>1</v>
          </cell>
          <cell r="DT144">
            <v>1</v>
          </cell>
          <cell r="DU144">
            <v>1</v>
          </cell>
          <cell r="DV144">
            <v>292130000</v>
          </cell>
          <cell r="DW144">
            <v>278864590.29000002</v>
          </cell>
          <cell r="DX144">
            <v>276385513.54000002</v>
          </cell>
          <cell r="DY144">
            <v>273427476.52999997</v>
          </cell>
          <cell r="DZ144">
            <v>0</v>
          </cell>
          <cell r="EA144">
            <v>0</v>
          </cell>
          <cell r="EB144">
            <v>0</v>
          </cell>
          <cell r="EC144">
            <v>0</v>
          </cell>
          <cell r="ED144">
            <v>0</v>
          </cell>
          <cell r="EE144">
            <v>0</v>
          </cell>
          <cell r="EF144">
            <v>0</v>
          </cell>
        </row>
        <row r="145">
          <cell r="AV145" t="str">
            <v>000</v>
          </cell>
          <cell r="BC145"/>
          <cell r="BD145"/>
          <cell r="BE145"/>
          <cell r="BF145"/>
          <cell r="BG145"/>
          <cell r="BH145"/>
          <cell r="BI145"/>
          <cell r="BJ145"/>
          <cell r="BK145"/>
          <cell r="BL145"/>
          <cell r="BM145"/>
          <cell r="BZ145" t="str">
            <v>T1Volume Night ControlledVolume Charge</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D145" t="str">
            <v>EastSeasonal TOU DemandVolume Summer No Charge</v>
          </cell>
          <cell r="DK145">
            <v>0</v>
          </cell>
          <cell r="DL145">
            <v>0</v>
          </cell>
          <cell r="DM145">
            <v>0</v>
          </cell>
          <cell r="DN145">
            <v>0</v>
          </cell>
          <cell r="DO145">
            <v>0</v>
          </cell>
          <cell r="DP145">
            <v>0</v>
          </cell>
          <cell r="DQ145">
            <v>0</v>
          </cell>
          <cell r="DR145">
            <v>0</v>
          </cell>
          <cell r="DS145">
            <v>0</v>
          </cell>
          <cell r="DT145">
            <v>0</v>
          </cell>
          <cell r="DU145">
            <v>0</v>
          </cell>
          <cell r="DV145">
            <v>109172674.07999998</v>
          </cell>
          <cell r="DW145">
            <v>104215222.77999997</v>
          </cell>
          <cell r="DX145">
            <v>103288760.44999999</v>
          </cell>
          <cell r="DY145">
            <v>102183304.62</v>
          </cell>
          <cell r="DZ145">
            <v>0</v>
          </cell>
          <cell r="EA145">
            <v>0</v>
          </cell>
          <cell r="EB145">
            <v>0</v>
          </cell>
          <cell r="EC145">
            <v>0</v>
          </cell>
          <cell r="ED145">
            <v>0</v>
          </cell>
          <cell r="EE145">
            <v>0</v>
          </cell>
          <cell r="EF145">
            <v>0</v>
          </cell>
        </row>
        <row r="146">
          <cell r="AV146" t="str">
            <v>000</v>
          </cell>
          <cell r="BC146"/>
          <cell r="BD146"/>
          <cell r="BE146"/>
          <cell r="BF146"/>
          <cell r="BG146"/>
          <cell r="BH146"/>
          <cell r="BI146"/>
          <cell r="BJ146"/>
          <cell r="BK146"/>
          <cell r="BL146"/>
          <cell r="BM146"/>
          <cell r="BZ146" t="str">
            <v>T1TUOS SACS PrimaryFixed Charge</v>
          </cell>
          <cell r="CG146">
            <v>0.10462200000000002</v>
          </cell>
          <cell r="CH146">
            <v>0.10566822000000002</v>
          </cell>
          <cell r="CI146">
            <v>0.10672490220000003</v>
          </cell>
          <cell r="CJ146">
            <v>0.10779215122200003</v>
          </cell>
          <cell r="CK146">
            <v>0.10887007273422003</v>
          </cell>
          <cell r="CL146">
            <v>0.10887007273422003</v>
          </cell>
          <cell r="CM146">
            <v>0.10887007273422003</v>
          </cell>
          <cell r="CN146">
            <v>0.10887007273422003</v>
          </cell>
          <cell r="CO146">
            <v>0.10887007273422003</v>
          </cell>
          <cell r="CP146">
            <v>0.10887007273422003</v>
          </cell>
          <cell r="CQ146">
            <v>0.10887007273422003</v>
          </cell>
          <cell r="CR146">
            <v>298301.23204473662</v>
          </cell>
          <cell r="CS146">
            <v>263256.2816330627</v>
          </cell>
          <cell r="CT146">
            <v>231519.28539001272</v>
          </cell>
          <cell r="CU146">
            <v>198704.74038174219</v>
          </cell>
          <cell r="CV146">
            <v>0</v>
          </cell>
          <cell r="CW146">
            <v>0</v>
          </cell>
          <cell r="CX146">
            <v>0</v>
          </cell>
          <cell r="CY146">
            <v>0</v>
          </cell>
          <cell r="CZ146">
            <v>0</v>
          </cell>
          <cell r="DA146">
            <v>0</v>
          </cell>
          <cell r="DB146">
            <v>0</v>
          </cell>
          <cell r="DD146" t="str">
            <v>EastToU DemandFixed Charge</v>
          </cell>
          <cell r="DK146">
            <v>147.26712000000001</v>
          </cell>
          <cell r="DL146">
            <v>148.27428558308148</v>
          </cell>
          <cell r="DM146">
            <v>147.96922339100161</v>
          </cell>
          <cell r="DN146">
            <v>149.10226473209158</v>
          </cell>
          <cell r="DO146">
            <v>0</v>
          </cell>
          <cell r="DP146">
            <v>0</v>
          </cell>
          <cell r="DQ146">
            <v>0</v>
          </cell>
          <cell r="DR146">
            <v>0</v>
          </cell>
          <cell r="DS146">
            <v>0</v>
          </cell>
          <cell r="DT146">
            <v>0</v>
          </cell>
          <cell r="DU146">
            <v>0</v>
          </cell>
          <cell r="DV146">
            <v>20</v>
          </cell>
          <cell r="DW146">
            <v>18.7</v>
          </cell>
          <cell r="DX146">
            <v>18.579999999999998</v>
          </cell>
          <cell r="DY146">
            <v>18.46</v>
          </cell>
          <cell r="DZ146">
            <v>0</v>
          </cell>
          <cell r="EA146">
            <v>0</v>
          </cell>
          <cell r="EB146">
            <v>0</v>
          </cell>
          <cell r="EC146">
            <v>0</v>
          </cell>
          <cell r="ED146">
            <v>0</v>
          </cell>
          <cell r="EE146">
            <v>0</v>
          </cell>
          <cell r="EF146">
            <v>0</v>
          </cell>
        </row>
        <row r="147">
          <cell r="AV147" t="str">
            <v>000</v>
          </cell>
          <cell r="BC147"/>
          <cell r="BD147"/>
          <cell r="BE147"/>
          <cell r="BF147"/>
          <cell r="BG147"/>
          <cell r="BH147"/>
          <cell r="BI147"/>
          <cell r="BJ147"/>
          <cell r="BK147"/>
          <cell r="BL147"/>
          <cell r="BM147"/>
          <cell r="BZ147" t="str">
            <v>T1TUOS SACS PrimaryVolume Charge</v>
          </cell>
          <cell r="CG147">
            <v>1.2756140745273986E-2</v>
          </cell>
          <cell r="CH147">
            <v>1.2804973505126783E-2</v>
          </cell>
          <cell r="CI147">
            <v>1.29657472693725E-2</v>
          </cell>
          <cell r="CJ147">
            <v>1.2957337472086361E-2</v>
          </cell>
          <cell r="CK147">
            <v>0</v>
          </cell>
          <cell r="CL147">
            <v>0</v>
          </cell>
          <cell r="CM147">
            <v>0</v>
          </cell>
          <cell r="CN147">
            <v>0</v>
          </cell>
          <cell r="CO147">
            <v>0</v>
          </cell>
          <cell r="CP147">
            <v>0</v>
          </cell>
          <cell r="CQ147">
            <v>0</v>
          </cell>
          <cell r="CR147">
            <v>1474284845.9867594</v>
          </cell>
          <cell r="CS147">
            <v>1460834653.0578856</v>
          </cell>
          <cell r="CT147">
            <v>1469060957.9847748</v>
          </cell>
          <cell r="CU147">
            <v>1459839151.2962387</v>
          </cell>
          <cell r="CV147">
            <v>0</v>
          </cell>
          <cell r="CW147">
            <v>0</v>
          </cell>
          <cell r="CX147">
            <v>0</v>
          </cell>
          <cell r="CY147">
            <v>0</v>
          </cell>
          <cell r="CZ147">
            <v>0</v>
          </cell>
          <cell r="DA147">
            <v>0</v>
          </cell>
          <cell r="DB147">
            <v>0</v>
          </cell>
          <cell r="DD147" t="str">
            <v>EastToU DemandPeak Demand Charge kVA</v>
          </cell>
          <cell r="DK147">
            <v>12.10310995746123</v>
          </cell>
          <cell r="DL147">
            <v>12.40568770639776</v>
          </cell>
          <cell r="DM147">
            <v>12.715829899057702</v>
          </cell>
          <cell r="DN147">
            <v>13.033725646534144</v>
          </cell>
          <cell r="DO147">
            <v>13.359568787697496</v>
          </cell>
          <cell r="DP147">
            <v>1</v>
          </cell>
          <cell r="DQ147">
            <v>1</v>
          </cell>
          <cell r="DR147">
            <v>1</v>
          </cell>
          <cell r="DS147">
            <v>1</v>
          </cell>
          <cell r="DT147">
            <v>1</v>
          </cell>
          <cell r="DU147">
            <v>1</v>
          </cell>
          <cell r="DV147">
            <v>44942.558129999998</v>
          </cell>
          <cell r="DW147">
            <v>40748.949999999997</v>
          </cell>
          <cell r="DX147">
            <v>40504.339999999997</v>
          </cell>
          <cell r="DY147">
            <v>40233.660000000003</v>
          </cell>
          <cell r="DZ147">
            <v>0</v>
          </cell>
          <cell r="EA147">
            <v>0</v>
          </cell>
          <cell r="EB147">
            <v>0</v>
          </cell>
          <cell r="EC147">
            <v>0</v>
          </cell>
          <cell r="ED147">
            <v>0</v>
          </cell>
          <cell r="EE147">
            <v>0</v>
          </cell>
          <cell r="EF147">
            <v>0</v>
          </cell>
        </row>
        <row r="148">
          <cell r="AV148" t="str">
            <v>000</v>
          </cell>
          <cell r="BC148"/>
          <cell r="BD148"/>
          <cell r="BE148"/>
          <cell r="BF148"/>
          <cell r="BG148"/>
          <cell r="BH148"/>
          <cell r="BI148"/>
          <cell r="BJ148"/>
          <cell r="BK148"/>
          <cell r="BL148"/>
          <cell r="BM148"/>
          <cell r="BZ148" t="str">
            <v>T1TUOS SACS SecondaryVolume Charge</v>
          </cell>
          <cell r="CG148">
            <v>1.2756140745273986E-2</v>
          </cell>
          <cell r="CH148">
            <v>1.2804973505126783E-2</v>
          </cell>
          <cell r="CI148">
            <v>1.29657472693725E-2</v>
          </cell>
          <cell r="CJ148">
            <v>1.2957337472086361E-2</v>
          </cell>
          <cell r="CK148">
            <v>0</v>
          </cell>
          <cell r="CL148">
            <v>0</v>
          </cell>
          <cell r="CM148">
            <v>0</v>
          </cell>
          <cell r="CN148">
            <v>0</v>
          </cell>
          <cell r="CO148">
            <v>0</v>
          </cell>
          <cell r="CP148">
            <v>0</v>
          </cell>
          <cell r="CQ148">
            <v>0</v>
          </cell>
          <cell r="CR148">
            <v>442869026.06100959</v>
          </cell>
          <cell r="CS148">
            <v>438479959.4217878</v>
          </cell>
          <cell r="CT148">
            <v>435420525.17234218</v>
          </cell>
          <cell r="CU148">
            <v>429598015.42795265</v>
          </cell>
          <cell r="CV148">
            <v>0</v>
          </cell>
          <cell r="CW148">
            <v>0</v>
          </cell>
          <cell r="CX148">
            <v>0</v>
          </cell>
          <cell r="CY148">
            <v>0</v>
          </cell>
          <cell r="CZ148">
            <v>0</v>
          </cell>
          <cell r="DA148">
            <v>0</v>
          </cell>
          <cell r="DB148">
            <v>0</v>
          </cell>
          <cell r="DD148" t="str">
            <v>EastToU DemandExcess Demand Charge</v>
          </cell>
          <cell r="DK148">
            <v>2.4206219914922462</v>
          </cell>
          <cell r="DL148">
            <v>2.4414535060489779</v>
          </cell>
          <cell r="DM148">
            <v>2.4624642935364904</v>
          </cell>
          <cell r="DN148">
            <v>2.48365589675109</v>
          </cell>
          <cell r="DO148">
            <v>2.5050298717661597</v>
          </cell>
          <cell r="DP148">
            <v>2.5265877880464194</v>
          </cell>
          <cell r="DQ148">
            <v>2.5483312285631698</v>
          </cell>
          <cell r="DR148">
            <v>2.5702617899105293</v>
          </cell>
          <cell r="DS148">
            <v>2.5923810824226683</v>
          </cell>
          <cell r="DT148">
            <v>2.6146907302920543</v>
          </cell>
          <cell r="DU148">
            <v>2.6371923716887156</v>
          </cell>
          <cell r="DV148">
            <v>8240.86</v>
          </cell>
          <cell r="DW148">
            <v>7703.53</v>
          </cell>
          <cell r="DX148">
            <v>7657.29</v>
          </cell>
          <cell r="DY148">
            <v>7606.12</v>
          </cell>
          <cell r="DZ148">
            <v>0</v>
          </cell>
          <cell r="EA148">
            <v>0</v>
          </cell>
          <cell r="EB148">
            <v>0</v>
          </cell>
          <cell r="EC148">
            <v>0</v>
          </cell>
          <cell r="ED148">
            <v>0</v>
          </cell>
          <cell r="EE148">
            <v>0</v>
          </cell>
          <cell r="EF148">
            <v>0</v>
          </cell>
        </row>
        <row r="149">
          <cell r="AV149" t="str">
            <v>000</v>
          </cell>
          <cell r="BC149"/>
          <cell r="BD149"/>
          <cell r="BE149"/>
          <cell r="BF149"/>
          <cell r="BG149"/>
          <cell r="BH149"/>
          <cell r="BI149"/>
          <cell r="BJ149"/>
          <cell r="BK149"/>
          <cell r="BL149"/>
          <cell r="BM149"/>
          <cell r="BZ149" t="str">
            <v>T2Small Business DemandFixed Charge</v>
          </cell>
          <cell r="CG149">
            <v>8.7226125000000002E-2</v>
          </cell>
          <cell r="CH149">
            <v>8.8098386250000008E-2</v>
          </cell>
          <cell r="CI149">
            <v>8.8979370112500011E-2</v>
          </cell>
          <cell r="CJ149">
            <v>8.9869163813625016E-2</v>
          </cell>
          <cell r="CK149">
            <v>9.0767855451761262E-2</v>
          </cell>
          <cell r="CL149">
            <v>9.0767855451761262E-2</v>
          </cell>
          <cell r="CM149">
            <v>9.0767855451761262E-2</v>
          </cell>
          <cell r="CN149">
            <v>9.0767855451761262E-2</v>
          </cell>
          <cell r="CO149">
            <v>9.0767855451761262E-2</v>
          </cell>
          <cell r="CP149">
            <v>9.0767855451761262E-2</v>
          </cell>
          <cell r="CQ149">
            <v>9.0767855451761262E-2</v>
          </cell>
          <cell r="CR149">
            <v>6.0943761848836937</v>
          </cell>
          <cell r="CS149">
            <v>9.143050488052598</v>
          </cell>
          <cell r="CT149">
            <v>13.714106121318267</v>
          </cell>
          <cell r="CU149">
            <v>20.570142582010973</v>
          </cell>
          <cell r="CV149">
            <v>0</v>
          </cell>
          <cell r="CW149">
            <v>0</v>
          </cell>
          <cell r="CX149">
            <v>0</v>
          </cell>
          <cell r="CY149">
            <v>0</v>
          </cell>
          <cell r="CZ149">
            <v>0</v>
          </cell>
          <cell r="DA149">
            <v>0</v>
          </cell>
          <cell r="DB149">
            <v>0</v>
          </cell>
          <cell r="DD149" t="str">
            <v>EastToU DemandVolume Charge</v>
          </cell>
          <cell r="DK149">
            <v>7.5379800874573622E-3</v>
          </cell>
          <cell r="DL149">
            <v>1.0394042917508591E-2</v>
          </cell>
          <cell r="DM149">
            <v>1.0044835372107357E-2</v>
          </cell>
          <cell r="DN149">
            <v>1.0482628567487129E-2</v>
          </cell>
          <cell r="DO149">
            <v>0</v>
          </cell>
          <cell r="DP149">
            <v>1</v>
          </cell>
          <cell r="DQ149">
            <v>1</v>
          </cell>
          <cell r="DR149">
            <v>1</v>
          </cell>
          <cell r="DS149">
            <v>1</v>
          </cell>
          <cell r="DT149">
            <v>1</v>
          </cell>
          <cell r="DU149">
            <v>1</v>
          </cell>
          <cell r="DV149">
            <v>19958821.199999999</v>
          </cell>
          <cell r="DW149">
            <v>19052505.719999999</v>
          </cell>
          <cell r="DX149">
            <v>18883130.960000001</v>
          </cell>
          <cell r="DY149">
            <v>18681032.809999999</v>
          </cell>
          <cell r="DZ149">
            <v>0</v>
          </cell>
          <cell r="EA149">
            <v>0</v>
          </cell>
          <cell r="EB149">
            <v>0</v>
          </cell>
          <cell r="EC149">
            <v>0</v>
          </cell>
          <cell r="ED149">
            <v>0</v>
          </cell>
          <cell r="EE149">
            <v>0</v>
          </cell>
          <cell r="EF149">
            <v>0</v>
          </cell>
        </row>
        <row r="150">
          <cell r="AV150" t="str">
            <v>000</v>
          </cell>
          <cell r="BC150"/>
          <cell r="BD150"/>
          <cell r="BE150"/>
          <cell r="BF150"/>
          <cell r="BG150"/>
          <cell r="BH150"/>
          <cell r="BI150"/>
          <cell r="BJ150"/>
          <cell r="BK150"/>
          <cell r="BL150"/>
          <cell r="BM150"/>
          <cell r="BZ150" t="str">
            <v>T2Small Business DemandPeak Demand Charge kW</v>
          </cell>
          <cell r="CG150">
            <v>0.85126333907056795</v>
          </cell>
          <cell r="CH150">
            <v>0.85977597246127369</v>
          </cell>
          <cell r="CI150">
            <v>0.86837373218588643</v>
          </cell>
          <cell r="CJ150">
            <v>0.87705746950774532</v>
          </cell>
          <cell r="CK150">
            <v>0.8858280442028228</v>
          </cell>
          <cell r="CL150">
            <v>0.8858280442028228</v>
          </cell>
          <cell r="CM150">
            <v>0.8858280442028228</v>
          </cell>
          <cell r="CN150">
            <v>0.8858280442028228</v>
          </cell>
          <cell r="CO150">
            <v>0.8858280442028228</v>
          </cell>
          <cell r="CP150">
            <v>0.8858280442028228</v>
          </cell>
          <cell r="CQ150">
            <v>0.8858280442028228</v>
          </cell>
          <cell r="CR150">
            <v>549.87009427567909</v>
          </cell>
          <cell r="CS150">
            <v>824.80764422421214</v>
          </cell>
          <cell r="CT150">
            <v>1237.2119359470789</v>
          </cell>
          <cell r="CU150">
            <v>1855.8168873206521</v>
          </cell>
          <cell r="CV150">
            <v>0</v>
          </cell>
          <cell r="CW150">
            <v>0</v>
          </cell>
          <cell r="CX150">
            <v>0</v>
          </cell>
          <cell r="CY150">
            <v>0</v>
          </cell>
          <cell r="CZ150">
            <v>0</v>
          </cell>
          <cell r="DA150">
            <v>0</v>
          </cell>
          <cell r="DB150">
            <v>0</v>
          </cell>
          <cell r="DD150" t="str">
            <v>EastSmall Business Transitional DemandFixed Charge</v>
          </cell>
          <cell r="DK150">
            <v>1</v>
          </cell>
          <cell r="DL150">
            <v>1</v>
          </cell>
          <cell r="DM150">
            <v>1</v>
          </cell>
          <cell r="DN150">
            <v>1</v>
          </cell>
          <cell r="DO150">
            <v>1</v>
          </cell>
          <cell r="DP150">
            <v>1</v>
          </cell>
          <cell r="DQ150">
            <v>1</v>
          </cell>
          <cell r="DR150">
            <v>1</v>
          </cell>
          <cell r="DS150">
            <v>1</v>
          </cell>
          <cell r="DT150">
            <v>1</v>
          </cell>
          <cell r="DU150">
            <v>1</v>
          </cell>
          <cell r="DV150">
            <v>16800.64</v>
          </cell>
          <cell r="DW150">
            <v>25200.97</v>
          </cell>
          <cell r="DX150">
            <v>37801.449999999997</v>
          </cell>
          <cell r="DY150">
            <v>56702.17</v>
          </cell>
          <cell r="DZ150">
            <v>0</v>
          </cell>
          <cell r="EA150">
            <v>0</v>
          </cell>
          <cell r="EB150">
            <v>0</v>
          </cell>
          <cell r="EC150">
            <v>0</v>
          </cell>
          <cell r="ED150">
            <v>0</v>
          </cell>
          <cell r="EE150">
            <v>0</v>
          </cell>
          <cell r="EF150">
            <v>0</v>
          </cell>
        </row>
        <row r="151">
          <cell r="AV151" t="str">
            <v>000</v>
          </cell>
          <cell r="BC151"/>
          <cell r="BD151"/>
          <cell r="BE151"/>
          <cell r="BF151"/>
          <cell r="BG151"/>
          <cell r="BH151"/>
          <cell r="BI151"/>
          <cell r="BJ151"/>
          <cell r="BK151"/>
          <cell r="BL151"/>
          <cell r="BM151"/>
          <cell r="BZ151" t="str">
            <v>T2Small Business DemandVolume Charge</v>
          </cell>
          <cell r="CG151">
            <v>7.3231188457637255E-3</v>
          </cell>
          <cell r="CH151">
            <v>7.3319591199473956E-3</v>
          </cell>
          <cell r="CI151">
            <v>7.296312882786535E-3</v>
          </cell>
          <cell r="CJ151">
            <v>6.8786778768202854E-3</v>
          </cell>
          <cell r="CK151">
            <v>0</v>
          </cell>
          <cell r="CL151">
            <v>0</v>
          </cell>
          <cell r="CM151">
            <v>0</v>
          </cell>
          <cell r="CN151">
            <v>0</v>
          </cell>
          <cell r="CO151">
            <v>0</v>
          </cell>
          <cell r="CP151">
            <v>0</v>
          </cell>
          <cell r="CQ151">
            <v>0</v>
          </cell>
          <cell r="CR151">
            <v>682521.24473129201</v>
          </cell>
          <cell r="CS151">
            <v>676926.5119640131</v>
          </cell>
          <cell r="CT151">
            <v>682132.35514992848</v>
          </cell>
          <cell r="CU151">
            <v>679068.93542972847</v>
          </cell>
          <cell r="CV151">
            <v>0</v>
          </cell>
          <cell r="CW151">
            <v>0</v>
          </cell>
          <cell r="CX151">
            <v>0</v>
          </cell>
          <cell r="CY151">
            <v>0</v>
          </cell>
          <cell r="CZ151">
            <v>0</v>
          </cell>
          <cell r="DA151">
            <v>0</v>
          </cell>
          <cell r="DB151">
            <v>0</v>
          </cell>
          <cell r="DD151" t="str">
            <v>EastSmall Business Transitional DemandPeak Demand Charge kW</v>
          </cell>
          <cell r="DK151">
            <v>0.3525858400253542</v>
          </cell>
          <cell r="DL151">
            <v>0.36140048602598801</v>
          </cell>
          <cell r="DM151">
            <v>0.37043549817663768</v>
          </cell>
          <cell r="DN151">
            <v>0.37969638563105357</v>
          </cell>
          <cell r="DO151">
            <v>0.38918879527182987</v>
          </cell>
          <cell r="DP151">
            <v>0.4272990671250001</v>
          </cell>
          <cell r="DQ151">
            <v>0.44866402048125015</v>
          </cell>
          <cell r="DR151">
            <v>0.47109722150531269</v>
          </cell>
          <cell r="DS151">
            <v>0.49465208258057836</v>
          </cell>
          <cell r="DT151">
            <v>0.51938468670960725</v>
          </cell>
          <cell r="DU151">
            <v>6.6959999999999997</v>
          </cell>
          <cell r="DV151">
            <v>1589586.35604</v>
          </cell>
          <cell r="DW151">
            <v>2312686.25</v>
          </cell>
          <cell r="DX151">
            <v>3469029.38</v>
          </cell>
          <cell r="DY151">
            <v>5203544.07</v>
          </cell>
          <cell r="DZ151">
            <v>0</v>
          </cell>
          <cell r="EA151">
            <v>0</v>
          </cell>
          <cell r="EB151">
            <v>0</v>
          </cell>
          <cell r="EC151">
            <v>0</v>
          </cell>
          <cell r="ED151">
            <v>0</v>
          </cell>
          <cell r="EE151">
            <v>0</v>
          </cell>
          <cell r="EF151">
            <v>0</v>
          </cell>
        </row>
        <row r="152">
          <cell r="AV152" t="str">
            <v>000</v>
          </cell>
          <cell r="BC152"/>
          <cell r="BD152"/>
          <cell r="BE152"/>
          <cell r="BF152"/>
          <cell r="BG152"/>
          <cell r="BH152"/>
          <cell r="BI152"/>
          <cell r="BJ152"/>
          <cell r="BK152"/>
          <cell r="BL152"/>
          <cell r="BM152"/>
          <cell r="BZ152" t="str">
            <v>T2Small Business Primary Load ControlFixed Charge</v>
          </cell>
          <cell r="CG152">
            <v>0.17445225</v>
          </cell>
          <cell r="CH152">
            <v>0.17619677250000002</v>
          </cell>
          <cell r="CI152">
            <v>0.17795874022500002</v>
          </cell>
          <cell r="CJ152">
            <v>0.17973832762725003</v>
          </cell>
          <cell r="CK152">
            <v>0.18153571090352252</v>
          </cell>
          <cell r="CL152">
            <v>0.18153571090352252</v>
          </cell>
          <cell r="CM152">
            <v>0.18153571090352252</v>
          </cell>
          <cell r="CN152">
            <v>0.18153571090352252</v>
          </cell>
          <cell r="CO152">
            <v>0.18153571090352252</v>
          </cell>
          <cell r="CP152">
            <v>0.18153571090352252</v>
          </cell>
          <cell r="CQ152">
            <v>0.18153571090352252</v>
          </cell>
          <cell r="CR152">
            <v>258.85414465443534</v>
          </cell>
          <cell r="CS152">
            <v>388.27871417095957</v>
          </cell>
          <cell r="CT152">
            <v>582.41658504571228</v>
          </cell>
          <cell r="CU152">
            <v>873.6263637792955</v>
          </cell>
          <cell r="CV152">
            <v>0</v>
          </cell>
          <cell r="CW152">
            <v>0</v>
          </cell>
          <cell r="CX152">
            <v>0</v>
          </cell>
          <cell r="CY152">
            <v>0</v>
          </cell>
          <cell r="CZ152">
            <v>0</v>
          </cell>
          <cell r="DA152">
            <v>0</v>
          </cell>
          <cell r="DB152">
            <v>0</v>
          </cell>
          <cell r="DD152" t="str">
            <v>EastSmall Business Transitional DemandVolume Charge</v>
          </cell>
          <cell r="DK152">
            <v>6.7243882197805444E-2</v>
          </cell>
          <cell r="DL152">
            <v>7.0983054236551407E-2</v>
          </cell>
          <cell r="DM152">
            <v>6.9799668610547552E-2</v>
          </cell>
          <cell r="DN152">
            <v>7.0747791143045607E-2</v>
          </cell>
          <cell r="DO152">
            <v>0</v>
          </cell>
          <cell r="DP152">
            <v>0</v>
          </cell>
          <cell r="DQ152">
            <v>0</v>
          </cell>
          <cell r="DR152">
            <v>0</v>
          </cell>
          <cell r="DS152">
            <v>0</v>
          </cell>
          <cell r="DT152">
            <v>0</v>
          </cell>
          <cell r="DU152">
            <v>0</v>
          </cell>
          <cell r="DV152">
            <v>221343074.28</v>
          </cell>
          <cell r="DW152">
            <v>219659850.18000001</v>
          </cell>
          <cell r="DX152">
            <v>221628541.30000001</v>
          </cell>
          <cell r="DY152">
            <v>220907976.13</v>
          </cell>
          <cell r="DZ152">
            <v>0</v>
          </cell>
          <cell r="EA152">
            <v>0</v>
          </cell>
          <cell r="EB152">
            <v>0</v>
          </cell>
          <cell r="EC152">
            <v>0</v>
          </cell>
          <cell r="ED152">
            <v>0</v>
          </cell>
          <cell r="EE152">
            <v>0</v>
          </cell>
          <cell r="EF152">
            <v>0</v>
          </cell>
        </row>
        <row r="153">
          <cell r="AV153" t="str">
            <v>000</v>
          </cell>
          <cell r="BC153"/>
          <cell r="BD153"/>
          <cell r="BE153"/>
          <cell r="BF153"/>
          <cell r="BG153"/>
          <cell r="BH153"/>
          <cell r="BI153"/>
          <cell r="BJ153"/>
          <cell r="BK153"/>
          <cell r="BL153"/>
          <cell r="BM153"/>
          <cell r="BZ153" t="str">
            <v>T2Small Business Primary Load ControlVolume Charge</v>
          </cell>
          <cell r="CG153">
            <v>1.3580961239131205E-2</v>
          </cell>
          <cell r="CH153">
            <v>1.3644880852495473E-2</v>
          </cell>
          <cell r="CI153">
            <v>1.3690254783786774E-2</v>
          </cell>
          <cell r="CJ153">
            <v>1.3532672615177946E-2</v>
          </cell>
          <cell r="CK153">
            <v>0</v>
          </cell>
          <cell r="CL153">
            <v>0</v>
          </cell>
          <cell r="CM153">
            <v>0</v>
          </cell>
          <cell r="CN153">
            <v>0</v>
          </cell>
          <cell r="CO153">
            <v>0</v>
          </cell>
          <cell r="CP153">
            <v>0</v>
          </cell>
          <cell r="CQ153">
            <v>0</v>
          </cell>
          <cell r="CR153">
            <v>3750862.462736479</v>
          </cell>
          <cell r="CS153">
            <v>3721507.721821826</v>
          </cell>
          <cell r="CT153">
            <v>3751234.1766225747</v>
          </cell>
          <cell r="CU153">
            <v>3737329.203458196</v>
          </cell>
          <cell r="CV153">
            <v>0</v>
          </cell>
          <cell r="CW153">
            <v>0</v>
          </cell>
          <cell r="CX153">
            <v>0</v>
          </cell>
          <cell r="CY153">
            <v>0</v>
          </cell>
          <cell r="CZ153">
            <v>0</v>
          </cell>
          <cell r="DA153">
            <v>0</v>
          </cell>
          <cell r="DB153">
            <v>0</v>
          </cell>
          <cell r="DD153" t="str">
            <v>EastResidential Transitional DemandFixed Charge</v>
          </cell>
          <cell r="DK153">
            <v>1</v>
          </cell>
          <cell r="DL153">
            <v>1</v>
          </cell>
          <cell r="DM153">
            <v>1</v>
          </cell>
          <cell r="DN153">
            <v>1</v>
          </cell>
          <cell r="DO153">
            <v>1</v>
          </cell>
          <cell r="DP153">
            <v>1</v>
          </cell>
          <cell r="DQ153">
            <v>1</v>
          </cell>
          <cell r="DR153">
            <v>1</v>
          </cell>
          <cell r="DS153">
            <v>1</v>
          </cell>
          <cell r="DT153">
            <v>1</v>
          </cell>
          <cell r="DU153">
            <v>1</v>
          </cell>
          <cell r="DV153">
            <v>120985.31</v>
          </cell>
          <cell r="DW153">
            <v>169379.44</v>
          </cell>
          <cell r="DX153">
            <v>220193.27</v>
          </cell>
          <cell r="DY153">
            <v>264231.93</v>
          </cell>
          <cell r="DZ153">
            <v>0</v>
          </cell>
          <cell r="EA153">
            <v>0</v>
          </cell>
          <cell r="EB153">
            <v>0</v>
          </cell>
          <cell r="EC153">
            <v>0</v>
          </cell>
          <cell r="ED153">
            <v>0</v>
          </cell>
          <cell r="EE153">
            <v>0</v>
          </cell>
          <cell r="EF153">
            <v>0</v>
          </cell>
        </row>
        <row r="154">
          <cell r="AV154" t="str">
            <v>000</v>
          </cell>
          <cell r="BC154"/>
          <cell r="BD154"/>
          <cell r="BE154"/>
          <cell r="BF154"/>
          <cell r="BG154"/>
          <cell r="BH154"/>
          <cell r="BI154"/>
          <cell r="BJ154"/>
          <cell r="BK154"/>
          <cell r="BL154"/>
          <cell r="BM154"/>
          <cell r="BZ154" t="str">
            <v>T2Small Business ToU EnergyToUE Band 1 Charge</v>
          </cell>
          <cell r="CG154">
            <v>0.17445225</v>
          </cell>
          <cell r="CH154">
            <v>0.17619677250000002</v>
          </cell>
          <cell r="CI154">
            <v>0.17795874022500002</v>
          </cell>
          <cell r="CJ154">
            <v>0.17973832762725003</v>
          </cell>
          <cell r="CK154">
            <v>0.18153571090352252</v>
          </cell>
          <cell r="CL154">
            <v>0.18153571090352252</v>
          </cell>
          <cell r="CM154">
            <v>0.18153571090352252</v>
          </cell>
          <cell r="CN154">
            <v>0.18153571090352252</v>
          </cell>
          <cell r="CO154">
            <v>0.18153571090352252</v>
          </cell>
          <cell r="CP154">
            <v>0.18153571090352252</v>
          </cell>
          <cell r="CQ154">
            <v>0.18153571090352252</v>
          </cell>
          <cell r="CR154">
            <v>135.11914684713099</v>
          </cell>
          <cell r="CS154">
            <v>202.68122308138999</v>
          </cell>
          <cell r="CT154">
            <v>304.02081802211853</v>
          </cell>
          <cell r="CU154">
            <v>456.03122703317786</v>
          </cell>
          <cell r="CV154">
            <v>0</v>
          </cell>
          <cell r="CW154">
            <v>0</v>
          </cell>
          <cell r="CX154">
            <v>0</v>
          </cell>
          <cell r="CY154">
            <v>0</v>
          </cell>
          <cell r="CZ154">
            <v>0</v>
          </cell>
          <cell r="DA154">
            <v>0</v>
          </cell>
          <cell r="DB154">
            <v>0</v>
          </cell>
          <cell r="DD154" t="str">
            <v>EastResidential Transitional DemandPeak Demand Charge kW</v>
          </cell>
          <cell r="DK154">
            <v>0.88046293574513146</v>
          </cell>
          <cell r="DL154">
            <v>0.90247450913875971</v>
          </cell>
          <cell r="DM154">
            <v>0.92503637186722865</v>
          </cell>
          <cell r="DN154">
            <v>0.94816228116390933</v>
          </cell>
          <cell r="DO154">
            <v>0.97186633819300694</v>
          </cell>
          <cell r="DP154">
            <v>1.0682476678125001</v>
          </cell>
          <cell r="DQ154">
            <v>1.1216600512031252</v>
          </cell>
          <cell r="DR154">
            <v>1.1777430537632816</v>
          </cell>
          <cell r="DS154">
            <v>1.2366302064514456</v>
          </cell>
          <cell r="DT154">
            <v>1.298461716774018</v>
          </cell>
          <cell r="DU154">
            <v>8.3699999999999992</v>
          </cell>
          <cell r="DV154">
            <v>5988323.21514</v>
          </cell>
          <cell r="DW154">
            <v>8131573.7199999997</v>
          </cell>
          <cell r="DX154">
            <v>10571045.83</v>
          </cell>
          <cell r="DY154">
            <v>12685255</v>
          </cell>
          <cell r="DZ154">
            <v>0</v>
          </cell>
          <cell r="EA154">
            <v>0</v>
          </cell>
          <cell r="EB154">
            <v>0</v>
          </cell>
          <cell r="EC154">
            <v>0</v>
          </cell>
          <cell r="ED154">
            <v>0</v>
          </cell>
          <cell r="EE154">
            <v>0</v>
          </cell>
          <cell r="EF154">
            <v>0</v>
          </cell>
        </row>
        <row r="155">
          <cell r="AV155" t="str">
            <v>000</v>
          </cell>
          <cell r="BC155"/>
          <cell r="BD155"/>
          <cell r="BE155"/>
          <cell r="BF155"/>
          <cell r="BG155"/>
          <cell r="BH155"/>
          <cell r="BI155"/>
          <cell r="BJ155"/>
          <cell r="BK155"/>
          <cell r="BL155"/>
          <cell r="BM155"/>
          <cell r="BZ155" t="str">
            <v>T2Small Business ToU EnergyToUE Band 2 Charge</v>
          </cell>
          <cell r="CG155">
            <v>0.18445225000000001</v>
          </cell>
          <cell r="CH155">
            <v>0.18629677250000001</v>
          </cell>
          <cell r="CI155">
            <v>0.18815974022500001</v>
          </cell>
          <cell r="CJ155">
            <v>0.19004133762725001</v>
          </cell>
          <cell r="CK155">
            <v>0.19194175100352251</v>
          </cell>
          <cell r="CL155">
            <v>0.19194175100352251</v>
          </cell>
          <cell r="CM155">
            <v>0.19194175100352251</v>
          </cell>
          <cell r="CN155">
            <v>0.19194175100352251</v>
          </cell>
          <cell r="CO155">
            <v>0.19194175100352251</v>
          </cell>
          <cell r="CP155">
            <v>0.19194175100352251</v>
          </cell>
          <cell r="CQ155">
            <v>0.19194175100352251</v>
          </cell>
          <cell r="CR155">
            <v>28.03902705967193</v>
          </cell>
          <cell r="CS155">
            <v>42.058540589507892</v>
          </cell>
          <cell r="CT155">
            <v>63.08726389505604</v>
          </cell>
          <cell r="CU155">
            <v>94.634415253243986</v>
          </cell>
          <cell r="CV155">
            <v>0</v>
          </cell>
          <cell r="CW155">
            <v>0</v>
          </cell>
          <cell r="CX155">
            <v>0</v>
          </cell>
          <cell r="CY155">
            <v>0</v>
          </cell>
          <cell r="CZ155">
            <v>0</v>
          </cell>
          <cell r="DA155">
            <v>0</v>
          </cell>
          <cell r="DB155">
            <v>0</v>
          </cell>
          <cell r="DD155" t="str">
            <v>EastResidential Transitional DemandVolume Charge</v>
          </cell>
          <cell r="DK155">
            <v>4.5223550958016015E-2</v>
          </cell>
          <cell r="DL155">
            <v>5.1639248247109214E-2</v>
          </cell>
          <cell r="DM155">
            <v>4.9210247029822476E-2</v>
          </cell>
          <cell r="DN155">
            <v>5.0529737095931261E-2</v>
          </cell>
          <cell r="DO155">
            <v>0</v>
          </cell>
          <cell r="DP155">
            <v>0</v>
          </cell>
          <cell r="DQ155">
            <v>0</v>
          </cell>
          <cell r="DR155">
            <v>0</v>
          </cell>
          <cell r="DS155">
            <v>0</v>
          </cell>
          <cell r="DT155">
            <v>0</v>
          </cell>
          <cell r="DU155">
            <v>0</v>
          </cell>
          <cell r="DV155">
            <v>446932674.98000002</v>
          </cell>
          <cell r="DW155">
            <v>443420023.75999999</v>
          </cell>
          <cell r="DX155">
            <v>447193407.51999998</v>
          </cell>
          <cell r="DY155">
            <v>445389734.54000002</v>
          </cell>
          <cell r="DZ155">
            <v>0</v>
          </cell>
          <cell r="EA155">
            <v>0</v>
          </cell>
          <cell r="EB155">
            <v>0</v>
          </cell>
          <cell r="EC155">
            <v>0</v>
          </cell>
          <cell r="ED155">
            <v>0</v>
          </cell>
          <cell r="EE155">
            <v>0</v>
          </cell>
          <cell r="EF155">
            <v>0</v>
          </cell>
        </row>
        <row r="156">
          <cell r="AV156" t="str">
            <v>000</v>
          </cell>
          <cell r="BC156"/>
          <cell r="BD156"/>
          <cell r="BE156"/>
          <cell r="BF156"/>
          <cell r="BG156"/>
          <cell r="BH156"/>
          <cell r="BI156"/>
          <cell r="BJ156"/>
          <cell r="BK156"/>
          <cell r="BL156"/>
          <cell r="BM156"/>
          <cell r="BZ156" t="str">
            <v>T2Small Business ToU EnergyToUE Band 3 Charge</v>
          </cell>
          <cell r="CG156">
            <v>0.19445225000000002</v>
          </cell>
          <cell r="CH156">
            <v>0.19639677250000001</v>
          </cell>
          <cell r="CI156">
            <v>0.19836074022500003</v>
          </cell>
          <cell r="CJ156">
            <v>0.20034434762725004</v>
          </cell>
          <cell r="CK156">
            <v>0.20234779110352255</v>
          </cell>
          <cell r="CL156">
            <v>0.20234779110352255</v>
          </cell>
          <cell r="CM156">
            <v>0.20234779110352255</v>
          </cell>
          <cell r="CN156">
            <v>0.20234779110352255</v>
          </cell>
          <cell r="CO156">
            <v>0.20234779110352255</v>
          </cell>
          <cell r="CP156">
            <v>0.20234779110352255</v>
          </cell>
          <cell r="CQ156">
            <v>0.20234779110352255</v>
          </cell>
          <cell r="CR156">
            <v>12.785441166228765</v>
          </cell>
          <cell r="CS156">
            <v>19.182150770763688</v>
          </cell>
          <cell r="CT156">
            <v>28.772756545384905</v>
          </cell>
          <cell r="CU156">
            <v>43.155615407417436</v>
          </cell>
          <cell r="CV156">
            <v>0</v>
          </cell>
          <cell r="CW156">
            <v>0</v>
          </cell>
          <cell r="CX156">
            <v>0</v>
          </cell>
          <cell r="CY156">
            <v>0</v>
          </cell>
          <cell r="CZ156">
            <v>0</v>
          </cell>
          <cell r="DA156">
            <v>0</v>
          </cell>
          <cell r="DB156">
            <v>0</v>
          </cell>
          <cell r="DD156" t="str">
            <v>EastUnmeteredVolume Charge</v>
          </cell>
          <cell r="DK156">
            <v>0.12583084117939783</v>
          </cell>
          <cell r="DL156">
            <v>0.13010430010665783</v>
          </cell>
          <cell r="DM156">
            <v>0.12912828121261311</v>
          </cell>
          <cell r="DN156">
            <v>0.13000276813542264</v>
          </cell>
          <cell r="DO156">
            <v>0</v>
          </cell>
          <cell r="DP156">
            <v>1</v>
          </cell>
          <cell r="DQ156">
            <v>1</v>
          </cell>
          <cell r="DR156">
            <v>1</v>
          </cell>
          <cell r="DS156">
            <v>1</v>
          </cell>
          <cell r="DT156">
            <v>1</v>
          </cell>
          <cell r="DU156">
            <v>1</v>
          </cell>
          <cell r="DV156">
            <v>121679878.94</v>
          </cell>
          <cell r="DW156">
            <v>122180178.78</v>
          </cell>
          <cell r="DX156">
            <v>123008212.54000001</v>
          </cell>
          <cell r="DY156">
            <v>123185705.05</v>
          </cell>
          <cell r="DZ156">
            <v>0</v>
          </cell>
          <cell r="EA156">
            <v>0</v>
          </cell>
          <cell r="EB156">
            <v>0</v>
          </cell>
          <cell r="EC156">
            <v>0</v>
          </cell>
          <cell r="ED156">
            <v>0</v>
          </cell>
          <cell r="EE156">
            <v>0</v>
          </cell>
          <cell r="EF156">
            <v>0</v>
          </cell>
        </row>
        <row r="157">
          <cell r="AV157" t="str">
            <v>000</v>
          </cell>
          <cell r="BC157"/>
          <cell r="BD157"/>
          <cell r="BE157"/>
          <cell r="BF157"/>
          <cell r="BG157"/>
          <cell r="BH157"/>
          <cell r="BI157"/>
          <cell r="BJ157"/>
          <cell r="BK157"/>
          <cell r="BL157"/>
          <cell r="BM157"/>
          <cell r="BZ157" t="str">
            <v>T2Small Business ToU EnergyToUE Band 4 Charge</v>
          </cell>
          <cell r="CG157">
            <v>0.20445225000000003</v>
          </cell>
          <cell r="CH157">
            <v>0.20649677250000004</v>
          </cell>
          <cell r="CI157">
            <v>0.20856174022500004</v>
          </cell>
          <cell r="CJ157">
            <v>0.21064735762725004</v>
          </cell>
          <cell r="CK157">
            <v>0.21275383120352254</v>
          </cell>
          <cell r="CL157">
            <v>0.21275383120352254</v>
          </cell>
          <cell r="CM157">
            <v>0.21275383120352254</v>
          </cell>
          <cell r="CN157">
            <v>0.21275383120352254</v>
          </cell>
          <cell r="CO157">
            <v>0.21275383120352254</v>
          </cell>
          <cell r="CP157">
            <v>0.21275383120352254</v>
          </cell>
          <cell r="CQ157">
            <v>0.21275383120352254</v>
          </cell>
          <cell r="CR157">
            <v>7.3082024134334027</v>
          </cell>
          <cell r="CS157">
            <v>10.963320220116533</v>
          </cell>
          <cell r="CT157">
            <v>16.444433340969002</v>
          </cell>
          <cell r="CU157">
            <v>24.664694189965815</v>
          </cell>
          <cell r="CV157">
            <v>0</v>
          </cell>
          <cell r="CW157">
            <v>0</v>
          </cell>
          <cell r="CX157">
            <v>0</v>
          </cell>
          <cell r="CY157">
            <v>0</v>
          </cell>
          <cell r="CZ157">
            <v>0</v>
          </cell>
          <cell r="DA157">
            <v>0</v>
          </cell>
          <cell r="DB157">
            <v>0</v>
          </cell>
          <cell r="DD157" t="str">
            <v>EastVolume ControlledVolume Charge</v>
          </cell>
          <cell r="DK157">
            <v>2.8320965190146714E-2</v>
          </cell>
          <cell r="DL157">
            <v>2.9209802113996979E-2</v>
          </cell>
          <cell r="DM157">
            <v>2.9006737888045007E-2</v>
          </cell>
          <cell r="DN157">
            <v>2.9188792098738158E-2</v>
          </cell>
          <cell r="DO157">
            <v>0</v>
          </cell>
          <cell r="DP157">
            <v>1</v>
          </cell>
          <cell r="DQ157">
            <v>1</v>
          </cell>
          <cell r="DR157">
            <v>1</v>
          </cell>
          <cell r="DS157">
            <v>1</v>
          </cell>
          <cell r="DT157">
            <v>1</v>
          </cell>
          <cell r="DU157">
            <v>1</v>
          </cell>
          <cell r="DV157">
            <v>553857114.12</v>
          </cell>
          <cell r="DW157">
            <v>547672647.99000001</v>
          </cell>
          <cell r="DX157">
            <v>542984601.03999996</v>
          </cell>
          <cell r="DY157">
            <v>535383249.51999998</v>
          </cell>
          <cell r="DZ157">
            <v>0</v>
          </cell>
          <cell r="EA157">
            <v>0</v>
          </cell>
          <cell r="EB157">
            <v>0</v>
          </cell>
          <cell r="EC157">
            <v>0</v>
          </cell>
          <cell r="ED157">
            <v>0</v>
          </cell>
          <cell r="EE157">
            <v>0</v>
          </cell>
          <cell r="EF157">
            <v>0</v>
          </cell>
        </row>
        <row r="158">
          <cell r="AV158" t="str">
            <v>000</v>
          </cell>
          <cell r="BC158"/>
          <cell r="BD158"/>
          <cell r="BE158"/>
          <cell r="BF158"/>
          <cell r="BG158"/>
          <cell r="BH158"/>
          <cell r="BI158"/>
          <cell r="BJ158"/>
          <cell r="BK158"/>
          <cell r="BL158"/>
          <cell r="BM158"/>
          <cell r="BZ158" t="str">
            <v>T2Small Business ToU EnergyToUE Band 5 Charge</v>
          </cell>
          <cell r="CG158">
            <v>0.21445225000000004</v>
          </cell>
          <cell r="CH158">
            <v>0.21659677250000003</v>
          </cell>
          <cell r="CI158">
            <v>0.21876274022500003</v>
          </cell>
          <cell r="CJ158">
            <v>0.22095036762725004</v>
          </cell>
          <cell r="CK158">
            <v>0.22315987130352255</v>
          </cell>
          <cell r="CL158">
            <v>0.22315987130352255</v>
          </cell>
          <cell r="CM158">
            <v>0.22315987130352255</v>
          </cell>
          <cell r="CN158">
            <v>0.22315987130352255</v>
          </cell>
          <cell r="CO158">
            <v>0.22315987130352255</v>
          </cell>
          <cell r="CP158">
            <v>0.22315987130352255</v>
          </cell>
          <cell r="CQ158">
            <v>0.22315987130352255</v>
          </cell>
          <cell r="CR158">
            <v>4.1753181558924561</v>
          </cell>
          <cell r="CS158">
            <v>6.2629772338386847</v>
          </cell>
          <cell r="CT158">
            <v>9.3954824507244545</v>
          </cell>
          <cell r="CU158">
            <v>14.091737465359625</v>
          </cell>
          <cell r="CV158">
            <v>0</v>
          </cell>
          <cell r="CW158">
            <v>0</v>
          </cell>
          <cell r="CX158">
            <v>0</v>
          </cell>
          <cell r="CY158">
            <v>0</v>
          </cell>
          <cell r="CZ158">
            <v>0</v>
          </cell>
          <cell r="DA158">
            <v>0</v>
          </cell>
          <cell r="DB158">
            <v>0</v>
          </cell>
          <cell r="DD158" t="str">
            <v>EastVolume Night ControlledVolume Charge</v>
          </cell>
          <cell r="DK158">
            <v>1.8320965190146712E-2</v>
          </cell>
          <cell r="DL158">
            <v>1.9209802113996977E-2</v>
          </cell>
          <cell r="DM158">
            <v>1.9006737888045008E-2</v>
          </cell>
          <cell r="DN158">
            <v>1.918879209873816E-2</v>
          </cell>
          <cell r="DO158">
            <v>-0.01</v>
          </cell>
          <cell r="DP158">
            <v>1</v>
          </cell>
          <cell r="DQ158">
            <v>1</v>
          </cell>
          <cell r="DR158">
            <v>1</v>
          </cell>
          <cell r="DS158">
            <v>1</v>
          </cell>
          <cell r="DT158">
            <v>1</v>
          </cell>
          <cell r="DU158">
            <v>1</v>
          </cell>
          <cell r="DV158">
            <v>152565173.53999999</v>
          </cell>
          <cell r="DW158">
            <v>149946424.74000001</v>
          </cell>
          <cell r="DX158">
            <v>147935411.53</v>
          </cell>
          <cell r="DY158">
            <v>144407386.19</v>
          </cell>
          <cell r="DZ158">
            <v>0</v>
          </cell>
          <cell r="EA158">
            <v>0</v>
          </cell>
          <cell r="EB158">
            <v>0</v>
          </cell>
          <cell r="EC158">
            <v>0</v>
          </cell>
          <cell r="ED158">
            <v>0</v>
          </cell>
          <cell r="EE158">
            <v>0</v>
          </cell>
          <cell r="EF158">
            <v>0</v>
          </cell>
        </row>
        <row r="159">
          <cell r="AV159" t="str">
            <v>000</v>
          </cell>
          <cell r="BC159"/>
          <cell r="BD159"/>
          <cell r="BE159"/>
          <cell r="BF159"/>
          <cell r="BG159"/>
          <cell r="BH159"/>
          <cell r="BI159"/>
          <cell r="BJ159"/>
          <cell r="BK159"/>
          <cell r="BL159"/>
          <cell r="BM159"/>
          <cell r="BZ159" t="str">
            <v>T2Small Business ToU EnergyVolume Evening Charge</v>
          </cell>
          <cell r="CG159">
            <v>3.0609999999999998E-2</v>
          </cell>
          <cell r="CH159">
            <v>3.0916099999999998E-2</v>
          </cell>
          <cell r="CI159">
            <v>3.1225260999999997E-2</v>
          </cell>
          <cell r="CJ159">
            <v>3.1537513609999998E-2</v>
          </cell>
          <cell r="CK159">
            <v>3.1852888746099997E-2</v>
          </cell>
          <cell r="CL159">
            <v>3.1852888746099997E-2</v>
          </cell>
          <cell r="CM159">
            <v>3.1852888746099997E-2</v>
          </cell>
          <cell r="CN159">
            <v>3.1852888746099997E-2</v>
          </cell>
          <cell r="CO159">
            <v>3.1852888746099997E-2</v>
          </cell>
          <cell r="CP159">
            <v>3.1852888746099997E-2</v>
          </cell>
          <cell r="CQ159">
            <v>3.1852888746099997E-2</v>
          </cell>
          <cell r="CR159">
            <v>586444.15263345791</v>
          </cell>
          <cell r="CS159">
            <v>581895.00038742356</v>
          </cell>
          <cell r="CT159">
            <v>586757.64062422409</v>
          </cell>
          <cell r="CU159">
            <v>584655.28658098402</v>
          </cell>
          <cell r="CV159">
            <v>0</v>
          </cell>
          <cell r="CW159">
            <v>0</v>
          </cell>
          <cell r="CX159">
            <v>0</v>
          </cell>
          <cell r="CY159">
            <v>0</v>
          </cell>
          <cell r="CZ159">
            <v>0</v>
          </cell>
          <cell r="DA159">
            <v>0</v>
          </cell>
          <cell r="DB159">
            <v>0</v>
          </cell>
          <cell r="DD159" t="str">
            <v>WestSmall Business DemandFixed Charge</v>
          </cell>
          <cell r="DK159">
            <v>1.5</v>
          </cell>
          <cell r="DL159">
            <v>1.5</v>
          </cell>
          <cell r="DM159">
            <v>1.5</v>
          </cell>
          <cell r="DN159">
            <v>1.5</v>
          </cell>
          <cell r="DO159">
            <v>1.5</v>
          </cell>
          <cell r="DP159">
            <v>1.5</v>
          </cell>
          <cell r="DQ159">
            <v>1.5</v>
          </cell>
          <cell r="DR159">
            <v>1.5</v>
          </cell>
          <cell r="DS159">
            <v>1.5</v>
          </cell>
          <cell r="DT159">
            <v>1.5</v>
          </cell>
          <cell r="DU159">
            <v>1.5</v>
          </cell>
          <cell r="DV159">
            <v>8.82</v>
          </cell>
          <cell r="DW159">
            <v>13.23</v>
          </cell>
          <cell r="DX159">
            <v>19.850000000000001</v>
          </cell>
          <cell r="DY159">
            <v>29.77</v>
          </cell>
          <cell r="DZ159">
            <v>0</v>
          </cell>
          <cell r="EA159">
            <v>0</v>
          </cell>
          <cell r="EB159">
            <v>0</v>
          </cell>
          <cell r="EC159">
            <v>0</v>
          </cell>
          <cell r="ED159">
            <v>0</v>
          </cell>
          <cell r="EE159">
            <v>0</v>
          </cell>
          <cell r="EF159">
            <v>0</v>
          </cell>
        </row>
        <row r="160">
          <cell r="AV160" t="str">
            <v>000</v>
          </cell>
          <cell r="BC160"/>
          <cell r="BD160"/>
          <cell r="BE160"/>
          <cell r="BF160"/>
          <cell r="BG160"/>
          <cell r="BH160"/>
          <cell r="BI160"/>
          <cell r="BJ160"/>
          <cell r="BK160"/>
          <cell r="BL160"/>
          <cell r="BM160"/>
          <cell r="BZ160" t="str">
            <v>T2Small Business ToU EnergyVolume Overnight Charge</v>
          </cell>
          <cell r="CG160">
            <v>1.0041821672276165E-2</v>
          </cell>
          <cell r="CH160">
            <v>1.0068002368756903E-2</v>
          </cell>
          <cell r="CI160">
            <v>1.0059167224339751E-2</v>
          </cell>
          <cell r="CJ160">
            <v>9.7298935105962943E-3</v>
          </cell>
          <cell r="CK160">
            <v>0</v>
          </cell>
          <cell r="CL160">
            <v>0</v>
          </cell>
          <cell r="CM160">
            <v>0</v>
          </cell>
          <cell r="CN160">
            <v>0</v>
          </cell>
          <cell r="CO160">
            <v>0</v>
          </cell>
          <cell r="CP160">
            <v>0</v>
          </cell>
          <cell r="CQ160">
            <v>0</v>
          </cell>
          <cell r="CR160">
            <v>1542076.4610435795</v>
          </cell>
          <cell r="CS160">
            <v>1530118.0829523117</v>
          </cell>
          <cell r="CT160">
            <v>1542973.924142855</v>
          </cell>
          <cell r="CU160">
            <v>1537454.5725552437</v>
          </cell>
          <cell r="CV160">
            <v>0</v>
          </cell>
          <cell r="CW160">
            <v>0</v>
          </cell>
          <cell r="CX160">
            <v>0</v>
          </cell>
          <cell r="CY160">
            <v>0</v>
          </cell>
          <cell r="CZ160">
            <v>0</v>
          </cell>
          <cell r="DA160">
            <v>0</v>
          </cell>
          <cell r="DB160">
            <v>0</v>
          </cell>
          <cell r="DD160" t="str">
            <v>WestSmall Business DemandPeak Demand Charge kW</v>
          </cell>
          <cell r="DK160">
            <v>10.412300588248733</v>
          </cell>
          <cell r="DL160">
            <v>10.672608102954952</v>
          </cell>
          <cell r="DM160">
            <v>10.939423305528825</v>
          </cell>
          <cell r="DN160">
            <v>11.212908888167044</v>
          </cell>
          <cell r="DO160">
            <v>11.49323161037122</v>
          </cell>
          <cell r="DP160">
            <v>0</v>
          </cell>
          <cell r="DQ160">
            <v>0</v>
          </cell>
          <cell r="DR160">
            <v>0</v>
          </cell>
          <cell r="DS160">
            <v>0</v>
          </cell>
          <cell r="DT160">
            <v>0</v>
          </cell>
          <cell r="DU160">
            <v>0</v>
          </cell>
          <cell r="DV160">
            <v>763.07</v>
          </cell>
          <cell r="DW160">
            <v>1144.6099999999999</v>
          </cell>
          <cell r="DX160">
            <v>1716.91</v>
          </cell>
          <cell r="DY160">
            <v>2575.36</v>
          </cell>
          <cell r="DZ160">
            <v>0</v>
          </cell>
          <cell r="EA160">
            <v>0</v>
          </cell>
          <cell r="EB160">
            <v>0</v>
          </cell>
          <cell r="EC160">
            <v>0</v>
          </cell>
          <cell r="ED160">
            <v>0</v>
          </cell>
          <cell r="EE160">
            <v>0</v>
          </cell>
          <cell r="EF160">
            <v>0</v>
          </cell>
        </row>
        <row r="161">
          <cell r="AV161" t="str">
            <v>000</v>
          </cell>
          <cell r="BC161" t="str">
            <v/>
          </cell>
          <cell r="BD161" t="str">
            <v/>
          </cell>
          <cell r="BE161" t="str">
            <v/>
          </cell>
          <cell r="BF161" t="str">
            <v/>
          </cell>
          <cell r="BG161" t="str">
            <v/>
          </cell>
          <cell r="BH161" t="str">
            <v/>
          </cell>
          <cell r="BI161" t="str">
            <v/>
          </cell>
          <cell r="BJ161" t="str">
            <v/>
          </cell>
          <cell r="BK161" t="str">
            <v/>
          </cell>
          <cell r="BL161" t="str">
            <v/>
          </cell>
          <cell r="BM161" t="str">
            <v/>
          </cell>
          <cell r="BZ161" t="str">
            <v>T2Small Business ToU EnergyVolume Day Charge</v>
          </cell>
          <cell r="CG161">
            <v>1.0041821672276165E-2</v>
          </cell>
          <cell r="CH161">
            <v>1.0068002368756903E-2</v>
          </cell>
          <cell r="CI161">
            <v>1.0059167224339751E-2</v>
          </cell>
          <cell r="CJ161">
            <v>9.7298935105962943E-3</v>
          </cell>
          <cell r="CK161">
            <v>0</v>
          </cell>
          <cell r="CL161">
            <v>0</v>
          </cell>
          <cell r="CM161">
            <v>0</v>
          </cell>
          <cell r="CN161">
            <v>0</v>
          </cell>
          <cell r="CO161">
            <v>0</v>
          </cell>
          <cell r="CP161">
            <v>0</v>
          </cell>
          <cell r="CQ161">
            <v>0</v>
          </cell>
          <cell r="CR161">
            <v>1411227.5781434085</v>
          </cell>
          <cell r="CS161">
            <v>1400278.3286826271</v>
          </cell>
          <cell r="CT161">
            <v>1411941.3625431759</v>
          </cell>
          <cell r="CU161">
            <v>1406877.3100611451</v>
          </cell>
          <cell r="CV161">
            <v>0</v>
          </cell>
          <cell r="CW161">
            <v>0</v>
          </cell>
          <cell r="CX161">
            <v>0</v>
          </cell>
          <cell r="CY161">
            <v>0</v>
          </cell>
          <cell r="CZ161">
            <v>0</v>
          </cell>
          <cell r="DA161">
            <v>0</v>
          </cell>
          <cell r="DB161">
            <v>0</v>
          </cell>
          <cell r="DD161" t="str">
            <v>WestSmall Business DemandVolume Charge</v>
          </cell>
          <cell r="DK161">
            <v>0.17917284619009821</v>
          </cell>
          <cell r="DL161">
            <v>0.20629184039843354</v>
          </cell>
          <cell r="DM161">
            <v>0.20274815576739502</v>
          </cell>
          <cell r="DN161">
            <v>0.20417798394476352</v>
          </cell>
          <cell r="DO161">
            <v>0</v>
          </cell>
          <cell r="DP161">
            <v>0</v>
          </cell>
          <cell r="DQ161">
            <v>0</v>
          </cell>
          <cell r="DR161">
            <v>0</v>
          </cell>
          <cell r="DS161">
            <v>0</v>
          </cell>
          <cell r="DT161">
            <v>0</v>
          </cell>
          <cell r="DU161">
            <v>0</v>
          </cell>
          <cell r="DV161">
            <v>170499.96</v>
          </cell>
          <cell r="DW161">
            <v>168523.66</v>
          </cell>
          <cell r="DX161">
            <v>167782.9</v>
          </cell>
          <cell r="DY161">
            <v>165868.60999999999</v>
          </cell>
          <cell r="DZ161">
            <v>0</v>
          </cell>
          <cell r="EA161">
            <v>0</v>
          </cell>
          <cell r="EB161">
            <v>0</v>
          </cell>
          <cell r="EC161">
            <v>0</v>
          </cell>
          <cell r="ED161">
            <v>0</v>
          </cell>
          <cell r="EE161">
            <v>0</v>
          </cell>
          <cell r="EF161">
            <v>0</v>
          </cell>
        </row>
        <row r="162">
          <cell r="AV162" t="str">
            <v>000</v>
          </cell>
          <cell r="BC162" t="str">
            <v/>
          </cell>
          <cell r="BD162" t="str">
            <v/>
          </cell>
          <cell r="BE162" t="str">
            <v/>
          </cell>
          <cell r="BF162" t="str">
            <v/>
          </cell>
          <cell r="BG162" t="str">
            <v/>
          </cell>
          <cell r="BH162" t="str">
            <v/>
          </cell>
          <cell r="BI162" t="str">
            <v/>
          </cell>
          <cell r="BJ162" t="str">
            <v/>
          </cell>
          <cell r="BK162" t="str">
            <v/>
          </cell>
          <cell r="BL162" t="str">
            <v/>
          </cell>
          <cell r="BM162" t="str">
            <v/>
          </cell>
          <cell r="BZ162" t="str">
            <v>T2Small Business Wide IFTBand1 Charge</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D162" t="str">
            <v>WestSmall Business Primary Load ControlFixed Charge</v>
          </cell>
          <cell r="DK162">
            <v>1.7669999999999999</v>
          </cell>
          <cell r="DL162">
            <v>1.7822065404475043</v>
          </cell>
          <cell r="DM162">
            <v>1.7975439461312177</v>
          </cell>
          <cell r="DN162">
            <v>1.8130133432579925</v>
          </cell>
          <cell r="DO162">
            <v>1.8286158677266497</v>
          </cell>
          <cell r="DP162">
            <v>1</v>
          </cell>
          <cell r="DQ162">
            <v>1</v>
          </cell>
          <cell r="DR162">
            <v>1</v>
          </cell>
          <cell r="DS162">
            <v>1</v>
          </cell>
          <cell r="DT162">
            <v>1</v>
          </cell>
          <cell r="DU162">
            <v>1</v>
          </cell>
          <cell r="DV162">
            <v>127.31</v>
          </cell>
          <cell r="DW162">
            <v>190.96</v>
          </cell>
          <cell r="DX162">
            <v>286.44</v>
          </cell>
          <cell r="DY162">
            <v>429.66</v>
          </cell>
          <cell r="DZ162">
            <v>0</v>
          </cell>
          <cell r="EA162">
            <v>0</v>
          </cell>
          <cell r="EB162">
            <v>0</v>
          </cell>
          <cell r="EC162">
            <v>0</v>
          </cell>
          <cell r="ED162">
            <v>0</v>
          </cell>
          <cell r="EE162">
            <v>0</v>
          </cell>
          <cell r="EF162">
            <v>0</v>
          </cell>
        </row>
        <row r="163">
          <cell r="AV163" t="str">
            <v>000</v>
          </cell>
          <cell r="BC163" t="str">
            <v/>
          </cell>
          <cell r="BD163" t="str">
            <v/>
          </cell>
          <cell r="BE163" t="str">
            <v/>
          </cell>
          <cell r="BF163" t="str">
            <v/>
          </cell>
          <cell r="BG163" t="str">
            <v/>
          </cell>
          <cell r="BH163" t="str">
            <v/>
          </cell>
          <cell r="BI163" t="str">
            <v/>
          </cell>
          <cell r="BJ163" t="str">
            <v/>
          </cell>
          <cell r="BK163" t="str">
            <v/>
          </cell>
          <cell r="BL163" t="str">
            <v/>
          </cell>
          <cell r="BM163" t="str">
            <v/>
          </cell>
          <cell r="BZ163" t="str">
            <v>T2Small Business Wide IFTBand2 Charge</v>
          </cell>
          <cell r="CG163">
            <v>0.18482999999999999</v>
          </cell>
          <cell r="CH163">
            <v>0.18667829999999999</v>
          </cell>
          <cell r="CI163">
            <v>0.188545083</v>
          </cell>
          <cell r="CJ163">
            <v>0.19043053383</v>
          </cell>
          <cell r="CK163">
            <v>0.19233483916829999</v>
          </cell>
          <cell r="CL163">
            <v>0.19233483916829999</v>
          </cell>
          <cell r="CM163">
            <v>0.19233483916829999</v>
          </cell>
          <cell r="CN163">
            <v>0.19233483916829999</v>
          </cell>
          <cell r="CO163">
            <v>0.19233483916829999</v>
          </cell>
          <cell r="CP163">
            <v>0.19233483916829999</v>
          </cell>
          <cell r="CQ163">
            <v>0.19233483916829999</v>
          </cell>
          <cell r="CR163">
            <v>819.91730084995913</v>
          </cell>
          <cell r="CS163">
            <v>811.52440586118996</v>
          </cell>
          <cell r="CT163">
            <v>819.6996588384211</v>
          </cell>
          <cell r="CU163">
            <v>827.87585103717356</v>
          </cell>
          <cell r="CV163">
            <v>0</v>
          </cell>
          <cell r="CW163">
            <v>0</v>
          </cell>
          <cell r="CX163">
            <v>0</v>
          </cell>
          <cell r="CY163">
            <v>0</v>
          </cell>
          <cell r="CZ163">
            <v>0</v>
          </cell>
          <cell r="DA163">
            <v>0</v>
          </cell>
          <cell r="DB163">
            <v>0</v>
          </cell>
          <cell r="DD163" t="str">
            <v>WestSmall Business Primary Load ControlVolume Charge</v>
          </cell>
          <cell r="DK163">
            <v>6.2301328836840718E-2</v>
          </cell>
          <cell r="DL163">
            <v>6.8598579427371228E-2</v>
          </cell>
          <cell r="DM163">
            <v>6.8788102433670131E-2</v>
          </cell>
          <cell r="DN163">
            <v>6.993179570911856E-2</v>
          </cell>
          <cell r="DO163">
            <v>0</v>
          </cell>
          <cell r="DP163">
            <v>1</v>
          </cell>
          <cell r="DQ163">
            <v>1</v>
          </cell>
          <cell r="DR163">
            <v>1</v>
          </cell>
          <cell r="DS163">
            <v>1</v>
          </cell>
          <cell r="DT163">
            <v>1</v>
          </cell>
          <cell r="DU163">
            <v>1</v>
          </cell>
          <cell r="DV163">
            <v>1447644.99</v>
          </cell>
          <cell r="DW163">
            <v>1433097.75</v>
          </cell>
          <cell r="DX163">
            <v>1429745.66</v>
          </cell>
          <cell r="DY163">
            <v>1417840.72</v>
          </cell>
          <cell r="DZ163">
            <v>0</v>
          </cell>
          <cell r="EA163">
            <v>0</v>
          </cell>
          <cell r="EB163">
            <v>0</v>
          </cell>
          <cell r="EC163">
            <v>0</v>
          </cell>
          <cell r="ED163">
            <v>0</v>
          </cell>
          <cell r="EE163">
            <v>0</v>
          </cell>
          <cell r="EF163">
            <v>0</v>
          </cell>
        </row>
        <row r="164">
          <cell r="AV164" t="str">
            <v>000</v>
          </cell>
          <cell r="BC164" t="str">
            <v/>
          </cell>
          <cell r="BD164" t="str">
            <v/>
          </cell>
          <cell r="BE164" t="str">
            <v/>
          </cell>
          <cell r="BF164" t="str">
            <v/>
          </cell>
          <cell r="BG164" t="str">
            <v/>
          </cell>
          <cell r="BH164" t="str">
            <v/>
          </cell>
          <cell r="BI164" t="str">
            <v/>
          </cell>
          <cell r="BJ164" t="str">
            <v/>
          </cell>
          <cell r="BK164" t="str">
            <v/>
          </cell>
          <cell r="BL164" t="str">
            <v/>
          </cell>
          <cell r="BM164" t="str">
            <v/>
          </cell>
          <cell r="BZ164" t="str">
            <v>T2Small Business Wide IFTBand3 Charge</v>
          </cell>
          <cell r="CG164">
            <v>0.19483</v>
          </cell>
          <cell r="CH164">
            <v>0.19677830000000002</v>
          </cell>
          <cell r="CI164">
            <v>0.19874608300000002</v>
          </cell>
          <cell r="CJ164">
            <v>0.20073354383000003</v>
          </cell>
          <cell r="CK164">
            <v>0.20274087926830003</v>
          </cell>
          <cell r="CL164">
            <v>0.20274087926830003</v>
          </cell>
          <cell r="CM164">
            <v>0.20274087926830003</v>
          </cell>
          <cell r="CN164">
            <v>0.20274087926830003</v>
          </cell>
          <cell r="CO164">
            <v>0.20274087926830003</v>
          </cell>
          <cell r="CP164">
            <v>0.20274087926830003</v>
          </cell>
          <cell r="CQ164">
            <v>0.20274087926830003</v>
          </cell>
          <cell r="CR164">
            <v>438.89980037163775</v>
          </cell>
          <cell r="CS164">
            <v>426.53317914540253</v>
          </cell>
          <cell r="CT164">
            <v>429.53156792797483</v>
          </cell>
          <cell r="CU164">
            <v>432.52495108916025</v>
          </cell>
          <cell r="CV164">
            <v>0</v>
          </cell>
          <cell r="CW164">
            <v>0</v>
          </cell>
          <cell r="CX164">
            <v>0</v>
          </cell>
          <cell r="CY164">
            <v>0</v>
          </cell>
          <cell r="CZ164">
            <v>0</v>
          </cell>
          <cell r="DA164">
            <v>0</v>
          </cell>
          <cell r="DB164">
            <v>0</v>
          </cell>
          <cell r="DD164" t="str">
            <v>WestSmall Business ToU EnergyToUE Band 1 Charge</v>
          </cell>
          <cell r="DK164">
            <v>1.5</v>
          </cell>
          <cell r="DL164">
            <v>1.5102534695107597</v>
          </cell>
          <cell r="DM164">
            <v>1.5071462079364235</v>
          </cell>
          <cell r="DN164">
            <v>1.5186868646424421</v>
          </cell>
          <cell r="DO164">
            <v>0</v>
          </cell>
          <cell r="DP164">
            <v>0</v>
          </cell>
          <cell r="DQ164">
            <v>0</v>
          </cell>
          <cell r="DR164">
            <v>0</v>
          </cell>
          <cell r="DS164">
            <v>0</v>
          </cell>
          <cell r="DT164">
            <v>0</v>
          </cell>
          <cell r="DU164">
            <v>0</v>
          </cell>
          <cell r="DV164">
            <v>76.790000000000006</v>
          </cell>
          <cell r="DW164">
            <v>115.19</v>
          </cell>
          <cell r="DX164">
            <v>172.78</v>
          </cell>
          <cell r="DY164">
            <v>259.17</v>
          </cell>
          <cell r="DZ164">
            <v>0</v>
          </cell>
          <cell r="EA164">
            <v>0</v>
          </cell>
          <cell r="EB164">
            <v>0</v>
          </cell>
          <cell r="EC164">
            <v>0</v>
          </cell>
          <cell r="ED164">
            <v>0</v>
          </cell>
          <cell r="EE164">
            <v>0</v>
          </cell>
          <cell r="EF164">
            <v>0</v>
          </cell>
        </row>
        <row r="165">
          <cell r="AV165" t="str">
            <v>000</v>
          </cell>
          <cell r="BC165" t="str">
            <v/>
          </cell>
          <cell r="BD165" t="str">
            <v/>
          </cell>
          <cell r="BE165" t="str">
            <v/>
          </cell>
          <cell r="BF165" t="str">
            <v/>
          </cell>
          <cell r="BG165" t="str">
            <v/>
          </cell>
          <cell r="BH165" t="str">
            <v/>
          </cell>
          <cell r="BI165" t="str">
            <v/>
          </cell>
          <cell r="BJ165" t="str">
            <v/>
          </cell>
          <cell r="BK165" t="str">
            <v/>
          </cell>
          <cell r="BL165" t="str">
            <v/>
          </cell>
          <cell r="BM165" t="str">
            <v/>
          </cell>
          <cell r="BZ165" t="str">
            <v>T2Small Business Wide IFTBand4 Charge</v>
          </cell>
          <cell r="CG165">
            <v>0.20483000000000001</v>
          </cell>
          <cell r="CH165">
            <v>0.20687830000000001</v>
          </cell>
          <cell r="CI165">
            <v>0.20894708300000001</v>
          </cell>
          <cell r="CJ165">
            <v>0.21103655383</v>
          </cell>
          <cell r="CK165">
            <v>0.21314691936829999</v>
          </cell>
          <cell r="CL165">
            <v>0.21314691936829999</v>
          </cell>
          <cell r="CM165">
            <v>0.21314691936829999</v>
          </cell>
          <cell r="CN165">
            <v>0.21314691936829999</v>
          </cell>
          <cell r="CO165">
            <v>0.21314691936829999</v>
          </cell>
          <cell r="CP165">
            <v>0.21314691936829999</v>
          </cell>
          <cell r="CQ165">
            <v>0.21314691936829999</v>
          </cell>
          <cell r="CR165">
            <v>1240.3517267233819</v>
          </cell>
          <cell r="CS165">
            <v>1231.0367993311936</v>
          </cell>
          <cell r="CT165">
            <v>1243.997650849552</v>
          </cell>
          <cell r="CU165">
            <v>1256.9564691679775</v>
          </cell>
          <cell r="CV165">
            <v>0</v>
          </cell>
          <cell r="CW165">
            <v>0</v>
          </cell>
          <cell r="CX165">
            <v>0</v>
          </cell>
          <cell r="CY165">
            <v>0</v>
          </cell>
          <cell r="CZ165">
            <v>0</v>
          </cell>
          <cell r="DA165">
            <v>0</v>
          </cell>
          <cell r="DB165">
            <v>0</v>
          </cell>
          <cell r="DD165" t="str">
            <v>WestSmall Business ToU EnergyToUE Band 2 Charge</v>
          </cell>
          <cell r="DK165">
            <v>2.25</v>
          </cell>
          <cell r="DL165">
            <v>2.2653802042661395</v>
          </cell>
          <cell r="DM165">
            <v>2.2607193119046354</v>
          </cell>
          <cell r="DN165">
            <v>2.2780302969636632</v>
          </cell>
          <cell r="DO165">
            <v>0</v>
          </cell>
          <cell r="DP165">
            <v>0</v>
          </cell>
          <cell r="DQ165">
            <v>0</v>
          </cell>
          <cell r="DR165">
            <v>0</v>
          </cell>
          <cell r="DS165">
            <v>0</v>
          </cell>
          <cell r="DT165">
            <v>0</v>
          </cell>
          <cell r="DU165">
            <v>0</v>
          </cell>
          <cell r="DV165">
            <v>16.36</v>
          </cell>
          <cell r="DW165">
            <v>24.54</v>
          </cell>
          <cell r="DX165">
            <v>36.799999999999997</v>
          </cell>
          <cell r="DY165">
            <v>55.21</v>
          </cell>
          <cell r="DZ165">
            <v>0</v>
          </cell>
          <cell r="EA165">
            <v>0</v>
          </cell>
          <cell r="EB165">
            <v>0</v>
          </cell>
          <cell r="EC165">
            <v>0</v>
          </cell>
          <cell r="ED165">
            <v>0</v>
          </cell>
          <cell r="EE165">
            <v>0</v>
          </cell>
          <cell r="EF165">
            <v>0</v>
          </cell>
        </row>
        <row r="166">
          <cell r="AV166" t="str">
            <v>000</v>
          </cell>
          <cell r="BC166" t="str">
            <v/>
          </cell>
          <cell r="BD166" t="str">
            <v/>
          </cell>
          <cell r="BE166" t="str">
            <v/>
          </cell>
          <cell r="BF166" t="str">
            <v/>
          </cell>
          <cell r="BG166" t="str">
            <v/>
          </cell>
          <cell r="BH166" t="str">
            <v/>
          </cell>
          <cell r="BI166" t="str">
            <v/>
          </cell>
          <cell r="BJ166" t="str">
            <v/>
          </cell>
          <cell r="BK166" t="str">
            <v/>
          </cell>
          <cell r="BL166" t="str">
            <v/>
          </cell>
          <cell r="BM166" t="str">
            <v/>
          </cell>
          <cell r="BZ166" t="str">
            <v>T2Small Business Wide IFTBand5 Charge</v>
          </cell>
          <cell r="CG166">
            <v>0.21483000000000002</v>
          </cell>
          <cell r="CH166">
            <v>0.21697830000000001</v>
          </cell>
          <cell r="CI166">
            <v>0.21914808300000002</v>
          </cell>
          <cell r="CJ166">
            <v>0.22133956383000003</v>
          </cell>
          <cell r="CK166">
            <v>0.22355295946830003</v>
          </cell>
          <cell r="CL166">
            <v>0.22355295946830003</v>
          </cell>
          <cell r="CM166">
            <v>0.22355295946830003</v>
          </cell>
          <cell r="CN166">
            <v>0.22355295946830003</v>
          </cell>
          <cell r="CO166">
            <v>0.22355295946830003</v>
          </cell>
          <cell r="CP166">
            <v>0.22355295946830003</v>
          </cell>
          <cell r="CQ166">
            <v>0.22355295946830003</v>
          </cell>
          <cell r="CR166">
            <v>2300.6190292548572</v>
          </cell>
          <cell r="CS166">
            <v>2288.619668969664</v>
          </cell>
          <cell r="CT166">
            <v>2313.5831583197441</v>
          </cell>
          <cell r="CU166">
            <v>2338.5475868913445</v>
          </cell>
          <cell r="CV166">
            <v>0</v>
          </cell>
          <cell r="CW166">
            <v>0</v>
          </cell>
          <cell r="CX166">
            <v>0</v>
          </cell>
          <cell r="CY166">
            <v>0</v>
          </cell>
          <cell r="CZ166">
            <v>0</v>
          </cell>
          <cell r="DA166">
            <v>0</v>
          </cell>
          <cell r="DB166">
            <v>0</v>
          </cell>
          <cell r="DD166" t="str">
            <v>WestSmall Business ToU EnergyToUE Band 3 Charge</v>
          </cell>
          <cell r="DK166">
            <v>3</v>
          </cell>
          <cell r="DL166">
            <v>3.0205069390215193</v>
          </cell>
          <cell r="DM166">
            <v>3.014292415872847</v>
          </cell>
          <cell r="DN166">
            <v>3.0373737292848841</v>
          </cell>
          <cell r="DO166">
            <v>0</v>
          </cell>
          <cell r="DP166">
            <v>0</v>
          </cell>
          <cell r="DQ166">
            <v>0</v>
          </cell>
          <cell r="DR166">
            <v>0</v>
          </cell>
          <cell r="DS166">
            <v>0</v>
          </cell>
          <cell r="DT166">
            <v>0</v>
          </cell>
          <cell r="DU166">
            <v>0</v>
          </cell>
          <cell r="DV166">
            <v>3.47</v>
          </cell>
          <cell r="DW166">
            <v>5.21</v>
          </cell>
          <cell r="DX166">
            <v>7.82</v>
          </cell>
          <cell r="DY166">
            <v>11.72</v>
          </cell>
          <cell r="DZ166">
            <v>0</v>
          </cell>
          <cell r="EA166">
            <v>0</v>
          </cell>
          <cell r="EB166">
            <v>0</v>
          </cell>
          <cell r="EC166">
            <v>0</v>
          </cell>
          <cell r="ED166">
            <v>0</v>
          </cell>
          <cell r="EE166">
            <v>0</v>
          </cell>
          <cell r="EF166">
            <v>0</v>
          </cell>
        </row>
        <row r="167">
          <cell r="AV167" t="str">
            <v>000</v>
          </cell>
          <cell r="BC167" t="str">
            <v/>
          </cell>
          <cell r="BD167" t="str">
            <v/>
          </cell>
          <cell r="BE167" t="str">
            <v/>
          </cell>
          <cell r="BF167" t="str">
            <v/>
          </cell>
          <cell r="BG167" t="str">
            <v/>
          </cell>
          <cell r="BH167" t="str">
            <v/>
          </cell>
          <cell r="BI167" t="str">
            <v/>
          </cell>
          <cell r="BJ167" t="str">
            <v/>
          </cell>
          <cell r="BK167" t="str">
            <v/>
          </cell>
          <cell r="BL167" t="str">
            <v/>
          </cell>
          <cell r="BM167" t="str">
            <v/>
          </cell>
          <cell r="BZ167" t="str">
            <v>T2Small Business Wide IFTVolume Charge</v>
          </cell>
          <cell r="CG167">
            <v>1.3580961239131205E-2</v>
          </cell>
          <cell r="CH167">
            <v>1.3644880852495473E-2</v>
          </cell>
          <cell r="CI167">
            <v>1.3690254783786774E-2</v>
          </cell>
          <cell r="CJ167">
            <v>1.3532672615177946E-2</v>
          </cell>
          <cell r="CK167">
            <v>0</v>
          </cell>
          <cell r="CL167">
            <v>0</v>
          </cell>
          <cell r="CM167">
            <v>0</v>
          </cell>
          <cell r="CN167">
            <v>0</v>
          </cell>
          <cell r="CO167">
            <v>0</v>
          </cell>
          <cell r="CP167">
            <v>0</v>
          </cell>
          <cell r="CQ167">
            <v>0</v>
          </cell>
          <cell r="CR167">
            <v>233113085.13759303</v>
          </cell>
          <cell r="CS167">
            <v>231125973.83835942</v>
          </cell>
          <cell r="CT167">
            <v>232748647.11095145</v>
          </cell>
          <cell r="CU167">
            <v>231551332.04881492</v>
          </cell>
          <cell r="CV167">
            <v>0</v>
          </cell>
          <cell r="CW167">
            <v>0</v>
          </cell>
          <cell r="CX167">
            <v>0</v>
          </cell>
          <cell r="CY167">
            <v>0</v>
          </cell>
          <cell r="CZ167">
            <v>0</v>
          </cell>
          <cell r="DA167">
            <v>0</v>
          </cell>
          <cell r="DB167">
            <v>0</v>
          </cell>
          <cell r="DD167" t="str">
            <v>WestSmall Business ToU EnergyToUE Band 4 Charge</v>
          </cell>
          <cell r="DK167">
            <v>3.75</v>
          </cell>
          <cell r="DL167">
            <v>3.7756336737768987</v>
          </cell>
          <cell r="DM167">
            <v>3.7678655198410582</v>
          </cell>
          <cell r="DN167">
            <v>3.7967171616061046</v>
          </cell>
          <cell r="DO167">
            <v>0</v>
          </cell>
          <cell r="DP167">
            <v>0</v>
          </cell>
          <cell r="DQ167">
            <v>0</v>
          </cell>
          <cell r="DR167">
            <v>0</v>
          </cell>
          <cell r="DS167">
            <v>0</v>
          </cell>
          <cell r="DT167">
            <v>0</v>
          </cell>
          <cell r="DU167">
            <v>0</v>
          </cell>
          <cell r="DV167">
            <v>0.77</v>
          </cell>
          <cell r="DW167">
            <v>1.1599999999999999</v>
          </cell>
          <cell r="DX167">
            <v>1.73</v>
          </cell>
          <cell r="DY167">
            <v>2.6</v>
          </cell>
          <cell r="DZ167">
            <v>0</v>
          </cell>
          <cell r="EA167">
            <v>0</v>
          </cell>
          <cell r="EB167">
            <v>0</v>
          </cell>
          <cell r="EC167">
            <v>0</v>
          </cell>
          <cell r="ED167">
            <v>0</v>
          </cell>
          <cell r="EE167">
            <v>0</v>
          </cell>
          <cell r="EF167">
            <v>0</v>
          </cell>
        </row>
        <row r="168">
          <cell r="AV168" t="str">
            <v>000</v>
          </cell>
          <cell r="BC168" t="str">
            <v/>
          </cell>
          <cell r="BD168" t="str">
            <v/>
          </cell>
          <cell r="BE168" t="str">
            <v/>
          </cell>
          <cell r="BF168" t="str">
            <v/>
          </cell>
          <cell r="BG168" t="str">
            <v/>
          </cell>
          <cell r="BH168" t="str">
            <v/>
          </cell>
          <cell r="BI168" t="str">
            <v/>
          </cell>
          <cell r="BJ168" t="str">
            <v/>
          </cell>
          <cell r="BK168" t="str">
            <v/>
          </cell>
          <cell r="BL168" t="str">
            <v/>
          </cell>
          <cell r="BM168" t="str">
            <v/>
          </cell>
          <cell r="BZ168" t="str">
            <v>T2Transitional Network ToU Energy Tariff 1Fixed Charge</v>
          </cell>
          <cell r="CG168">
            <v>0.17445225</v>
          </cell>
          <cell r="CH168">
            <v>0.17619677250000002</v>
          </cell>
          <cell r="CI168">
            <v>0.17795874022500002</v>
          </cell>
          <cell r="CJ168">
            <v>0.17973832762725003</v>
          </cell>
          <cell r="CK168">
            <v>0.18153571090352252</v>
          </cell>
          <cell r="CL168">
            <v>0.18153571090352252</v>
          </cell>
          <cell r="CM168">
            <v>0.18153571090352252</v>
          </cell>
          <cell r="CN168">
            <v>0.18153571090352252</v>
          </cell>
          <cell r="CO168">
            <v>0.18153571090352252</v>
          </cell>
          <cell r="CP168">
            <v>0.18153571090352252</v>
          </cell>
          <cell r="CQ168">
            <v>0.18153571090352252</v>
          </cell>
          <cell r="CR168">
            <v>0</v>
          </cell>
          <cell r="CS168">
            <v>0</v>
          </cell>
          <cell r="CT168">
            <v>0</v>
          </cell>
          <cell r="CU168">
            <v>0</v>
          </cell>
          <cell r="CV168">
            <v>0</v>
          </cell>
          <cell r="CW168">
            <v>0</v>
          </cell>
          <cell r="CX168">
            <v>0</v>
          </cell>
          <cell r="CY168">
            <v>0</v>
          </cell>
          <cell r="CZ168">
            <v>0</v>
          </cell>
          <cell r="DA168">
            <v>0</v>
          </cell>
          <cell r="DB168">
            <v>0</v>
          </cell>
          <cell r="DD168" t="str">
            <v>WestSmall Business ToU EnergyToUE Band 5 Charge</v>
          </cell>
          <cell r="DK168">
            <v>4.5</v>
          </cell>
          <cell r="DL168">
            <v>4.530760408532279</v>
          </cell>
          <cell r="DM168">
            <v>4.5214386238092708</v>
          </cell>
          <cell r="DN168">
            <v>4.5560605939273264</v>
          </cell>
          <cell r="DO168">
            <v>0</v>
          </cell>
          <cell r="DP168">
            <v>0</v>
          </cell>
          <cell r="DQ168">
            <v>0</v>
          </cell>
          <cell r="DR168">
            <v>0</v>
          </cell>
          <cell r="DS168">
            <v>0</v>
          </cell>
          <cell r="DT168">
            <v>0</v>
          </cell>
          <cell r="DU168">
            <v>0</v>
          </cell>
          <cell r="DV168">
            <v>2.7</v>
          </cell>
          <cell r="DW168">
            <v>4.05</v>
          </cell>
          <cell r="DX168">
            <v>6.08</v>
          </cell>
          <cell r="DY168">
            <v>9.1199999999999992</v>
          </cell>
          <cell r="DZ168">
            <v>0</v>
          </cell>
          <cell r="EA168">
            <v>0</v>
          </cell>
          <cell r="EB168">
            <v>0</v>
          </cell>
          <cell r="EC168">
            <v>0</v>
          </cell>
          <cell r="ED168">
            <v>0</v>
          </cell>
          <cell r="EE168">
            <v>0</v>
          </cell>
          <cell r="EF168">
            <v>0</v>
          </cell>
        </row>
        <row r="169">
          <cell r="AV169" t="str">
            <v>000</v>
          </cell>
          <cell r="BC169" t="str">
            <v/>
          </cell>
          <cell r="BD169" t="str">
            <v/>
          </cell>
          <cell r="BE169" t="str">
            <v/>
          </cell>
          <cell r="BF169" t="str">
            <v/>
          </cell>
          <cell r="BG169" t="str">
            <v/>
          </cell>
          <cell r="BH169" t="str">
            <v/>
          </cell>
          <cell r="BI169" t="str">
            <v/>
          </cell>
          <cell r="BJ169" t="str">
            <v/>
          </cell>
          <cell r="BK169" t="str">
            <v/>
          </cell>
          <cell r="BL169" t="str">
            <v/>
          </cell>
          <cell r="BM169" t="str">
            <v/>
          </cell>
          <cell r="BZ169" t="str">
            <v>T2Transitional Network ToU Energy Tariff 1Volume Charge</v>
          </cell>
          <cell r="CG169">
            <v>1.3580961239131205E-2</v>
          </cell>
          <cell r="CH169">
            <v>1.3644880852495473E-2</v>
          </cell>
          <cell r="CI169">
            <v>1.3690254783786774E-2</v>
          </cell>
          <cell r="CJ169">
            <v>1.3532672615177946E-2</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D169" t="str">
            <v>WestSmall Business ToU EnergyVolume Evening Charge</v>
          </cell>
          <cell r="DK169">
            <v>0.63227055096819307</v>
          </cell>
          <cell r="DL169">
            <v>0.64807731474239783</v>
          </cell>
          <cell r="DM169">
            <v>0.66427924761095769</v>
          </cell>
          <cell r="DN169">
            <v>0.68088622880123162</v>
          </cell>
          <cell r="DO169">
            <v>0.69790838452126236</v>
          </cell>
          <cell r="DP169">
            <v>1</v>
          </cell>
          <cell r="DQ169">
            <v>1</v>
          </cell>
          <cell r="DR169">
            <v>1</v>
          </cell>
          <cell r="DS169">
            <v>1</v>
          </cell>
          <cell r="DT169">
            <v>1</v>
          </cell>
          <cell r="DU169">
            <v>1</v>
          </cell>
          <cell r="DV169">
            <v>129073.12</v>
          </cell>
          <cell r="DW169">
            <v>128014.21</v>
          </cell>
          <cell r="DX169">
            <v>128028.61</v>
          </cell>
          <cell r="DY169">
            <v>127430.92</v>
          </cell>
          <cell r="DZ169">
            <v>0</v>
          </cell>
          <cell r="EA169">
            <v>0</v>
          </cell>
          <cell r="EB169">
            <v>0</v>
          </cell>
          <cell r="EC169">
            <v>0</v>
          </cell>
          <cell r="ED169">
            <v>0</v>
          </cell>
          <cell r="EE169">
            <v>0</v>
          </cell>
          <cell r="EF169">
            <v>0</v>
          </cell>
        </row>
        <row r="170">
          <cell r="AV170" t="str">
            <v>000</v>
          </cell>
          <cell r="BC170" t="str">
            <v/>
          </cell>
          <cell r="BD170" t="str">
            <v/>
          </cell>
          <cell r="BE170" t="str">
            <v/>
          </cell>
          <cell r="BF170" t="str">
            <v/>
          </cell>
          <cell r="BG170" t="str">
            <v/>
          </cell>
          <cell r="BH170" t="str">
            <v/>
          </cell>
          <cell r="BI170" t="str">
            <v/>
          </cell>
          <cell r="BJ170" t="str">
            <v/>
          </cell>
          <cell r="BK170" t="str">
            <v/>
          </cell>
          <cell r="BL170" t="str">
            <v/>
          </cell>
          <cell r="BM170" t="str">
            <v/>
          </cell>
          <cell r="BZ170" t="str">
            <v>T2Transitional Network ToU Energy Tariff 2Fixed Charge</v>
          </cell>
          <cell r="CG170">
            <v>0.17445225</v>
          </cell>
          <cell r="CH170">
            <v>0.17619677250000002</v>
          </cell>
          <cell r="CI170">
            <v>0.17795874022500002</v>
          </cell>
          <cell r="CJ170">
            <v>0.17973832762725003</v>
          </cell>
          <cell r="CK170">
            <v>0.18153571090352252</v>
          </cell>
          <cell r="CL170">
            <v>0.18153571090352252</v>
          </cell>
          <cell r="CM170">
            <v>0.18153571090352252</v>
          </cell>
          <cell r="CN170">
            <v>0.18153571090352252</v>
          </cell>
          <cell r="CO170">
            <v>0.18153571090352252</v>
          </cell>
          <cell r="CP170">
            <v>0.18153571090352252</v>
          </cell>
          <cell r="CQ170">
            <v>0.18153571090352252</v>
          </cell>
          <cell r="CR170">
            <v>0</v>
          </cell>
          <cell r="CS170">
            <v>0</v>
          </cell>
          <cell r="CT170">
            <v>0</v>
          </cell>
          <cell r="CU170">
            <v>0</v>
          </cell>
          <cell r="CV170">
            <v>0</v>
          </cell>
          <cell r="CW170">
            <v>0</v>
          </cell>
          <cell r="CX170">
            <v>0</v>
          </cell>
          <cell r="CY170">
            <v>0</v>
          </cell>
          <cell r="CZ170">
            <v>0</v>
          </cell>
          <cell r="DA170">
            <v>0</v>
          </cell>
          <cell r="DB170">
            <v>0</v>
          </cell>
          <cell r="DD170" t="str">
            <v>WestSmall Business ToU EnergyVolume Overnight Charge</v>
          </cell>
          <cell r="DK170">
            <v>0.2498989203170171</v>
          </cell>
          <cell r="DL170">
            <v>0.3329544459569837</v>
          </cell>
          <cell r="DM170">
            <v>0.33593405734442161</v>
          </cell>
          <cell r="DN170">
            <v>0.35340808911703814</v>
          </cell>
          <cell r="DO170">
            <v>0</v>
          </cell>
          <cell r="DP170">
            <v>1</v>
          </cell>
          <cell r="DQ170">
            <v>1</v>
          </cell>
          <cell r="DR170">
            <v>1</v>
          </cell>
          <cell r="DS170">
            <v>1</v>
          </cell>
          <cell r="DT170">
            <v>1</v>
          </cell>
          <cell r="DU170">
            <v>1</v>
          </cell>
          <cell r="DV170">
            <v>302554.96000000002</v>
          </cell>
          <cell r="DW170">
            <v>300072.8</v>
          </cell>
          <cell r="DX170">
            <v>300106.55</v>
          </cell>
          <cell r="DY170">
            <v>298705.53999999998</v>
          </cell>
          <cell r="DZ170">
            <v>0</v>
          </cell>
          <cell r="EA170">
            <v>0</v>
          </cell>
          <cell r="EB170">
            <v>0</v>
          </cell>
          <cell r="EC170">
            <v>0</v>
          </cell>
          <cell r="ED170">
            <v>0</v>
          </cell>
          <cell r="EE170">
            <v>0</v>
          </cell>
          <cell r="EF170">
            <v>0</v>
          </cell>
        </row>
        <row r="171">
          <cell r="AV171" t="str">
            <v>000</v>
          </cell>
          <cell r="BC171" t="str">
            <v/>
          </cell>
          <cell r="BD171" t="str">
            <v/>
          </cell>
          <cell r="BE171" t="str">
            <v/>
          </cell>
          <cell r="BF171" t="str">
            <v/>
          </cell>
          <cell r="BG171" t="str">
            <v/>
          </cell>
          <cell r="BH171" t="str">
            <v/>
          </cell>
          <cell r="BI171" t="str">
            <v/>
          </cell>
          <cell r="BJ171" t="str">
            <v/>
          </cell>
          <cell r="BK171" t="str">
            <v/>
          </cell>
          <cell r="BL171" t="str">
            <v/>
          </cell>
          <cell r="BM171" t="str">
            <v/>
          </cell>
          <cell r="BZ171" t="str">
            <v>T2Transitional Network ToU Energy Tariff 2Volume Charge</v>
          </cell>
          <cell r="CG171">
            <v>1.3580961239131205E-2</v>
          </cell>
          <cell r="CH171">
            <v>1.3644880852495473E-2</v>
          </cell>
          <cell r="CI171">
            <v>1.3690254783786774E-2</v>
          </cell>
          <cell r="CJ171">
            <v>1.3532672615177946E-2</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D171" t="str">
            <v>WestSmall Business ToU EnergyVolume Day Charge</v>
          </cell>
          <cell r="DK171">
            <v>5.2301328836840716E-2</v>
          </cell>
          <cell r="DL171">
            <v>5.8598579427371227E-2</v>
          </cell>
          <cell r="DM171">
            <v>5.8788102433670129E-2</v>
          </cell>
          <cell r="DN171">
            <v>5.9931795709118559E-2</v>
          </cell>
          <cell r="DO171">
            <v>-0.01</v>
          </cell>
          <cell r="DP171">
            <v>0</v>
          </cell>
          <cell r="DQ171">
            <v>0</v>
          </cell>
          <cell r="DR171">
            <v>0</v>
          </cell>
          <cell r="DS171">
            <v>0</v>
          </cell>
          <cell r="DT171">
            <v>0</v>
          </cell>
          <cell r="DU171">
            <v>0</v>
          </cell>
          <cell r="DV171">
            <v>331058.37</v>
          </cell>
          <cell r="DW171">
            <v>328342.37</v>
          </cell>
          <cell r="DX171">
            <v>328379.28999999998</v>
          </cell>
          <cell r="DY171">
            <v>326846.3</v>
          </cell>
          <cell r="DZ171">
            <v>0</v>
          </cell>
          <cell r="EA171">
            <v>0</v>
          </cell>
          <cell r="EB171">
            <v>0</v>
          </cell>
          <cell r="EC171">
            <v>0</v>
          </cell>
          <cell r="ED171">
            <v>0</v>
          </cell>
          <cell r="EE171">
            <v>0</v>
          </cell>
          <cell r="EF171">
            <v>0</v>
          </cell>
        </row>
        <row r="172">
          <cell r="AV172" t="str">
            <v>000</v>
          </cell>
          <cell r="BC172" t="str">
            <v/>
          </cell>
          <cell r="BD172" t="str">
            <v/>
          </cell>
          <cell r="BE172" t="str">
            <v/>
          </cell>
          <cell r="BF172" t="str">
            <v/>
          </cell>
          <cell r="BG172" t="str">
            <v/>
          </cell>
          <cell r="BH172" t="str">
            <v/>
          </cell>
          <cell r="BI172" t="str">
            <v/>
          </cell>
          <cell r="BJ172" t="str">
            <v/>
          </cell>
          <cell r="BK172" t="str">
            <v/>
          </cell>
          <cell r="BL172" t="str">
            <v/>
          </cell>
          <cell r="BM172" t="str">
            <v/>
          </cell>
          <cell r="BZ172" t="str">
            <v>T2Demand LargeFixed Charge</v>
          </cell>
          <cell r="CG172">
            <v>29.310968609999996</v>
          </cell>
          <cell r="CH172">
            <v>29.604078296099996</v>
          </cell>
          <cell r="CI172">
            <v>29.900119079060996</v>
          </cell>
          <cell r="CJ172">
            <v>30.199120269851605</v>
          </cell>
          <cell r="CK172">
            <v>30.501111472550122</v>
          </cell>
          <cell r="CL172">
            <v>30.501111472550122</v>
          </cell>
          <cell r="CM172">
            <v>30.501111472550122</v>
          </cell>
          <cell r="CN172">
            <v>30.501111472550122</v>
          </cell>
          <cell r="CO172">
            <v>30.501111472550122</v>
          </cell>
          <cell r="CP172">
            <v>30.501111472550122</v>
          </cell>
          <cell r="CQ172">
            <v>30.501111472550122</v>
          </cell>
          <cell r="CR172">
            <v>80.625840043863548</v>
          </cell>
          <cell r="CS172">
            <v>74.688848062051534</v>
          </cell>
          <cell r="CT172">
            <v>74.239871491913746</v>
          </cell>
          <cell r="CU172">
            <v>73.743534900621512</v>
          </cell>
          <cell r="CV172">
            <v>0</v>
          </cell>
          <cell r="CW172">
            <v>0</v>
          </cell>
          <cell r="CX172">
            <v>0</v>
          </cell>
          <cell r="CY172">
            <v>0</v>
          </cell>
          <cell r="CZ172">
            <v>0</v>
          </cell>
          <cell r="DA172">
            <v>0</v>
          </cell>
          <cell r="DB172">
            <v>0</v>
          </cell>
          <cell r="DD172" t="str">
            <v>WestSmall Business Wide IFTBand1 Charge</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row>
        <row r="173">
          <cell r="AV173" t="str">
            <v>000</v>
          </cell>
          <cell r="BC173" t="str">
            <v/>
          </cell>
          <cell r="BD173" t="str">
            <v/>
          </cell>
          <cell r="BE173" t="str">
            <v/>
          </cell>
          <cell r="BF173" t="str">
            <v/>
          </cell>
          <cell r="BG173" t="str">
            <v/>
          </cell>
          <cell r="BH173" t="str">
            <v/>
          </cell>
          <cell r="BI173" t="str">
            <v/>
          </cell>
          <cell r="BJ173" t="str">
            <v/>
          </cell>
          <cell r="BK173" t="str">
            <v/>
          </cell>
          <cell r="BL173" t="str">
            <v/>
          </cell>
          <cell r="BM173" t="str">
            <v/>
          </cell>
          <cell r="BZ173" t="str">
            <v>T2Demand LargeDemand Charge kW</v>
          </cell>
          <cell r="CG173">
            <v>1.95685581</v>
          </cell>
          <cell r="CH173">
            <v>1.9764243681</v>
          </cell>
          <cell r="CI173">
            <v>1.9961886117809999</v>
          </cell>
          <cell r="CJ173">
            <v>2.0161504978988098</v>
          </cell>
          <cell r="CK173">
            <v>2.0363120028777981</v>
          </cell>
          <cell r="CL173">
            <v>2.0363120028777981</v>
          </cell>
          <cell r="CM173">
            <v>2.0363120028777981</v>
          </cell>
          <cell r="CN173">
            <v>2.0363120028777981</v>
          </cell>
          <cell r="CO173">
            <v>2.0363120028777981</v>
          </cell>
          <cell r="CP173">
            <v>2.0363120028777981</v>
          </cell>
          <cell r="CQ173">
            <v>2.0363120028777981</v>
          </cell>
          <cell r="CR173">
            <v>130449.83178049477</v>
          </cell>
          <cell r="CS173">
            <v>116859.34424041201</v>
          </cell>
          <cell r="CT173">
            <v>116157.87422732328</v>
          </cell>
          <cell r="CU173">
            <v>115381.60481130486</v>
          </cell>
          <cell r="CV173">
            <v>0</v>
          </cell>
          <cell r="CW173">
            <v>0</v>
          </cell>
          <cell r="CX173">
            <v>0</v>
          </cell>
          <cell r="CY173">
            <v>0</v>
          </cell>
          <cell r="CZ173">
            <v>0</v>
          </cell>
          <cell r="DA173">
            <v>0</v>
          </cell>
          <cell r="DB173">
            <v>0</v>
          </cell>
          <cell r="DD173" t="str">
            <v>WestSmall Business Wide IFTBand2 Charge</v>
          </cell>
          <cell r="DK173">
            <v>0.80300000000000005</v>
          </cell>
          <cell r="DL173">
            <v>0.80848902401142664</v>
          </cell>
          <cell r="DM173">
            <v>0.80682560331529862</v>
          </cell>
          <cell r="DN173">
            <v>0.81300370153858725</v>
          </cell>
          <cell r="DO173">
            <v>0</v>
          </cell>
          <cell r="DP173">
            <v>0</v>
          </cell>
          <cell r="DQ173">
            <v>0</v>
          </cell>
          <cell r="DR173">
            <v>0</v>
          </cell>
          <cell r="DS173">
            <v>0</v>
          </cell>
          <cell r="DT173">
            <v>0</v>
          </cell>
          <cell r="DU173">
            <v>0</v>
          </cell>
          <cell r="DV173">
            <v>450.33</v>
          </cell>
          <cell r="DW173">
            <v>420.22</v>
          </cell>
          <cell r="DX173">
            <v>420.24</v>
          </cell>
          <cell r="DY173">
            <v>420.25</v>
          </cell>
          <cell r="DZ173">
            <v>0</v>
          </cell>
          <cell r="EA173">
            <v>0</v>
          </cell>
          <cell r="EB173">
            <v>0</v>
          </cell>
          <cell r="EC173">
            <v>0</v>
          </cell>
          <cell r="ED173">
            <v>0</v>
          </cell>
          <cell r="EE173">
            <v>0</v>
          </cell>
          <cell r="EF173">
            <v>0</v>
          </cell>
        </row>
        <row r="174">
          <cell r="AV174" t="str">
            <v>000</v>
          </cell>
          <cell r="BC174" t="str">
            <v/>
          </cell>
          <cell r="BD174" t="str">
            <v/>
          </cell>
          <cell r="BE174" t="str">
            <v/>
          </cell>
          <cell r="BF174" t="str">
            <v/>
          </cell>
          <cell r="BG174" t="str">
            <v/>
          </cell>
          <cell r="BH174" t="str">
            <v/>
          </cell>
          <cell r="BI174" t="str">
            <v/>
          </cell>
          <cell r="BJ174" t="str">
            <v/>
          </cell>
          <cell r="BK174" t="str">
            <v/>
          </cell>
          <cell r="BL174" t="str">
            <v/>
          </cell>
          <cell r="BM174" t="str">
            <v/>
          </cell>
          <cell r="BZ174" t="str">
            <v>T2Demand LargeVolume Charge</v>
          </cell>
          <cell r="CG174">
            <v>1.3580961239131205E-2</v>
          </cell>
          <cell r="CH174">
            <v>1.3644880852495473E-2</v>
          </cell>
          <cell r="CI174">
            <v>1.3690254783786774E-2</v>
          </cell>
          <cell r="CJ174">
            <v>1.3532672615177946E-2</v>
          </cell>
          <cell r="CK174">
            <v>0</v>
          </cell>
          <cell r="CL174">
            <v>0</v>
          </cell>
          <cell r="CM174">
            <v>0</v>
          </cell>
          <cell r="CN174">
            <v>0</v>
          </cell>
          <cell r="CO174">
            <v>0</v>
          </cell>
          <cell r="CP174">
            <v>0</v>
          </cell>
          <cell r="CQ174">
            <v>0</v>
          </cell>
          <cell r="CR174">
            <v>132945334.77840118</v>
          </cell>
          <cell r="CS174">
            <v>126659171.81229186</v>
          </cell>
          <cell r="CT174">
            <v>125537398.56972651</v>
          </cell>
          <cell r="CU174">
            <v>124310787.64661922</v>
          </cell>
          <cell r="CV174">
            <v>0</v>
          </cell>
          <cell r="CW174">
            <v>0</v>
          </cell>
          <cell r="CX174">
            <v>0</v>
          </cell>
          <cell r="CY174">
            <v>0</v>
          </cell>
          <cell r="CZ174">
            <v>0</v>
          </cell>
          <cell r="DA174">
            <v>0</v>
          </cell>
          <cell r="DB174">
            <v>0</v>
          </cell>
          <cell r="DD174" t="str">
            <v>WestSmall Business Wide IFTBand3 Charge</v>
          </cell>
          <cell r="DK174">
            <v>1.5529999999999999</v>
          </cell>
          <cell r="DL174">
            <v>1.5636157587668063</v>
          </cell>
          <cell r="DM174">
            <v>1.5603987072835102</v>
          </cell>
          <cell r="DN174">
            <v>1.5723471338598081</v>
          </cell>
          <cell r="DO174">
            <v>0</v>
          </cell>
          <cell r="DP174">
            <v>0</v>
          </cell>
          <cell r="DQ174">
            <v>0</v>
          </cell>
          <cell r="DR174">
            <v>0</v>
          </cell>
          <cell r="DS174">
            <v>0</v>
          </cell>
          <cell r="DT174">
            <v>0</v>
          </cell>
          <cell r="DU174">
            <v>0</v>
          </cell>
          <cell r="DV174">
            <v>848.37</v>
          </cell>
          <cell r="DW174">
            <v>791.64</v>
          </cell>
          <cell r="DX174">
            <v>791.68</v>
          </cell>
          <cell r="DY174">
            <v>791.71</v>
          </cell>
          <cell r="DZ174">
            <v>0</v>
          </cell>
          <cell r="EA174">
            <v>0</v>
          </cell>
          <cell r="EB174">
            <v>0</v>
          </cell>
          <cell r="EC174">
            <v>0</v>
          </cell>
          <cell r="ED174">
            <v>0</v>
          </cell>
          <cell r="EE174">
            <v>0</v>
          </cell>
          <cell r="EF174">
            <v>0</v>
          </cell>
        </row>
        <row r="175">
          <cell r="AV175" t="str">
            <v>000</v>
          </cell>
          <cell r="BC175" t="str">
            <v/>
          </cell>
          <cell r="BD175" t="str">
            <v/>
          </cell>
          <cell r="BE175" t="str">
            <v/>
          </cell>
          <cell r="BF175" t="str">
            <v/>
          </cell>
          <cell r="BG175" t="str">
            <v/>
          </cell>
          <cell r="BH175" t="str">
            <v/>
          </cell>
          <cell r="BI175" t="str">
            <v/>
          </cell>
          <cell r="BJ175" t="str">
            <v/>
          </cell>
          <cell r="BK175" t="str">
            <v/>
          </cell>
          <cell r="BL175" t="str">
            <v/>
          </cell>
          <cell r="BM175" t="str">
            <v/>
          </cell>
          <cell r="BZ175" t="str">
            <v>T2Demand MediumFixed Charge</v>
          </cell>
          <cell r="CG175">
            <v>11.305502669999999</v>
          </cell>
          <cell r="CH175">
            <v>11.418557696699999</v>
          </cell>
          <cell r="CI175">
            <v>11.532743273666998</v>
          </cell>
          <cell r="CJ175">
            <v>11.648070706403669</v>
          </cell>
          <cell r="CK175">
            <v>11.764551413467705</v>
          </cell>
          <cell r="CL175">
            <v>11.764551413467705</v>
          </cell>
          <cell r="CM175">
            <v>11.764551413467705</v>
          </cell>
          <cell r="CN175">
            <v>11.764551413467705</v>
          </cell>
          <cell r="CO175">
            <v>11.764551413467705</v>
          </cell>
          <cell r="CP175">
            <v>11.764551413467705</v>
          </cell>
          <cell r="CQ175">
            <v>11.764551413467705</v>
          </cell>
          <cell r="CR175">
            <v>453.16412292073807</v>
          </cell>
          <cell r="CS175">
            <v>419.58736744604431</v>
          </cell>
          <cell r="CT175">
            <v>417.06863562164938</v>
          </cell>
          <cell r="CU175">
            <v>414.27908012602029</v>
          </cell>
          <cell r="CV175">
            <v>0</v>
          </cell>
          <cell r="CW175">
            <v>0</v>
          </cell>
          <cell r="CX175">
            <v>0</v>
          </cell>
          <cell r="CY175">
            <v>0</v>
          </cell>
          <cell r="CZ175">
            <v>0</v>
          </cell>
          <cell r="DA175">
            <v>0</v>
          </cell>
          <cell r="DB175">
            <v>0</v>
          </cell>
          <cell r="DD175" t="str">
            <v>WestSmall Business Wide IFTBand4 Charge</v>
          </cell>
          <cell r="DK175">
            <v>2.3029999999999999</v>
          </cell>
          <cell r="DL175">
            <v>2.3187424935221861</v>
          </cell>
          <cell r="DM175">
            <v>2.3139718112517218</v>
          </cell>
          <cell r="DN175">
            <v>2.3316905661810292</v>
          </cell>
          <cell r="DO175">
            <v>0</v>
          </cell>
          <cell r="DP175">
            <v>0</v>
          </cell>
          <cell r="DQ175">
            <v>0</v>
          </cell>
          <cell r="DR175">
            <v>0</v>
          </cell>
          <cell r="DS175">
            <v>0</v>
          </cell>
          <cell r="DT175">
            <v>0</v>
          </cell>
          <cell r="DU175">
            <v>0</v>
          </cell>
          <cell r="DV175">
            <v>420.42</v>
          </cell>
          <cell r="DW175">
            <v>392.31</v>
          </cell>
          <cell r="DX175">
            <v>392.33</v>
          </cell>
          <cell r="DY175">
            <v>392.34</v>
          </cell>
          <cell r="DZ175">
            <v>0</v>
          </cell>
          <cell r="EA175">
            <v>0</v>
          </cell>
          <cell r="EB175">
            <v>0</v>
          </cell>
          <cell r="EC175">
            <v>0</v>
          </cell>
          <cell r="ED175">
            <v>0</v>
          </cell>
          <cell r="EE175">
            <v>0</v>
          </cell>
          <cell r="EF175">
            <v>0</v>
          </cell>
        </row>
        <row r="176">
          <cell r="AV176" t="str">
            <v>000</v>
          </cell>
          <cell r="BC176" t="str">
            <v/>
          </cell>
          <cell r="BD176" t="str">
            <v/>
          </cell>
          <cell r="BE176" t="str">
            <v/>
          </cell>
          <cell r="BF176" t="str">
            <v/>
          </cell>
          <cell r="BG176" t="str">
            <v/>
          </cell>
          <cell r="BH176" t="str">
            <v/>
          </cell>
          <cell r="BI176" t="str">
            <v/>
          </cell>
          <cell r="BJ176" t="str">
            <v/>
          </cell>
          <cell r="BK176" t="str">
            <v/>
          </cell>
          <cell r="BL176" t="str">
            <v/>
          </cell>
          <cell r="BM176" t="str">
            <v/>
          </cell>
          <cell r="BZ176" t="str">
            <v>T2Demand MediumDemand Charge kW</v>
          </cell>
          <cell r="CG176">
            <v>1.95685581</v>
          </cell>
          <cell r="CH176">
            <v>1.9764243681</v>
          </cell>
          <cell r="CI176">
            <v>1.9961886117809999</v>
          </cell>
          <cell r="CJ176">
            <v>2.0161504978988098</v>
          </cell>
          <cell r="CK176">
            <v>2.0363120028777981</v>
          </cell>
          <cell r="CL176">
            <v>2.0363120028777981</v>
          </cell>
          <cell r="CM176">
            <v>2.0363120028777981</v>
          </cell>
          <cell r="CN176">
            <v>2.0363120028777981</v>
          </cell>
          <cell r="CO176">
            <v>2.0363120028777981</v>
          </cell>
          <cell r="CP176">
            <v>2.0363120028777981</v>
          </cell>
          <cell r="CQ176">
            <v>2.0363120028777981</v>
          </cell>
          <cell r="CR176">
            <v>430686.19557445898</v>
          </cell>
          <cell r="CS176">
            <v>386996.66389365966</v>
          </cell>
          <cell r="CT176">
            <v>384673.64751815278</v>
          </cell>
          <cell r="CU176">
            <v>382102.90864422423</v>
          </cell>
          <cell r="CV176">
            <v>0</v>
          </cell>
          <cell r="CW176">
            <v>0</v>
          </cell>
          <cell r="CX176">
            <v>0</v>
          </cell>
          <cell r="CY176">
            <v>0</v>
          </cell>
          <cell r="CZ176">
            <v>0</v>
          </cell>
          <cell r="DA176">
            <v>0</v>
          </cell>
          <cell r="DB176">
            <v>0</v>
          </cell>
          <cell r="DD176" t="str">
            <v>WestSmall Business Wide IFTBand5 Charge</v>
          </cell>
          <cell r="DK176">
            <v>3.0529999999999999</v>
          </cell>
          <cell r="DL176">
            <v>3.0738692282775659</v>
          </cell>
          <cell r="DM176">
            <v>3.0675449152199334</v>
          </cell>
          <cell r="DN176">
            <v>3.0910339985022501</v>
          </cell>
          <cell r="DO176">
            <v>0</v>
          </cell>
          <cell r="DP176">
            <v>0</v>
          </cell>
          <cell r="DQ176">
            <v>0</v>
          </cell>
          <cell r="DR176">
            <v>0</v>
          </cell>
          <cell r="DS176">
            <v>0</v>
          </cell>
          <cell r="DT176">
            <v>0</v>
          </cell>
          <cell r="DU176">
            <v>0</v>
          </cell>
          <cell r="DV176">
            <v>372.52</v>
          </cell>
          <cell r="DW176">
            <v>347.61</v>
          </cell>
          <cell r="DX176">
            <v>347.63</v>
          </cell>
          <cell r="DY176">
            <v>347.64</v>
          </cell>
          <cell r="DZ176">
            <v>0</v>
          </cell>
          <cell r="EA176">
            <v>0</v>
          </cell>
          <cell r="EB176">
            <v>0</v>
          </cell>
          <cell r="EC176">
            <v>0</v>
          </cell>
          <cell r="ED176">
            <v>0</v>
          </cell>
          <cell r="EE176">
            <v>0</v>
          </cell>
          <cell r="EF176">
            <v>0</v>
          </cell>
        </row>
        <row r="177">
          <cell r="AV177" t="str">
            <v>000</v>
          </cell>
          <cell r="BC177" t="str">
            <v/>
          </cell>
          <cell r="BD177" t="str">
            <v/>
          </cell>
          <cell r="BE177" t="str">
            <v/>
          </cell>
          <cell r="BF177" t="str">
            <v/>
          </cell>
          <cell r="BG177" t="str">
            <v/>
          </cell>
          <cell r="BH177" t="str">
            <v/>
          </cell>
          <cell r="BI177" t="str">
            <v/>
          </cell>
          <cell r="BJ177" t="str">
            <v/>
          </cell>
          <cell r="BK177" t="str">
            <v/>
          </cell>
          <cell r="BL177" t="str">
            <v/>
          </cell>
          <cell r="BM177" t="str">
            <v/>
          </cell>
          <cell r="BZ177" t="str">
            <v>T2Demand MediumVolume Charge</v>
          </cell>
          <cell r="CG177">
            <v>1.3580961239131205E-2</v>
          </cell>
          <cell r="CH177">
            <v>1.3644880852495473E-2</v>
          </cell>
          <cell r="CI177">
            <v>1.3690254783786774E-2</v>
          </cell>
          <cell r="CJ177">
            <v>1.3532672615177946E-2</v>
          </cell>
          <cell r="CK177">
            <v>0</v>
          </cell>
          <cell r="CL177">
            <v>0</v>
          </cell>
          <cell r="CM177">
            <v>0</v>
          </cell>
          <cell r="CN177">
            <v>0</v>
          </cell>
          <cell r="CO177">
            <v>0</v>
          </cell>
          <cell r="CP177">
            <v>0</v>
          </cell>
          <cell r="CQ177">
            <v>0</v>
          </cell>
          <cell r="CR177">
            <v>356665258.94778621</v>
          </cell>
          <cell r="CS177">
            <v>339936995.67130327</v>
          </cell>
          <cell r="CT177">
            <v>336923992.16052306</v>
          </cell>
          <cell r="CU177">
            <v>333567886.91766566</v>
          </cell>
          <cell r="CV177">
            <v>0</v>
          </cell>
          <cell r="CW177">
            <v>0</v>
          </cell>
          <cell r="CX177">
            <v>0</v>
          </cell>
          <cell r="CY177">
            <v>0</v>
          </cell>
          <cell r="CZ177">
            <v>0</v>
          </cell>
          <cell r="DA177">
            <v>0</v>
          </cell>
          <cell r="DB177">
            <v>0</v>
          </cell>
          <cell r="DD177" t="str">
            <v>WestSmall Business Wide IFTVolume Charge</v>
          </cell>
          <cell r="DK177">
            <v>0.30527393458745494</v>
          </cell>
          <cell r="DL177">
            <v>0.34030494198578304</v>
          </cell>
          <cell r="DM177">
            <v>0.34311361726274153</v>
          </cell>
          <cell r="DN177">
            <v>0.3509345750445626</v>
          </cell>
          <cell r="DO177">
            <v>0</v>
          </cell>
          <cell r="DP177">
            <v>0</v>
          </cell>
          <cell r="DQ177">
            <v>0</v>
          </cell>
          <cell r="DR177">
            <v>0</v>
          </cell>
          <cell r="DS177">
            <v>0</v>
          </cell>
          <cell r="DT177">
            <v>0</v>
          </cell>
          <cell r="DU177">
            <v>0</v>
          </cell>
          <cell r="DV177">
            <v>89217404.640000001</v>
          </cell>
          <cell r="DW177">
            <v>87986683.840000004</v>
          </cell>
          <cell r="DX177">
            <v>87340459.269999996</v>
          </cell>
          <cell r="DY177">
            <v>85955922.409999996</v>
          </cell>
          <cell r="DZ177">
            <v>0</v>
          </cell>
          <cell r="EA177">
            <v>0</v>
          </cell>
          <cell r="EB177">
            <v>0</v>
          </cell>
          <cell r="EC177">
            <v>0</v>
          </cell>
          <cell r="ED177">
            <v>0</v>
          </cell>
          <cell r="EE177">
            <v>0</v>
          </cell>
          <cell r="EF177">
            <v>0</v>
          </cell>
        </row>
        <row r="178">
          <cell r="AV178" t="str">
            <v>000</v>
          </cell>
          <cell r="BC178" t="str">
            <v/>
          </cell>
          <cell r="BD178" t="str">
            <v/>
          </cell>
          <cell r="BE178" t="str">
            <v/>
          </cell>
          <cell r="BF178" t="str">
            <v/>
          </cell>
          <cell r="BG178" t="str">
            <v/>
          </cell>
          <cell r="BH178" t="str">
            <v/>
          </cell>
          <cell r="BI178" t="str">
            <v/>
          </cell>
          <cell r="BJ178" t="str">
            <v/>
          </cell>
          <cell r="BK178" t="str">
            <v/>
          </cell>
          <cell r="BL178" t="str">
            <v/>
          </cell>
          <cell r="BM178" t="str">
            <v/>
          </cell>
          <cell r="BZ178" t="str">
            <v>T2Demand SmallFixed Charge</v>
          </cell>
          <cell r="CG178">
            <v>5.5176754500000005</v>
          </cell>
          <cell r="CH178">
            <v>5.5728522045000002</v>
          </cell>
          <cell r="CI178">
            <v>5.6285807265450005</v>
          </cell>
          <cell r="CJ178">
            <v>5.6848665338104505</v>
          </cell>
          <cell r="CK178">
            <v>5.7417151991485547</v>
          </cell>
          <cell r="CL178">
            <v>5.7417151991485547</v>
          </cell>
          <cell r="CM178">
            <v>5.7417151991485547</v>
          </cell>
          <cell r="CN178">
            <v>5.7417151991485547</v>
          </cell>
          <cell r="CO178">
            <v>5.7417151991485547</v>
          </cell>
          <cell r="CP178">
            <v>5.7417151991485547</v>
          </cell>
          <cell r="CQ178">
            <v>5.7417151991485547</v>
          </cell>
          <cell r="CR178">
            <v>1460.1435009298241</v>
          </cell>
          <cell r="CS178">
            <v>1341.3037158820093</v>
          </cell>
          <cell r="CT178">
            <v>1332.8919135380052</v>
          </cell>
          <cell r="CU178">
            <v>1323.5843693320235</v>
          </cell>
          <cell r="CV178">
            <v>0</v>
          </cell>
          <cell r="CW178">
            <v>0</v>
          </cell>
          <cell r="CX178">
            <v>0</v>
          </cell>
          <cell r="CY178">
            <v>0</v>
          </cell>
          <cell r="CZ178">
            <v>0</v>
          </cell>
          <cell r="DA178">
            <v>0</v>
          </cell>
          <cell r="DB178">
            <v>0</v>
          </cell>
          <cell r="DD178" t="str">
            <v>WestTransitional Network ToU Energy Tariff 1Fixed Charge</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row>
        <row r="179">
          <cell r="AV179" t="str">
            <v>000</v>
          </cell>
          <cell r="BC179" t="str">
            <v/>
          </cell>
          <cell r="BD179" t="str">
            <v/>
          </cell>
          <cell r="BE179" t="str">
            <v/>
          </cell>
          <cell r="BF179" t="str">
            <v/>
          </cell>
          <cell r="BG179" t="str">
            <v/>
          </cell>
          <cell r="BH179" t="str">
            <v/>
          </cell>
          <cell r="BI179" t="str">
            <v/>
          </cell>
          <cell r="BJ179" t="str">
            <v/>
          </cell>
          <cell r="BK179" t="str">
            <v/>
          </cell>
          <cell r="BL179" t="str">
            <v/>
          </cell>
          <cell r="BM179" t="str">
            <v/>
          </cell>
          <cell r="BZ179" t="str">
            <v>T2Demand SmallDemand Charge kW</v>
          </cell>
          <cell r="CG179">
            <v>1.95685581</v>
          </cell>
          <cell r="CH179">
            <v>1.9764243681</v>
          </cell>
          <cell r="CI179">
            <v>1.9961886117809999</v>
          </cell>
          <cell r="CJ179">
            <v>2.0161504978988098</v>
          </cell>
          <cell r="CK179">
            <v>2.0363120028777981</v>
          </cell>
          <cell r="CL179">
            <v>2.0363120028777981</v>
          </cell>
          <cell r="CM179">
            <v>2.0363120028777981</v>
          </cell>
          <cell r="CN179">
            <v>2.0363120028777981</v>
          </cell>
          <cell r="CO179">
            <v>2.0363120028777981</v>
          </cell>
          <cell r="CP179">
            <v>2.0363120028777981</v>
          </cell>
          <cell r="CQ179">
            <v>2.0363120028777981</v>
          </cell>
          <cell r="CR179">
            <v>471261.95943474822</v>
          </cell>
          <cell r="CS179">
            <v>421095.02706489572</v>
          </cell>
          <cell r="CT179">
            <v>418455.50949594023</v>
          </cell>
          <cell r="CU179">
            <v>415534.52321524208</v>
          </cell>
          <cell r="CV179">
            <v>0</v>
          </cell>
          <cell r="CW179">
            <v>0</v>
          </cell>
          <cell r="CX179">
            <v>0</v>
          </cell>
          <cell r="CY179">
            <v>0</v>
          </cell>
          <cell r="CZ179">
            <v>0</v>
          </cell>
          <cell r="DA179">
            <v>0</v>
          </cell>
          <cell r="DB179">
            <v>0</v>
          </cell>
          <cell r="DD179" t="str">
            <v>WestTransitional Network ToU Energy Tariff 1Volume Peak Charge</v>
          </cell>
          <cell r="DK179">
            <v>0</v>
          </cell>
          <cell r="DL179">
            <v>0</v>
          </cell>
          <cell r="DM179">
            <v>0</v>
          </cell>
          <cell r="DN179">
            <v>0</v>
          </cell>
          <cell r="DO179">
            <v>0</v>
          </cell>
          <cell r="DP179">
            <v>1</v>
          </cell>
          <cell r="DQ179">
            <v>1</v>
          </cell>
          <cell r="DR179">
            <v>1</v>
          </cell>
          <cell r="DS179">
            <v>1</v>
          </cell>
          <cell r="DT179">
            <v>1</v>
          </cell>
          <cell r="DU179">
            <v>1</v>
          </cell>
          <cell r="DV179">
            <v>0</v>
          </cell>
          <cell r="DW179">
            <v>0</v>
          </cell>
          <cell r="DX179">
            <v>0</v>
          </cell>
          <cell r="DY179">
            <v>0</v>
          </cell>
          <cell r="DZ179">
            <v>0</v>
          </cell>
          <cell r="EA179">
            <v>0</v>
          </cell>
          <cell r="EB179">
            <v>0</v>
          </cell>
          <cell r="EC179">
            <v>0</v>
          </cell>
          <cell r="ED179">
            <v>0</v>
          </cell>
          <cell r="EE179">
            <v>0</v>
          </cell>
          <cell r="EF179">
            <v>0</v>
          </cell>
        </row>
        <row r="180">
          <cell r="AV180" t="str">
            <v>000</v>
          </cell>
          <cell r="BC180" t="str">
            <v/>
          </cell>
          <cell r="BD180" t="str">
            <v/>
          </cell>
          <cell r="BE180" t="str">
            <v/>
          </cell>
          <cell r="BF180" t="str">
            <v/>
          </cell>
          <cell r="BG180" t="str">
            <v/>
          </cell>
          <cell r="BH180" t="str">
            <v/>
          </cell>
          <cell r="BI180" t="str">
            <v/>
          </cell>
          <cell r="BJ180" t="str">
            <v/>
          </cell>
          <cell r="BK180" t="str">
            <v/>
          </cell>
          <cell r="BL180" t="str">
            <v/>
          </cell>
          <cell r="BM180" t="str">
            <v/>
          </cell>
          <cell r="BZ180" t="str">
            <v>T2Demand SmallVolume Charge</v>
          </cell>
          <cell r="CG180">
            <v>1.3580961239131205E-2</v>
          </cell>
          <cell r="CH180">
            <v>1.3644880852495473E-2</v>
          </cell>
          <cell r="CI180">
            <v>1.3690254783786774E-2</v>
          </cell>
          <cell r="CJ180">
            <v>1.3532672615177946E-2</v>
          </cell>
          <cell r="CK180">
            <v>0</v>
          </cell>
          <cell r="CL180">
            <v>0</v>
          </cell>
          <cell r="CM180">
            <v>0</v>
          </cell>
          <cell r="CN180">
            <v>0</v>
          </cell>
          <cell r="CO180">
            <v>0</v>
          </cell>
          <cell r="CP180">
            <v>0</v>
          </cell>
          <cell r="CQ180">
            <v>0</v>
          </cell>
          <cell r="CR180">
            <v>283532811.50710106</v>
          </cell>
          <cell r="CS180">
            <v>269699597.20573491</v>
          </cell>
          <cell r="CT180">
            <v>267249092.67146239</v>
          </cell>
          <cell r="CU180">
            <v>264703738.35201332</v>
          </cell>
          <cell r="CV180">
            <v>0</v>
          </cell>
          <cell r="CW180">
            <v>0</v>
          </cell>
          <cell r="CX180">
            <v>0</v>
          </cell>
          <cell r="CY180">
            <v>0</v>
          </cell>
          <cell r="CZ180">
            <v>0</v>
          </cell>
          <cell r="DA180">
            <v>0</v>
          </cell>
          <cell r="DB180">
            <v>0</v>
          </cell>
          <cell r="DD180" t="str">
            <v>WestTransitional Network ToU Energy Tariff 1Volume Peak Charge (over 10,000)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row>
        <row r="181">
          <cell r="AV181" t="str">
            <v>000</v>
          </cell>
          <cell r="BC181" t="str">
            <v/>
          </cell>
          <cell r="BD181" t="str">
            <v/>
          </cell>
          <cell r="BE181" t="str">
            <v/>
          </cell>
          <cell r="BF181" t="str">
            <v/>
          </cell>
          <cell r="BG181" t="str">
            <v/>
          </cell>
          <cell r="BH181" t="str">
            <v/>
          </cell>
          <cell r="BI181" t="str">
            <v/>
          </cell>
          <cell r="BJ181" t="str">
            <v/>
          </cell>
          <cell r="BK181" t="str">
            <v/>
          </cell>
          <cell r="BL181" t="str">
            <v/>
          </cell>
          <cell r="BM181" t="str">
            <v/>
          </cell>
          <cell r="BZ181" t="str">
            <v>T2Large Business EnergyFixed Charge</v>
          </cell>
          <cell r="CG181">
            <v>5.5176754500000005</v>
          </cell>
          <cell r="CH181">
            <v>5.5728522045000002</v>
          </cell>
          <cell r="CI181">
            <v>5.6285807265450005</v>
          </cell>
          <cell r="CJ181">
            <v>5.6848665338104505</v>
          </cell>
          <cell r="CK181">
            <v>5.7417151991485547</v>
          </cell>
          <cell r="CL181">
            <v>5.7417151991485547</v>
          </cell>
          <cell r="CM181">
            <v>5.7417151991485547</v>
          </cell>
          <cell r="CN181">
            <v>5.7417151991485547</v>
          </cell>
          <cell r="CO181">
            <v>5.7417151991485547</v>
          </cell>
          <cell r="CP181">
            <v>5.7417151991485547</v>
          </cell>
          <cell r="CQ181">
            <v>5.7417151991485547</v>
          </cell>
          <cell r="CR181">
            <v>59.808327103843844</v>
          </cell>
          <cell r="CS181">
            <v>59.808327103843844</v>
          </cell>
          <cell r="CT181">
            <v>59.808327103843844</v>
          </cell>
          <cell r="CU181">
            <v>59.808327103843844</v>
          </cell>
          <cell r="CV181">
            <v>0</v>
          </cell>
          <cell r="CW181">
            <v>0</v>
          </cell>
          <cell r="CX181">
            <v>0</v>
          </cell>
          <cell r="CY181">
            <v>0</v>
          </cell>
          <cell r="CZ181">
            <v>0</v>
          </cell>
          <cell r="DA181">
            <v>0</v>
          </cell>
          <cell r="DB181">
            <v>0</v>
          </cell>
          <cell r="DD181" t="str">
            <v>WestTransitional Network ToU Energy Tariff 1Volume Off Peak Charge</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row>
        <row r="182">
          <cell r="AV182" t="str">
            <v>000</v>
          </cell>
          <cell r="BC182" t="str">
            <v/>
          </cell>
          <cell r="BD182" t="str">
            <v/>
          </cell>
          <cell r="BE182" t="str">
            <v/>
          </cell>
          <cell r="BF182" t="str">
            <v/>
          </cell>
          <cell r="BG182" t="str">
            <v/>
          </cell>
          <cell r="BH182" t="str">
            <v/>
          </cell>
          <cell r="BI182" t="str">
            <v/>
          </cell>
          <cell r="BJ182" t="str">
            <v/>
          </cell>
          <cell r="BK182" t="str">
            <v/>
          </cell>
          <cell r="BL182" t="str">
            <v/>
          </cell>
          <cell r="BM182" t="str">
            <v/>
          </cell>
          <cell r="BZ182" t="str">
            <v>T2Large Business EnergyVolume Block 1 Charge</v>
          </cell>
          <cell r="CG182">
            <v>1.3580973790086366E-2</v>
          </cell>
          <cell r="CH182">
            <v>1.3644880852495473E-2</v>
          </cell>
          <cell r="CI182">
            <v>1.3690254783786774E-2</v>
          </cell>
          <cell r="CJ182">
            <v>1.3532672615177946E-2</v>
          </cell>
          <cell r="CK182">
            <v>0</v>
          </cell>
          <cell r="CL182">
            <v>0</v>
          </cell>
          <cell r="CM182">
            <v>0</v>
          </cell>
          <cell r="CN182">
            <v>0</v>
          </cell>
          <cell r="CO182">
            <v>0</v>
          </cell>
          <cell r="CP182">
            <v>0</v>
          </cell>
          <cell r="CQ182">
            <v>0</v>
          </cell>
          <cell r="CR182">
            <v>6248116.1242114613</v>
          </cell>
          <cell r="CS182">
            <v>6248116.1242114613</v>
          </cell>
          <cell r="CT182">
            <v>6248116.1242114613</v>
          </cell>
          <cell r="CU182">
            <v>6248116.1242114613</v>
          </cell>
          <cell r="CV182">
            <v>0</v>
          </cell>
          <cell r="CW182">
            <v>0</v>
          </cell>
          <cell r="CX182">
            <v>0</v>
          </cell>
          <cell r="CY182">
            <v>0</v>
          </cell>
          <cell r="CZ182">
            <v>0</v>
          </cell>
          <cell r="DA182">
            <v>0</v>
          </cell>
          <cell r="DB182">
            <v>0</v>
          </cell>
          <cell r="DD182" t="str">
            <v>WestTransitional Network ToU Energy Tariff 2Fixed Charge</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row>
        <row r="183">
          <cell r="AV183" t="str">
            <v>000</v>
          </cell>
          <cell r="BC183" t="str">
            <v/>
          </cell>
          <cell r="BD183" t="str">
            <v/>
          </cell>
          <cell r="BE183" t="str">
            <v/>
          </cell>
          <cell r="BF183" t="str">
            <v/>
          </cell>
          <cell r="BG183" t="str">
            <v/>
          </cell>
          <cell r="BH183" t="str">
            <v/>
          </cell>
          <cell r="BI183" t="str">
            <v/>
          </cell>
          <cell r="BJ183" t="str">
            <v/>
          </cell>
          <cell r="BK183" t="str">
            <v/>
          </cell>
          <cell r="BL183" t="str">
            <v/>
          </cell>
          <cell r="BM183" t="str">
            <v/>
          </cell>
          <cell r="BZ183" t="str">
            <v>T2Large Business EnergyVolume Block 2 Charge</v>
          </cell>
          <cell r="CG183">
            <v>2.0824011123205016E-2</v>
          </cell>
          <cell r="CH183">
            <v>2.0960329215372411E-2</v>
          </cell>
          <cell r="CI183">
            <v>2.1078857605409448E-2</v>
          </cell>
          <cell r="CJ183">
            <v>2.0995161565581278E-2</v>
          </cell>
          <cell r="CK183">
            <v>0</v>
          </cell>
          <cell r="CL183">
            <v>0</v>
          </cell>
          <cell r="CM183">
            <v>0</v>
          </cell>
          <cell r="CN183">
            <v>0</v>
          </cell>
          <cell r="CO183">
            <v>0</v>
          </cell>
          <cell r="CP183">
            <v>0</v>
          </cell>
          <cell r="CQ183">
            <v>0</v>
          </cell>
          <cell r="CR183">
            <v>5376245.2617607126</v>
          </cell>
          <cell r="CS183">
            <v>5376245.2617607126</v>
          </cell>
          <cell r="CT183">
            <v>5376245.2617607126</v>
          </cell>
          <cell r="CU183">
            <v>5376245.2617607126</v>
          </cell>
          <cell r="CV183">
            <v>0</v>
          </cell>
          <cell r="CW183">
            <v>0</v>
          </cell>
          <cell r="CX183">
            <v>0</v>
          </cell>
          <cell r="CY183">
            <v>0</v>
          </cell>
          <cell r="CZ183">
            <v>0</v>
          </cell>
          <cell r="DA183">
            <v>0</v>
          </cell>
          <cell r="DB183">
            <v>0</v>
          </cell>
          <cell r="DD183" t="str">
            <v>WestTransitional Network ToU Energy Tariff 2Volume Peak Charge</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row>
        <row r="184">
          <cell r="AV184" t="str">
            <v>000</v>
          </cell>
          <cell r="BC184" t="str">
            <v/>
          </cell>
          <cell r="BD184" t="str">
            <v/>
          </cell>
          <cell r="BE184" t="str">
            <v/>
          </cell>
          <cell r="BF184" t="str">
            <v/>
          </cell>
          <cell r="BG184" t="str">
            <v/>
          </cell>
          <cell r="BH184" t="str">
            <v/>
          </cell>
          <cell r="BI184" t="str">
            <v/>
          </cell>
          <cell r="BJ184" t="str">
            <v/>
          </cell>
          <cell r="BK184" t="str">
            <v/>
          </cell>
          <cell r="BL184" t="str">
            <v/>
          </cell>
          <cell r="BM184" t="str">
            <v/>
          </cell>
          <cell r="BZ184" t="str">
            <v>T2Large Residential EnergyFixed Charge</v>
          </cell>
          <cell r="CG184">
            <v>5.5176754500000005</v>
          </cell>
          <cell r="CH184">
            <v>5.5728522045000002</v>
          </cell>
          <cell r="CI184">
            <v>5.6285807265450005</v>
          </cell>
          <cell r="CJ184">
            <v>5.6848665338104505</v>
          </cell>
          <cell r="CK184">
            <v>5.7417151991485547</v>
          </cell>
          <cell r="CL184">
            <v>5.7417151991485547</v>
          </cell>
          <cell r="CM184">
            <v>5.7417151991485547</v>
          </cell>
          <cell r="CN184">
            <v>5.7417151991485547</v>
          </cell>
          <cell r="CO184">
            <v>5.7417151991485547</v>
          </cell>
          <cell r="CP184">
            <v>5.7417151991485547</v>
          </cell>
          <cell r="CQ184">
            <v>5.7417151991485547</v>
          </cell>
          <cell r="CR184">
            <v>0</v>
          </cell>
          <cell r="CS184">
            <v>0</v>
          </cell>
          <cell r="CT184">
            <v>0</v>
          </cell>
          <cell r="CU184">
            <v>0</v>
          </cell>
          <cell r="CV184">
            <v>0</v>
          </cell>
          <cell r="CW184">
            <v>0</v>
          </cell>
          <cell r="CX184">
            <v>0</v>
          </cell>
          <cell r="CY184">
            <v>0</v>
          </cell>
          <cell r="CZ184">
            <v>0</v>
          </cell>
          <cell r="DA184">
            <v>0</v>
          </cell>
          <cell r="DB184">
            <v>0</v>
          </cell>
          <cell r="DD184" t="str">
            <v>WestTransitional Network ToU Energy Tariff 2Volume Off Peak Charge</v>
          </cell>
          <cell r="DK184">
            <v>0</v>
          </cell>
          <cell r="DL184">
            <v>0</v>
          </cell>
          <cell r="DM184">
            <v>0</v>
          </cell>
          <cell r="DN184">
            <v>0</v>
          </cell>
          <cell r="DO184">
            <v>0</v>
          </cell>
          <cell r="DP184">
            <v>1</v>
          </cell>
          <cell r="DQ184">
            <v>1</v>
          </cell>
          <cell r="DR184">
            <v>1</v>
          </cell>
          <cell r="DS184">
            <v>1</v>
          </cell>
          <cell r="DT184">
            <v>1</v>
          </cell>
          <cell r="DU184">
            <v>1</v>
          </cell>
          <cell r="DV184">
            <v>0</v>
          </cell>
          <cell r="DW184">
            <v>0</v>
          </cell>
          <cell r="DX184">
            <v>0</v>
          </cell>
          <cell r="DY184">
            <v>0</v>
          </cell>
          <cell r="DZ184">
            <v>0</v>
          </cell>
          <cell r="EA184">
            <v>0</v>
          </cell>
          <cell r="EB184">
            <v>0</v>
          </cell>
          <cell r="EC184">
            <v>0</v>
          </cell>
          <cell r="ED184">
            <v>0</v>
          </cell>
          <cell r="EE184">
            <v>0</v>
          </cell>
          <cell r="EF184">
            <v>0</v>
          </cell>
        </row>
        <row r="185">
          <cell r="AV185" t="str">
            <v>000</v>
          </cell>
          <cell r="BC185" t="str">
            <v/>
          </cell>
          <cell r="BD185" t="str">
            <v/>
          </cell>
          <cell r="BE185" t="str">
            <v/>
          </cell>
          <cell r="BF185" t="str">
            <v/>
          </cell>
          <cell r="BG185" t="str">
            <v/>
          </cell>
          <cell r="BH185" t="str">
            <v/>
          </cell>
          <cell r="BI185" t="str">
            <v/>
          </cell>
          <cell r="BJ185" t="str">
            <v/>
          </cell>
          <cell r="BK185" t="str">
            <v/>
          </cell>
          <cell r="BL185" t="str">
            <v/>
          </cell>
          <cell r="BM185" t="str">
            <v/>
          </cell>
          <cell r="BZ185" t="str">
            <v>T2Large Residential EnergyVolume Block 1 Charge</v>
          </cell>
          <cell r="CG185">
            <v>1.3580973790086366E-2</v>
          </cell>
          <cell r="CH185">
            <v>1.3644880852495473E-2</v>
          </cell>
          <cell r="CI185">
            <v>1.3690254783786774E-2</v>
          </cell>
          <cell r="CJ185">
            <v>1.3532672615177946E-2</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D185" t="str">
            <v>WestDemand LargeFixed Charge</v>
          </cell>
          <cell r="DK185">
            <v>882.64560000000006</v>
          </cell>
          <cell r="DL185">
            <v>888.67905316560416</v>
          </cell>
          <cell r="DM185">
            <v>886.85064599451289</v>
          </cell>
          <cell r="DN185">
            <v>893.64151923629811</v>
          </cell>
          <cell r="DO185">
            <v>0</v>
          </cell>
          <cell r="DP185">
            <v>0</v>
          </cell>
          <cell r="DQ185">
            <v>0</v>
          </cell>
          <cell r="DR185">
            <v>0</v>
          </cell>
          <cell r="DS185">
            <v>0</v>
          </cell>
          <cell r="DT185">
            <v>0</v>
          </cell>
          <cell r="DU185">
            <v>0</v>
          </cell>
          <cell r="DV185">
            <v>24</v>
          </cell>
          <cell r="DW185">
            <v>19.11</v>
          </cell>
          <cell r="DX185">
            <v>19</v>
          </cell>
          <cell r="DY185">
            <v>18.87</v>
          </cell>
          <cell r="DZ185">
            <v>0</v>
          </cell>
          <cell r="EA185">
            <v>0</v>
          </cell>
          <cell r="EB185">
            <v>0</v>
          </cell>
          <cell r="EC185">
            <v>0</v>
          </cell>
          <cell r="ED185">
            <v>0</v>
          </cell>
          <cell r="EE185">
            <v>0</v>
          </cell>
          <cell r="EF185">
            <v>0</v>
          </cell>
        </row>
        <row r="186">
          <cell r="AV186" t="str">
            <v>000</v>
          </cell>
          <cell r="BC186" t="str">
            <v/>
          </cell>
          <cell r="BD186" t="str">
            <v/>
          </cell>
          <cell r="BE186" t="str">
            <v/>
          </cell>
          <cell r="BF186" t="str">
            <v/>
          </cell>
          <cell r="BG186" t="str">
            <v/>
          </cell>
          <cell r="BH186" t="str">
            <v/>
          </cell>
          <cell r="BI186" t="str">
            <v/>
          </cell>
          <cell r="BJ186" t="str">
            <v/>
          </cell>
          <cell r="BK186" t="str">
            <v/>
          </cell>
          <cell r="BL186" t="str">
            <v/>
          </cell>
          <cell r="BM186" t="str">
            <v/>
          </cell>
          <cell r="BZ186" t="str">
            <v>T2Large Residential EnergyVolume Block 2 Charge</v>
          </cell>
          <cell r="CG186">
            <v>2.0824011123205016E-2</v>
          </cell>
          <cell r="CH186">
            <v>2.0960329215372411E-2</v>
          </cell>
          <cell r="CI186">
            <v>2.1078857605409448E-2</v>
          </cell>
          <cell r="CJ186">
            <v>2.0995161565581278E-2</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D186" t="str">
            <v>WestDemand LargeDemand Charge kW</v>
          </cell>
          <cell r="DK186">
            <v>58.246987951807235</v>
          </cell>
          <cell r="DL186">
            <v>59.703162650602408</v>
          </cell>
          <cell r="DM186">
            <v>61.195741716867467</v>
          </cell>
          <cell r="DN186">
            <v>62.725635259789151</v>
          </cell>
          <cell r="DO186">
            <v>64.293776141283871</v>
          </cell>
          <cell r="DP186">
            <v>29.943999999999999</v>
          </cell>
          <cell r="DQ186">
            <v>0</v>
          </cell>
          <cell r="DR186">
            <v>0</v>
          </cell>
          <cell r="DS186">
            <v>0</v>
          </cell>
          <cell r="DT186">
            <v>0</v>
          </cell>
          <cell r="DU186">
            <v>29.943999999999999</v>
          </cell>
          <cell r="DV186">
            <v>51521.802149999996</v>
          </cell>
          <cell r="DW186">
            <v>39794.04</v>
          </cell>
          <cell r="DX186">
            <v>39555.17</v>
          </cell>
          <cell r="DY186">
            <v>39290.83</v>
          </cell>
          <cell r="DZ186">
            <v>0</v>
          </cell>
          <cell r="EA186">
            <v>0</v>
          </cell>
          <cell r="EB186">
            <v>0</v>
          </cell>
          <cell r="EC186">
            <v>0</v>
          </cell>
          <cell r="ED186">
            <v>0</v>
          </cell>
          <cell r="EE186">
            <v>0</v>
          </cell>
          <cell r="EF186">
            <v>0</v>
          </cell>
        </row>
        <row r="187">
          <cell r="AV187" t="str">
            <v>000</v>
          </cell>
          <cell r="BC187" t="str">
            <v/>
          </cell>
          <cell r="BD187" t="str">
            <v/>
          </cell>
          <cell r="BE187" t="str">
            <v/>
          </cell>
          <cell r="BF187" t="str">
            <v/>
          </cell>
          <cell r="BG187" t="str">
            <v/>
          </cell>
          <cell r="BH187" t="str">
            <v/>
          </cell>
          <cell r="BI187" t="str">
            <v/>
          </cell>
          <cell r="BJ187" t="str">
            <v/>
          </cell>
          <cell r="BK187" t="str">
            <v/>
          </cell>
          <cell r="BL187" t="str">
            <v/>
          </cell>
          <cell r="BM187" t="str">
            <v/>
          </cell>
          <cell r="BZ187" t="str">
            <v>T2Large Business Primary Load ControlFixed Charge</v>
          </cell>
          <cell r="CG187">
            <v>5.5176754500000005</v>
          </cell>
          <cell r="CH187">
            <v>5.5728522045000002</v>
          </cell>
          <cell r="CI187">
            <v>5.6285807265450005</v>
          </cell>
          <cell r="CJ187">
            <v>5.6848665338104505</v>
          </cell>
          <cell r="CK187">
            <v>5.7417151991485547</v>
          </cell>
          <cell r="CL187">
            <v>5.7417151991485547</v>
          </cell>
          <cell r="CM187">
            <v>5.7417151991485547</v>
          </cell>
          <cell r="CN187">
            <v>5.7417151991485547</v>
          </cell>
          <cell r="CO187">
            <v>5.7417151991485547</v>
          </cell>
          <cell r="CP187">
            <v>5.7417151991485547</v>
          </cell>
          <cell r="CQ187">
            <v>5.7417151991485547</v>
          </cell>
          <cell r="CR187">
            <v>10.772493114465274</v>
          </cell>
          <cell r="CS187">
            <v>9.8901161272688238</v>
          </cell>
          <cell r="CT187">
            <v>9.8314365187363837</v>
          </cell>
          <cell r="CU187">
            <v>9.7665766986043305</v>
          </cell>
          <cell r="CV187">
            <v>0</v>
          </cell>
          <cell r="CW187">
            <v>0</v>
          </cell>
          <cell r="CX187">
            <v>0</v>
          </cell>
          <cell r="CY187">
            <v>0</v>
          </cell>
          <cell r="CZ187">
            <v>0</v>
          </cell>
          <cell r="DA187">
            <v>0</v>
          </cell>
          <cell r="DB187">
            <v>0</v>
          </cell>
          <cell r="DD187" t="str">
            <v>WestDemand LargeVolume Charge</v>
          </cell>
          <cell r="DK187">
            <v>5.2655267410076341E-3</v>
          </cell>
          <cell r="DL187">
            <v>3.3136051343987193E-2</v>
          </cell>
          <cell r="DM187">
            <v>3.3065046995563625E-2</v>
          </cell>
          <cell r="DN187">
            <v>3.5603397943687234E-2</v>
          </cell>
          <cell r="DO187">
            <v>0</v>
          </cell>
          <cell r="DP187">
            <v>0</v>
          </cell>
          <cell r="DQ187">
            <v>0</v>
          </cell>
          <cell r="DR187">
            <v>0</v>
          </cell>
          <cell r="DS187">
            <v>0</v>
          </cell>
          <cell r="DT187">
            <v>0</v>
          </cell>
          <cell r="DU187">
            <v>0</v>
          </cell>
          <cell r="DV187">
            <v>28638767.09</v>
          </cell>
          <cell r="DW187">
            <v>26204933.600000001</v>
          </cell>
          <cell r="DX187">
            <v>25991136.27</v>
          </cell>
          <cell r="DY187">
            <v>26244886.57</v>
          </cell>
          <cell r="DZ187">
            <v>0</v>
          </cell>
          <cell r="EA187">
            <v>0</v>
          </cell>
          <cell r="EB187">
            <v>0</v>
          </cell>
          <cell r="EC187">
            <v>0</v>
          </cell>
          <cell r="ED187">
            <v>0</v>
          </cell>
          <cell r="EE187">
            <v>0</v>
          </cell>
          <cell r="EF187">
            <v>0</v>
          </cell>
        </row>
        <row r="188">
          <cell r="AV188" t="str">
            <v>000</v>
          </cell>
          <cell r="BC188" t="str">
            <v/>
          </cell>
          <cell r="BD188" t="str">
            <v/>
          </cell>
          <cell r="BE188" t="str">
            <v/>
          </cell>
          <cell r="BF188" t="str">
            <v/>
          </cell>
          <cell r="BG188" t="str">
            <v/>
          </cell>
          <cell r="BH188" t="str">
            <v/>
          </cell>
          <cell r="BI188" t="str">
            <v/>
          </cell>
          <cell r="BJ188" t="str">
            <v/>
          </cell>
          <cell r="BK188" t="str">
            <v/>
          </cell>
          <cell r="BL188" t="str">
            <v/>
          </cell>
          <cell r="BM188" t="str">
            <v/>
          </cell>
          <cell r="BZ188" t="str">
            <v>T2Large Business Primary Load ControlVolume Charge</v>
          </cell>
          <cell r="CG188">
            <v>1.3580961239131205E-2</v>
          </cell>
          <cell r="CH188">
            <v>1.3644880852495473E-2</v>
          </cell>
          <cell r="CI188">
            <v>1.3690254783786774E-2</v>
          </cell>
          <cell r="CJ188">
            <v>1.3532672615177946E-2</v>
          </cell>
          <cell r="CK188">
            <v>0</v>
          </cell>
          <cell r="CL188">
            <v>0</v>
          </cell>
          <cell r="CM188">
            <v>0</v>
          </cell>
          <cell r="CN188">
            <v>0</v>
          </cell>
          <cell r="CO188">
            <v>0</v>
          </cell>
          <cell r="CP188">
            <v>0</v>
          </cell>
          <cell r="CQ188">
            <v>0</v>
          </cell>
          <cell r="CR188">
            <v>3286765.0782148056</v>
          </cell>
          <cell r="CS188">
            <v>3127404.9496303336</v>
          </cell>
          <cell r="CT188">
            <v>3099773.5887222891</v>
          </cell>
          <cell r="CU188">
            <v>3071343.1892861235</v>
          </cell>
          <cell r="CV188">
            <v>0</v>
          </cell>
          <cell r="CW188">
            <v>0</v>
          </cell>
          <cell r="CX188">
            <v>0</v>
          </cell>
          <cell r="CY188">
            <v>0</v>
          </cell>
          <cell r="CZ188">
            <v>0</v>
          </cell>
          <cell r="DA188">
            <v>0</v>
          </cell>
          <cell r="DB188">
            <v>0</v>
          </cell>
          <cell r="DD188" t="str">
            <v>WestDemand MediumFixed Charge</v>
          </cell>
          <cell r="DK188">
            <v>275.90479999999997</v>
          </cell>
          <cell r="DL188">
            <v>277.7907876364481</v>
          </cell>
          <cell r="DM188">
            <v>277.21924871430485</v>
          </cell>
          <cell r="DN188">
            <v>279.34199710119998</v>
          </cell>
          <cell r="DO188">
            <v>0</v>
          </cell>
          <cell r="DP188">
            <v>0</v>
          </cell>
          <cell r="DQ188">
            <v>0</v>
          </cell>
          <cell r="DR188">
            <v>0</v>
          </cell>
          <cell r="DS188">
            <v>0</v>
          </cell>
          <cell r="DT188">
            <v>0</v>
          </cell>
          <cell r="DU188">
            <v>0</v>
          </cell>
          <cell r="DV188">
            <v>142</v>
          </cell>
          <cell r="DW188">
            <v>113.08</v>
          </cell>
          <cell r="DX188">
            <v>112.4</v>
          </cell>
          <cell r="DY188">
            <v>111.65</v>
          </cell>
          <cell r="DZ188">
            <v>0</v>
          </cell>
          <cell r="EA188">
            <v>0</v>
          </cell>
          <cell r="EB188">
            <v>0</v>
          </cell>
          <cell r="EC188">
            <v>0</v>
          </cell>
          <cell r="ED188">
            <v>0</v>
          </cell>
          <cell r="EE188">
            <v>0</v>
          </cell>
          <cell r="EF188">
            <v>0</v>
          </cell>
        </row>
        <row r="189">
          <cell r="AV189" t="str">
            <v>000</v>
          </cell>
          <cell r="BC189" t="str">
            <v/>
          </cell>
          <cell r="BD189" t="str">
            <v/>
          </cell>
          <cell r="BE189" t="str">
            <v/>
          </cell>
          <cell r="BF189" t="str">
            <v/>
          </cell>
          <cell r="BG189" t="str">
            <v/>
          </cell>
          <cell r="BH189" t="str">
            <v/>
          </cell>
          <cell r="BI189" t="str">
            <v/>
          </cell>
          <cell r="BJ189" t="str">
            <v/>
          </cell>
          <cell r="BK189" t="str">
            <v/>
          </cell>
          <cell r="BL189" t="str">
            <v/>
          </cell>
          <cell r="BM189" t="str">
            <v/>
          </cell>
          <cell r="BZ189" t="str">
            <v>T2Large Business Secondary Load ControlVolume Charge</v>
          </cell>
          <cell r="CG189">
            <v>1.3580961239131205E-2</v>
          </cell>
          <cell r="CH189">
            <v>1.3644880852495473E-2</v>
          </cell>
          <cell r="CI189">
            <v>1.3690254783786774E-2</v>
          </cell>
          <cell r="CJ189">
            <v>1.3532672615177946E-2</v>
          </cell>
          <cell r="CK189">
            <v>0</v>
          </cell>
          <cell r="CL189">
            <v>0</v>
          </cell>
          <cell r="CM189">
            <v>0</v>
          </cell>
          <cell r="CN189">
            <v>0</v>
          </cell>
          <cell r="CO189">
            <v>0</v>
          </cell>
          <cell r="CP189">
            <v>0</v>
          </cell>
          <cell r="CQ189">
            <v>0</v>
          </cell>
          <cell r="CR189">
            <v>2370432.0856478987</v>
          </cell>
          <cell r="CS189">
            <v>2371068.7374691665</v>
          </cell>
          <cell r="CT189">
            <v>2371452.6385549107</v>
          </cell>
          <cell r="CU189">
            <v>2372222.7449009721</v>
          </cell>
          <cell r="CV189">
            <v>0</v>
          </cell>
          <cell r="CW189">
            <v>0</v>
          </cell>
          <cell r="CX189">
            <v>0</v>
          </cell>
          <cell r="CY189">
            <v>0</v>
          </cell>
          <cell r="CZ189">
            <v>0</v>
          </cell>
          <cell r="DA189">
            <v>0</v>
          </cell>
          <cell r="DB189">
            <v>0</v>
          </cell>
          <cell r="DD189" t="str">
            <v>WestDemand MediumDemand Charge kW</v>
          </cell>
          <cell r="DK189">
            <v>68.23218588640276</v>
          </cell>
          <cell r="DL189">
            <v>66.526381239242696</v>
          </cell>
          <cell r="DM189">
            <v>64.863221708261634</v>
          </cell>
          <cell r="DN189">
            <v>63.241641165555095</v>
          </cell>
          <cell r="DO189">
            <v>61.660600136416214</v>
          </cell>
          <cell r="DP189">
            <v>25.055555555555557</v>
          </cell>
          <cell r="DQ189">
            <v>0</v>
          </cell>
          <cell r="DR189">
            <v>0</v>
          </cell>
          <cell r="DS189">
            <v>0</v>
          </cell>
          <cell r="DT189">
            <v>0</v>
          </cell>
          <cell r="DU189">
            <v>25.055555555555557</v>
          </cell>
          <cell r="DV189">
            <v>127228.34865999999</v>
          </cell>
          <cell r="DW189">
            <v>98267.72</v>
          </cell>
          <cell r="DX189">
            <v>97677.85</v>
          </cell>
          <cell r="DY189">
            <v>97025.08</v>
          </cell>
          <cell r="DZ189">
            <v>0</v>
          </cell>
          <cell r="EA189">
            <v>0</v>
          </cell>
          <cell r="EB189">
            <v>0</v>
          </cell>
          <cell r="EC189">
            <v>0</v>
          </cell>
          <cell r="ED189">
            <v>0</v>
          </cell>
          <cell r="EE189">
            <v>0</v>
          </cell>
          <cell r="EF189">
            <v>0</v>
          </cell>
        </row>
        <row r="190">
          <cell r="AV190" t="str">
            <v>000</v>
          </cell>
          <cell r="BC190" t="str">
            <v/>
          </cell>
          <cell r="BD190" t="str">
            <v/>
          </cell>
          <cell r="BE190" t="str">
            <v/>
          </cell>
          <cell r="BF190" t="str">
            <v/>
          </cell>
          <cell r="BG190" t="str">
            <v/>
          </cell>
          <cell r="BH190" t="str">
            <v/>
          </cell>
          <cell r="BI190" t="str">
            <v/>
          </cell>
          <cell r="BJ190" t="str">
            <v/>
          </cell>
          <cell r="BK190" t="str">
            <v/>
          </cell>
          <cell r="BL190" t="str">
            <v/>
          </cell>
          <cell r="BM190" t="str">
            <v/>
          </cell>
          <cell r="BZ190" t="str">
            <v>T2Residential DemandFixed Charge</v>
          </cell>
          <cell r="CG190">
            <v>3.4890450000000003E-2</v>
          </cell>
          <cell r="CH190">
            <v>3.5239354500000007E-2</v>
          </cell>
          <cell r="CI190">
            <v>3.559174804500001E-2</v>
          </cell>
          <cell r="CJ190">
            <v>3.5947665525450014E-2</v>
          </cell>
          <cell r="CK190">
            <v>3.6307142180704514E-2</v>
          </cell>
          <cell r="CL190">
            <v>3.6307142180704514E-2</v>
          </cell>
          <cell r="CM190">
            <v>3.6307142180704514E-2</v>
          </cell>
          <cell r="CN190">
            <v>3.6307142180704514E-2</v>
          </cell>
          <cell r="CO190">
            <v>3.6307142180704514E-2</v>
          </cell>
          <cell r="CP190">
            <v>3.6307142180704514E-2</v>
          </cell>
          <cell r="CQ190">
            <v>3.6307142180704514E-2</v>
          </cell>
          <cell r="CR190">
            <v>92.457814953292214</v>
          </cell>
          <cell r="CS190">
            <v>138.68672242993833</v>
          </cell>
          <cell r="CT190">
            <v>208.02912801442548</v>
          </cell>
          <cell r="CU190">
            <v>312.04611442025185</v>
          </cell>
          <cell r="CV190">
            <v>0</v>
          </cell>
          <cell r="CW190">
            <v>0</v>
          </cell>
          <cell r="CX190">
            <v>0</v>
          </cell>
          <cell r="CY190">
            <v>0</v>
          </cell>
          <cell r="CZ190">
            <v>0</v>
          </cell>
          <cell r="DA190">
            <v>0</v>
          </cell>
          <cell r="DB190">
            <v>0</v>
          </cell>
          <cell r="DD190" t="str">
            <v>WestDemand MediumVolume Charge</v>
          </cell>
          <cell r="DK190">
            <v>5.2655267410076341E-3</v>
          </cell>
          <cell r="DL190">
            <v>3.3136051343987193E-2</v>
          </cell>
          <cell r="DM190">
            <v>3.3065046995563625E-2</v>
          </cell>
          <cell r="DN190">
            <v>3.5603397943687234E-2</v>
          </cell>
          <cell r="DO190">
            <v>0</v>
          </cell>
          <cell r="DP190">
            <v>0</v>
          </cell>
          <cell r="DQ190">
            <v>0</v>
          </cell>
          <cell r="DR190">
            <v>0</v>
          </cell>
          <cell r="DS190">
            <v>0</v>
          </cell>
          <cell r="DT190">
            <v>0</v>
          </cell>
          <cell r="DU190">
            <v>0</v>
          </cell>
          <cell r="DV190">
            <v>60949413.219999999</v>
          </cell>
          <cell r="DW190">
            <v>55769695.700000003</v>
          </cell>
          <cell r="DX190">
            <v>55314689.32</v>
          </cell>
          <cell r="DY190">
            <v>55854724.159999996</v>
          </cell>
          <cell r="DZ190">
            <v>0</v>
          </cell>
          <cell r="EA190">
            <v>0</v>
          </cell>
          <cell r="EB190">
            <v>0</v>
          </cell>
          <cell r="EC190">
            <v>0</v>
          </cell>
          <cell r="ED190">
            <v>0</v>
          </cell>
          <cell r="EE190">
            <v>0</v>
          </cell>
          <cell r="EF190">
            <v>0</v>
          </cell>
        </row>
        <row r="191">
          <cell r="AV191" t="str">
            <v>000</v>
          </cell>
          <cell r="BC191" t="str">
            <v/>
          </cell>
          <cell r="BD191" t="str">
            <v/>
          </cell>
          <cell r="BE191" t="str">
            <v/>
          </cell>
          <cell r="BF191" t="str">
            <v/>
          </cell>
          <cell r="BG191" t="str">
            <v/>
          </cell>
          <cell r="BH191" t="str">
            <v/>
          </cell>
          <cell r="BI191" t="str">
            <v/>
          </cell>
          <cell r="BJ191" t="str">
            <v/>
          </cell>
          <cell r="BK191" t="str">
            <v/>
          </cell>
          <cell r="BL191" t="str">
            <v/>
          </cell>
          <cell r="BM191" t="str">
            <v/>
          </cell>
          <cell r="BZ191" t="str">
            <v>T2Residential DemandPeak Demand Charge kW</v>
          </cell>
          <cell r="CG191">
            <v>1.0640791738382098</v>
          </cell>
          <cell r="CH191">
            <v>1.074719965576592</v>
          </cell>
          <cell r="CI191">
            <v>1.085467165232358</v>
          </cell>
          <cell r="CJ191">
            <v>1.0963218368846817</v>
          </cell>
          <cell r="CK191">
            <v>1.1072850552535285</v>
          </cell>
          <cell r="CL191">
            <v>1.1072850552535285</v>
          </cell>
          <cell r="CM191">
            <v>1.1072850552535285</v>
          </cell>
          <cell r="CN191">
            <v>1.1072850552535285</v>
          </cell>
          <cell r="CO191">
            <v>1.1072850552535285</v>
          </cell>
          <cell r="CP191">
            <v>1.1072850552535285</v>
          </cell>
          <cell r="CQ191">
            <v>1.1072850552535285</v>
          </cell>
          <cell r="CR191">
            <v>4498.6131994248999</v>
          </cell>
          <cell r="CS191">
            <v>6747.9197991373494</v>
          </cell>
          <cell r="CT191">
            <v>10121.877276307412</v>
          </cell>
          <cell r="CU191">
            <v>15182.814447692988</v>
          </cell>
          <cell r="CV191">
            <v>0</v>
          </cell>
          <cell r="CW191">
            <v>0</v>
          </cell>
          <cell r="CX191">
            <v>0</v>
          </cell>
          <cell r="CY191">
            <v>0</v>
          </cell>
          <cell r="CZ191">
            <v>0</v>
          </cell>
          <cell r="DA191">
            <v>0</v>
          </cell>
          <cell r="DB191">
            <v>0</v>
          </cell>
          <cell r="DD191" t="str">
            <v>WestDemand SmallFixed Charge</v>
          </cell>
          <cell r="DK191">
            <v>71.612800000000007</v>
          </cell>
          <cell r="DL191">
            <v>72.102319774253417</v>
          </cell>
          <cell r="DM191">
            <v>71.953973306473003</v>
          </cell>
          <cell r="DN191">
            <v>72.504945800177509</v>
          </cell>
          <cell r="DO191">
            <v>0</v>
          </cell>
          <cell r="DP191">
            <v>0</v>
          </cell>
          <cell r="DQ191">
            <v>0</v>
          </cell>
          <cell r="DR191">
            <v>0</v>
          </cell>
          <cell r="DS191">
            <v>0</v>
          </cell>
          <cell r="DT191">
            <v>0</v>
          </cell>
          <cell r="DU191">
            <v>0</v>
          </cell>
          <cell r="DV191">
            <v>661.37</v>
          </cell>
          <cell r="DW191">
            <v>519.73</v>
          </cell>
          <cell r="DX191">
            <v>516.41</v>
          </cell>
          <cell r="DY191">
            <v>512.73</v>
          </cell>
          <cell r="DZ191">
            <v>0</v>
          </cell>
          <cell r="EA191">
            <v>0</v>
          </cell>
          <cell r="EB191">
            <v>0</v>
          </cell>
          <cell r="EC191">
            <v>0</v>
          </cell>
          <cell r="ED191">
            <v>0</v>
          </cell>
          <cell r="EE191">
            <v>0</v>
          </cell>
          <cell r="EF191">
            <v>0</v>
          </cell>
        </row>
        <row r="192">
          <cell r="AV192" t="str">
            <v>000</v>
          </cell>
          <cell r="BC192" t="str">
            <v/>
          </cell>
          <cell r="BD192" t="str">
            <v/>
          </cell>
          <cell r="BE192" t="str">
            <v/>
          </cell>
          <cell r="BF192" t="str">
            <v/>
          </cell>
          <cell r="BG192" t="str">
            <v/>
          </cell>
          <cell r="BH192" t="str">
            <v/>
          </cell>
          <cell r="BI192" t="str">
            <v/>
          </cell>
          <cell r="BJ192" t="str">
            <v/>
          </cell>
          <cell r="BK192" t="str">
            <v/>
          </cell>
          <cell r="BL192" t="str">
            <v/>
          </cell>
          <cell r="BM192" t="str">
            <v/>
          </cell>
          <cell r="BZ192" t="str">
            <v>T2Residential DemandVolume Charge</v>
          </cell>
          <cell r="CG192">
            <v>1.1118059898008639E-2</v>
          </cell>
          <cell r="CH192">
            <v>1.1117753020585782E-2</v>
          </cell>
          <cell r="CI192">
            <v>1.1055825774205308E-2</v>
          </cell>
          <cell r="CJ192">
            <v>1.0506480588706497E-2</v>
          </cell>
          <cell r="CK192">
            <v>0</v>
          </cell>
          <cell r="CL192">
            <v>0</v>
          </cell>
          <cell r="CM192">
            <v>0</v>
          </cell>
          <cell r="CN192">
            <v>0</v>
          </cell>
          <cell r="CO192">
            <v>0</v>
          </cell>
          <cell r="CP192">
            <v>0</v>
          </cell>
          <cell r="CQ192">
            <v>0</v>
          </cell>
          <cell r="CR192">
            <v>755071.24826872081</v>
          </cell>
          <cell r="CS192">
            <v>748418.64522156003</v>
          </cell>
          <cell r="CT192">
            <v>752729.71985582297</v>
          </cell>
          <cell r="CU192">
            <v>748432.40389420826</v>
          </cell>
          <cell r="CV192">
            <v>0</v>
          </cell>
          <cell r="CW192">
            <v>0</v>
          </cell>
          <cell r="CX192">
            <v>0</v>
          </cell>
          <cell r="CY192">
            <v>0</v>
          </cell>
          <cell r="CZ192">
            <v>0</v>
          </cell>
          <cell r="DA192">
            <v>0</v>
          </cell>
          <cell r="DB192">
            <v>0</v>
          </cell>
          <cell r="DD192" t="str">
            <v>WestDemand SmallDemand Charge kW</v>
          </cell>
          <cell r="DK192">
            <v>65.18115318416524</v>
          </cell>
          <cell r="DL192">
            <v>63.551624354561106</v>
          </cell>
          <cell r="DM192">
            <v>61.962833745697075</v>
          </cell>
          <cell r="DN192">
            <v>60.41376290205465</v>
          </cell>
          <cell r="DO192">
            <v>58.903418829503281</v>
          </cell>
          <cell r="DP192">
            <v>34.1</v>
          </cell>
          <cell r="DQ192">
            <v>0</v>
          </cell>
          <cell r="DR192">
            <v>0</v>
          </cell>
          <cell r="DS192">
            <v>0</v>
          </cell>
          <cell r="DT192">
            <v>0</v>
          </cell>
          <cell r="DU192">
            <v>34.1</v>
          </cell>
          <cell r="DV192">
            <v>172031.93829999998</v>
          </cell>
          <cell r="DW192">
            <v>131125.59</v>
          </cell>
          <cell r="DX192">
            <v>130286.99</v>
          </cell>
          <cell r="DY192">
            <v>129358.97</v>
          </cell>
          <cell r="DZ192">
            <v>0</v>
          </cell>
          <cell r="EA192">
            <v>0</v>
          </cell>
          <cell r="EB192">
            <v>0</v>
          </cell>
          <cell r="EC192">
            <v>0</v>
          </cell>
          <cell r="ED192">
            <v>0</v>
          </cell>
          <cell r="EE192">
            <v>0</v>
          </cell>
          <cell r="EF192">
            <v>0</v>
          </cell>
        </row>
        <row r="193">
          <cell r="AV193" t="str">
            <v>000</v>
          </cell>
          <cell r="BC193" t="str">
            <v/>
          </cell>
          <cell r="BD193" t="str">
            <v/>
          </cell>
          <cell r="BE193" t="str">
            <v/>
          </cell>
          <cell r="BF193" t="str">
            <v/>
          </cell>
          <cell r="BG193" t="str">
            <v/>
          </cell>
          <cell r="BH193" t="str">
            <v/>
          </cell>
          <cell r="BI193" t="str">
            <v/>
          </cell>
          <cell r="BJ193" t="str">
            <v/>
          </cell>
          <cell r="BK193" t="str">
            <v/>
          </cell>
          <cell r="BL193" t="str">
            <v/>
          </cell>
          <cell r="BM193" t="str">
            <v/>
          </cell>
          <cell r="BZ193" t="str">
            <v>T2Residential ToU EnergyFixed Charge</v>
          </cell>
          <cell r="CG193">
            <v>8.7226125000000002E-2</v>
          </cell>
          <cell r="CH193">
            <v>8.8098386250000008E-2</v>
          </cell>
          <cell r="CI193">
            <v>8.8979370112500011E-2</v>
          </cell>
          <cell r="CJ193">
            <v>8.9869163813625016E-2</v>
          </cell>
          <cell r="CK193">
            <v>9.0767855451761262E-2</v>
          </cell>
          <cell r="CL193">
            <v>9.0767855451761262E-2</v>
          </cell>
          <cell r="CM193">
            <v>9.0767855451761262E-2</v>
          </cell>
          <cell r="CN193">
            <v>9.0767855451761262E-2</v>
          </cell>
          <cell r="CO193">
            <v>9.0767855451761262E-2</v>
          </cell>
          <cell r="CP193">
            <v>9.0767855451761262E-2</v>
          </cell>
          <cell r="CQ193">
            <v>9.0767855451761262E-2</v>
          </cell>
          <cell r="CR193">
            <v>96.111531054448761</v>
          </cell>
          <cell r="CS193">
            <v>144.16780771932275</v>
          </cell>
          <cell r="CT193">
            <v>216.25215607181656</v>
          </cell>
          <cell r="CU193">
            <v>324.38021201350602</v>
          </cell>
          <cell r="CV193">
            <v>0</v>
          </cell>
          <cell r="CW193">
            <v>0</v>
          </cell>
          <cell r="CX193">
            <v>0</v>
          </cell>
          <cell r="CY193">
            <v>0</v>
          </cell>
          <cell r="CZ193">
            <v>0</v>
          </cell>
          <cell r="DA193">
            <v>0</v>
          </cell>
          <cell r="DB193">
            <v>0</v>
          </cell>
          <cell r="DD193" t="str">
            <v>WestDemand SmallVolume Charge</v>
          </cell>
          <cell r="DK193">
            <v>5.2655267410076341E-3</v>
          </cell>
          <cell r="DL193">
            <v>3.3136051343987193E-2</v>
          </cell>
          <cell r="DM193">
            <v>3.3065046995563625E-2</v>
          </cell>
          <cell r="DN193">
            <v>3.5603397943687234E-2</v>
          </cell>
          <cell r="DO193">
            <v>0</v>
          </cell>
          <cell r="DP193">
            <v>0</v>
          </cell>
          <cell r="DQ193">
            <v>0</v>
          </cell>
          <cell r="DR193">
            <v>0</v>
          </cell>
          <cell r="DS193">
            <v>0</v>
          </cell>
          <cell r="DT193">
            <v>0</v>
          </cell>
          <cell r="DU193">
            <v>0</v>
          </cell>
          <cell r="DV193">
            <v>95044179.719999999</v>
          </cell>
          <cell r="DW193">
            <v>86915156.319999993</v>
          </cell>
          <cell r="DX193">
            <v>86178643.560000002</v>
          </cell>
          <cell r="DY193">
            <v>86989061.510000005</v>
          </cell>
          <cell r="DZ193">
            <v>0</v>
          </cell>
          <cell r="EA193">
            <v>0</v>
          </cell>
          <cell r="EB193">
            <v>0</v>
          </cell>
          <cell r="EC193">
            <v>0</v>
          </cell>
          <cell r="ED193">
            <v>0</v>
          </cell>
          <cell r="EE193">
            <v>0</v>
          </cell>
          <cell r="EF193">
            <v>0</v>
          </cell>
        </row>
        <row r="194">
          <cell r="AV194" t="str">
            <v>000</v>
          </cell>
          <cell r="BC194" t="str">
            <v/>
          </cell>
          <cell r="BD194" t="str">
            <v/>
          </cell>
          <cell r="BE194" t="str">
            <v/>
          </cell>
          <cell r="BF194" t="str">
            <v/>
          </cell>
          <cell r="BG194" t="str">
            <v/>
          </cell>
          <cell r="BH194" t="str">
            <v/>
          </cell>
          <cell r="BI194" t="str">
            <v/>
          </cell>
          <cell r="BJ194" t="str">
            <v/>
          </cell>
          <cell r="BK194" t="str">
            <v/>
          </cell>
          <cell r="BL194" t="str">
            <v/>
          </cell>
          <cell r="BM194" t="str">
            <v/>
          </cell>
          <cell r="BZ194" t="str">
            <v>T2Residential ToU EnergyVolume Evening Charge</v>
          </cell>
          <cell r="CG194">
            <v>3.0510327022375213E-2</v>
          </cell>
          <cell r="CH194">
            <v>3.0815430292598967E-2</v>
          </cell>
          <cell r="CI194">
            <v>3.1123584595524958E-2</v>
          </cell>
          <cell r="CJ194">
            <v>3.1434820441480209E-2</v>
          </cell>
          <cell r="CK194">
            <v>3.1749168645895012E-2</v>
          </cell>
          <cell r="CL194">
            <v>3.1749168645895012E-2</v>
          </cell>
          <cell r="CM194">
            <v>3.1749168645895012E-2</v>
          </cell>
          <cell r="CN194">
            <v>3.1749168645895012E-2</v>
          </cell>
          <cell r="CO194">
            <v>3.1749168645895012E-2</v>
          </cell>
          <cell r="CP194">
            <v>3.1749168645895012E-2</v>
          </cell>
          <cell r="CQ194">
            <v>3.1749168645895012E-2</v>
          </cell>
          <cell r="CR194">
            <v>234485.16533238676</v>
          </cell>
          <cell r="CS194">
            <v>232560.59074332996</v>
          </cell>
          <cell r="CT194">
            <v>234335.85139909221</v>
          </cell>
          <cell r="CU194">
            <v>233281.34303400677</v>
          </cell>
          <cell r="CV194">
            <v>0</v>
          </cell>
          <cell r="CW194">
            <v>0</v>
          </cell>
          <cell r="CX194">
            <v>0</v>
          </cell>
          <cell r="CY194">
            <v>0</v>
          </cell>
          <cell r="CZ194">
            <v>0</v>
          </cell>
          <cell r="DA194">
            <v>0</v>
          </cell>
          <cell r="DB194">
            <v>0</v>
          </cell>
          <cell r="DD194" t="str">
            <v>WestLarge Business EnergyFixed Charge</v>
          </cell>
          <cell r="DK194">
            <v>71.612800000000007</v>
          </cell>
          <cell r="DL194">
            <v>72.102319774253417</v>
          </cell>
          <cell r="DM194">
            <v>71.953973306473003</v>
          </cell>
          <cell r="DN194">
            <v>72.504945800177509</v>
          </cell>
          <cell r="DO194">
            <v>0</v>
          </cell>
          <cell r="DP194">
            <v>0</v>
          </cell>
          <cell r="DQ194">
            <v>0</v>
          </cell>
          <cell r="DR194">
            <v>0</v>
          </cell>
          <cell r="DS194">
            <v>0</v>
          </cell>
          <cell r="DT194">
            <v>0</v>
          </cell>
          <cell r="DU194">
            <v>0</v>
          </cell>
          <cell r="DV194">
            <v>34</v>
          </cell>
          <cell r="DW194">
            <v>34</v>
          </cell>
          <cell r="DX194">
            <v>34</v>
          </cell>
          <cell r="DY194">
            <v>34</v>
          </cell>
          <cell r="DZ194">
            <v>0</v>
          </cell>
          <cell r="EA194">
            <v>0</v>
          </cell>
          <cell r="EB194">
            <v>0</v>
          </cell>
          <cell r="EC194">
            <v>0</v>
          </cell>
          <cell r="ED194">
            <v>0</v>
          </cell>
          <cell r="EE194">
            <v>0</v>
          </cell>
          <cell r="EF194">
            <v>0</v>
          </cell>
        </row>
        <row r="195">
          <cell r="AV195" t="str">
            <v>000</v>
          </cell>
          <cell r="BC195" t="str">
            <v/>
          </cell>
          <cell r="BD195" t="str">
            <v/>
          </cell>
          <cell r="BE195" t="str">
            <v/>
          </cell>
          <cell r="BF195" t="str">
            <v/>
          </cell>
          <cell r="BG195" t="str">
            <v/>
          </cell>
          <cell r="BH195" t="str">
            <v/>
          </cell>
          <cell r="BI195" t="str">
            <v/>
          </cell>
          <cell r="BJ195" t="str">
            <v/>
          </cell>
          <cell r="BK195" t="str">
            <v/>
          </cell>
          <cell r="BL195" t="str">
            <v/>
          </cell>
          <cell r="BM195" t="str">
            <v/>
          </cell>
          <cell r="BZ195" t="str">
            <v>T2Residential ToU EnergyVolume Overnight Charge</v>
          </cell>
          <cell r="CG195">
            <v>1.1890904236579927E-2</v>
          </cell>
          <cell r="CH195">
            <v>1.189695787811987E-2</v>
          </cell>
          <cell r="CI195">
            <v>1.1903794257916765E-2</v>
          </cell>
          <cell r="CJ195">
            <v>1.1487711430192657E-2</v>
          </cell>
          <cell r="CK195">
            <v>0</v>
          </cell>
          <cell r="CL195">
            <v>0</v>
          </cell>
          <cell r="CM195">
            <v>0</v>
          </cell>
          <cell r="CN195">
            <v>0</v>
          </cell>
          <cell r="CO195">
            <v>0</v>
          </cell>
          <cell r="CP195">
            <v>0</v>
          </cell>
          <cell r="CQ195">
            <v>0</v>
          </cell>
          <cell r="CR195">
            <v>326217.01432654238</v>
          </cell>
          <cell r="CS195">
            <v>323543.24630736216</v>
          </cell>
          <cell r="CT195">
            <v>326024.29789156583</v>
          </cell>
          <cell r="CU195">
            <v>324564.60692154121</v>
          </cell>
          <cell r="CV195">
            <v>0</v>
          </cell>
          <cell r="CW195">
            <v>0</v>
          </cell>
          <cell r="CX195">
            <v>0</v>
          </cell>
          <cell r="CY195">
            <v>0</v>
          </cell>
          <cell r="CZ195">
            <v>0</v>
          </cell>
          <cell r="DA195">
            <v>0</v>
          </cell>
          <cell r="DB195">
            <v>0</v>
          </cell>
          <cell r="DD195" t="str">
            <v>WestLarge Business EnergyVolume Block 1 Charge</v>
          </cell>
          <cell r="DK195">
            <v>5.2655267410076341E-3</v>
          </cell>
          <cell r="DL195">
            <v>3.3136051343987193E-2</v>
          </cell>
          <cell r="DM195">
            <v>3.3065046995563625E-2</v>
          </cell>
          <cell r="DN195">
            <v>3.5603397943687234E-2</v>
          </cell>
          <cell r="DO195">
            <v>0</v>
          </cell>
          <cell r="DP195">
            <v>0</v>
          </cell>
          <cell r="DQ195">
            <v>0</v>
          </cell>
          <cell r="DR195">
            <v>0</v>
          </cell>
          <cell r="DS195">
            <v>0</v>
          </cell>
          <cell r="DT195">
            <v>0</v>
          </cell>
          <cell r="DU195">
            <v>0</v>
          </cell>
          <cell r="DV195">
            <v>3298000</v>
          </cell>
          <cell r="DW195">
            <v>3298000</v>
          </cell>
          <cell r="DX195">
            <v>3298000</v>
          </cell>
          <cell r="DY195">
            <v>3298000</v>
          </cell>
          <cell r="DZ195">
            <v>0</v>
          </cell>
          <cell r="EA195">
            <v>0</v>
          </cell>
          <cell r="EB195">
            <v>0</v>
          </cell>
          <cell r="EC195">
            <v>0</v>
          </cell>
          <cell r="ED195">
            <v>0</v>
          </cell>
          <cell r="EE195">
            <v>0</v>
          </cell>
          <cell r="EF195">
            <v>0</v>
          </cell>
        </row>
        <row r="196">
          <cell r="AV196" t="str">
            <v>000</v>
          </cell>
          <cell r="BC196" t="str">
            <v/>
          </cell>
          <cell r="BD196" t="str">
            <v/>
          </cell>
          <cell r="BE196" t="str">
            <v/>
          </cell>
          <cell r="BF196" t="str">
            <v/>
          </cell>
          <cell r="BG196" t="str">
            <v/>
          </cell>
          <cell r="BH196" t="str">
            <v/>
          </cell>
          <cell r="BI196" t="str">
            <v/>
          </cell>
          <cell r="BJ196" t="str">
            <v/>
          </cell>
          <cell r="BK196" t="str">
            <v/>
          </cell>
          <cell r="BL196" t="str">
            <v/>
          </cell>
          <cell r="BM196" t="str">
            <v/>
          </cell>
          <cell r="BZ196" t="str">
            <v>T2Residential ToU EnergyVolume Day Charge</v>
          </cell>
          <cell r="CG196">
            <v>1.1890904236579927E-2</v>
          </cell>
          <cell r="CH196">
            <v>1.2032369823415275E-2</v>
          </cell>
          <cell r="CI196">
            <v>1.2175600678228376E-2</v>
          </cell>
          <cell r="CJ196">
            <v>1.2315470465309121E-2</v>
          </cell>
          <cell r="CK196">
            <v>0</v>
          </cell>
          <cell r="CL196">
            <v>0</v>
          </cell>
          <cell r="CM196">
            <v>0</v>
          </cell>
          <cell r="CN196">
            <v>0</v>
          </cell>
          <cell r="CO196">
            <v>0</v>
          </cell>
          <cell r="CP196">
            <v>0</v>
          </cell>
          <cell r="CQ196">
            <v>0</v>
          </cell>
          <cell r="CR196">
            <v>205369.70029240908</v>
          </cell>
          <cell r="CS196">
            <v>203687.44755672806</v>
          </cell>
          <cell r="CT196">
            <v>205252.4777586564</v>
          </cell>
          <cell r="CU196">
            <v>204335.5348965353</v>
          </cell>
          <cell r="CV196">
            <v>0</v>
          </cell>
          <cell r="CW196">
            <v>0</v>
          </cell>
          <cell r="CX196">
            <v>0</v>
          </cell>
          <cell r="CY196">
            <v>0</v>
          </cell>
          <cell r="CZ196">
            <v>0</v>
          </cell>
          <cell r="DA196">
            <v>0</v>
          </cell>
          <cell r="DB196">
            <v>0</v>
          </cell>
          <cell r="DD196" t="str">
            <v>WestLarge Business EnergyVolume Block 2 Charge</v>
          </cell>
          <cell r="DK196">
            <v>0.24652500758566293</v>
          </cell>
          <cell r="DL196">
            <v>0.27172741848800624</v>
          </cell>
          <cell r="DM196">
            <v>0.26858457834261856</v>
          </cell>
          <cell r="DN196">
            <v>0.26816653009891084</v>
          </cell>
          <cell r="DO196">
            <v>0</v>
          </cell>
          <cell r="DP196">
            <v>0</v>
          </cell>
          <cell r="DQ196">
            <v>0</v>
          </cell>
          <cell r="DR196">
            <v>0</v>
          </cell>
          <cell r="DS196">
            <v>0</v>
          </cell>
          <cell r="DT196">
            <v>0</v>
          </cell>
          <cell r="DU196">
            <v>0</v>
          </cell>
          <cell r="DV196">
            <v>1641062.5262522111</v>
          </cell>
          <cell r="DW196">
            <v>1641062.5262522111</v>
          </cell>
          <cell r="DX196">
            <v>1641062.5262522111</v>
          </cell>
          <cell r="DY196">
            <v>1641062.5262522111</v>
          </cell>
          <cell r="DZ196">
            <v>0</v>
          </cell>
          <cell r="EA196">
            <v>0</v>
          </cell>
          <cell r="EB196">
            <v>0</v>
          </cell>
          <cell r="EC196">
            <v>0</v>
          </cell>
          <cell r="ED196">
            <v>0</v>
          </cell>
          <cell r="EE196">
            <v>0</v>
          </cell>
          <cell r="EF196">
            <v>0</v>
          </cell>
        </row>
        <row r="197">
          <cell r="BZ197" t="str">
            <v>T2Seasonal TOU DemandFixed Charge</v>
          </cell>
          <cell r="CG197">
            <v>5.8396644599999998</v>
          </cell>
          <cell r="CH197">
            <v>5.8980611046</v>
          </cell>
          <cell r="CI197">
            <v>5.9570417156459996</v>
          </cell>
          <cell r="CJ197">
            <v>6.01661213280246</v>
          </cell>
          <cell r="CK197">
            <v>6.0767782541304847</v>
          </cell>
          <cell r="CL197">
            <v>6.0767782541304847</v>
          </cell>
          <cell r="CM197">
            <v>6.0767782541304847</v>
          </cell>
          <cell r="CN197">
            <v>6.0767782541304847</v>
          </cell>
          <cell r="CO197">
            <v>6.0767782541304847</v>
          </cell>
          <cell r="CP197">
            <v>6.0767782541304847</v>
          </cell>
          <cell r="CQ197">
            <v>6.0767782541304847</v>
          </cell>
          <cell r="CR197">
            <v>228.84683485255124</v>
          </cell>
          <cell r="CS197">
            <v>213.21536695256589</v>
          </cell>
          <cell r="CT197">
            <v>211.93619275810087</v>
          </cell>
          <cell r="CU197">
            <v>210.51900463846567</v>
          </cell>
          <cell r="CV197">
            <v>0</v>
          </cell>
          <cell r="CW197">
            <v>0</v>
          </cell>
          <cell r="CX197">
            <v>0</v>
          </cell>
          <cell r="CY197">
            <v>0</v>
          </cell>
          <cell r="CZ197">
            <v>0</v>
          </cell>
          <cell r="DA197">
            <v>0</v>
          </cell>
          <cell r="DB197">
            <v>0</v>
          </cell>
          <cell r="DD197" t="str">
            <v>WestLarge Residential EnergyFixed Charge</v>
          </cell>
          <cell r="DK197">
            <v>71.612800000000007</v>
          </cell>
          <cell r="DL197">
            <v>72.102319774253417</v>
          </cell>
          <cell r="DM197">
            <v>71.953973306473003</v>
          </cell>
          <cell r="DN197">
            <v>72.504945800177509</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row>
        <row r="198">
          <cell r="BZ198" t="str">
            <v>T2Seasonal TOU DemandNon Summer Demand Charge kW</v>
          </cell>
          <cell r="CG198">
            <v>1.95685581</v>
          </cell>
          <cell r="CH198">
            <v>1.9764243681</v>
          </cell>
          <cell r="CI198">
            <v>1.9961886117809999</v>
          </cell>
          <cell r="CJ198">
            <v>2.0161504978988098</v>
          </cell>
          <cell r="CK198">
            <v>2.0363120028777981</v>
          </cell>
          <cell r="CL198">
            <v>2.0363120028777981</v>
          </cell>
          <cell r="CM198">
            <v>2.0363120028777981</v>
          </cell>
          <cell r="CN198">
            <v>2.0363120028777981</v>
          </cell>
          <cell r="CO198">
            <v>2.0363120028777981</v>
          </cell>
          <cell r="CP198">
            <v>2.0363120028777981</v>
          </cell>
          <cell r="CQ198">
            <v>2.0363120028777981</v>
          </cell>
          <cell r="CR198">
            <v>300724.01601481478</v>
          </cell>
          <cell r="CS198">
            <v>271994.34977024252</v>
          </cell>
          <cell r="CT198">
            <v>270361.65141172451</v>
          </cell>
          <cell r="CU198">
            <v>268554.85011890583</v>
          </cell>
          <cell r="CV198">
            <v>0</v>
          </cell>
          <cell r="CW198">
            <v>0</v>
          </cell>
          <cell r="CX198">
            <v>0</v>
          </cell>
          <cell r="CY198">
            <v>0</v>
          </cell>
          <cell r="CZ198">
            <v>0</v>
          </cell>
          <cell r="DA198">
            <v>0</v>
          </cell>
          <cell r="DB198">
            <v>0</v>
          </cell>
          <cell r="DD198" t="str">
            <v>WestLarge Residential EnergyVolume Block 1 Charge</v>
          </cell>
          <cell r="DK198">
            <v>5.2655267410076341E-3</v>
          </cell>
          <cell r="DL198">
            <v>3.3136051343987193E-2</v>
          </cell>
          <cell r="DM198">
            <v>3.3065046995563625E-2</v>
          </cell>
          <cell r="DN198">
            <v>3.5603397943687234E-2</v>
          </cell>
          <cell r="DO198">
            <v>0</v>
          </cell>
          <cell r="DP198">
            <v>0</v>
          </cell>
          <cell r="DQ198">
            <v>0</v>
          </cell>
          <cell r="DR198">
            <v>0</v>
          </cell>
          <cell r="DS198">
            <v>0</v>
          </cell>
          <cell r="DT198">
            <v>0</v>
          </cell>
          <cell r="DU198">
            <v>0</v>
          </cell>
          <cell r="DV198">
            <v>0</v>
          </cell>
          <cell r="DW198">
            <v>0</v>
          </cell>
          <cell r="DX198">
            <v>0</v>
          </cell>
          <cell r="DY198">
            <v>0</v>
          </cell>
          <cell r="DZ198">
            <v>0</v>
          </cell>
          <cell r="EA198">
            <v>0</v>
          </cell>
          <cell r="EB198">
            <v>0</v>
          </cell>
          <cell r="EC198">
            <v>0</v>
          </cell>
          <cell r="ED198">
            <v>0</v>
          </cell>
          <cell r="EE198">
            <v>0</v>
          </cell>
          <cell r="EF198">
            <v>0</v>
          </cell>
        </row>
        <row r="199">
          <cell r="BZ199" t="str">
            <v>T2Seasonal TOU DemandSummer Demand Charge kW</v>
          </cell>
          <cell r="CG199">
            <v>1.95685581</v>
          </cell>
          <cell r="CH199">
            <v>1.9764243681</v>
          </cell>
          <cell r="CI199">
            <v>1.9961886117809999</v>
          </cell>
          <cell r="CJ199">
            <v>2.0161504978988098</v>
          </cell>
          <cell r="CK199">
            <v>2.0363120028777981</v>
          </cell>
          <cell r="CL199">
            <v>2.0363120028777981</v>
          </cell>
          <cell r="CM199">
            <v>2.0363120028777981</v>
          </cell>
          <cell r="CN199">
            <v>2.0363120028777981</v>
          </cell>
          <cell r="CO199">
            <v>2.0363120028777981</v>
          </cell>
          <cell r="CP199">
            <v>2.0363120028777981</v>
          </cell>
          <cell r="CQ199">
            <v>2.0363120028777981</v>
          </cell>
          <cell r="CR199">
            <v>128879.43662072619</v>
          </cell>
          <cell r="CS199">
            <v>116604.62282313759</v>
          </cell>
          <cell r="CT199">
            <v>115904.68211976709</v>
          </cell>
          <cell r="CU199">
            <v>115130.10183897174</v>
          </cell>
          <cell r="CV199">
            <v>0</v>
          </cell>
          <cell r="CW199">
            <v>0</v>
          </cell>
          <cell r="CX199">
            <v>0</v>
          </cell>
          <cell r="CY199">
            <v>0</v>
          </cell>
          <cell r="CZ199">
            <v>0</v>
          </cell>
          <cell r="DA199">
            <v>0</v>
          </cell>
          <cell r="DB199">
            <v>0</v>
          </cell>
          <cell r="DD199" t="str">
            <v>WestLarge Residential EnergyVolume Block 2 Charge</v>
          </cell>
          <cell r="DK199">
            <v>0.24652500758566293</v>
          </cell>
          <cell r="DL199">
            <v>0.27172741848800624</v>
          </cell>
          <cell r="DM199">
            <v>0.26858457834261856</v>
          </cell>
          <cell r="DN199">
            <v>0.26816653009891084</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row>
        <row r="200">
          <cell r="BZ200" t="str">
            <v>T2Seasonal TOU DemandVolume Charge</v>
          </cell>
          <cell r="CG200">
            <v>1.3580961239131205E-2</v>
          </cell>
          <cell r="CH200">
            <v>1.3644880852495473E-2</v>
          </cell>
          <cell r="CI200">
            <v>1.3690254783786774E-2</v>
          </cell>
          <cell r="CJ200">
            <v>1.3532672615177946E-2</v>
          </cell>
          <cell r="CK200">
            <v>0</v>
          </cell>
          <cell r="CL200">
            <v>0</v>
          </cell>
          <cell r="CM200">
            <v>0</v>
          </cell>
          <cell r="CN200">
            <v>0</v>
          </cell>
          <cell r="CO200">
            <v>0</v>
          </cell>
          <cell r="CP200">
            <v>0</v>
          </cell>
          <cell r="CQ200">
            <v>0</v>
          </cell>
          <cell r="CR200">
            <v>135763576.59351557</v>
          </cell>
          <cell r="CS200">
            <v>129511259.90472838</v>
          </cell>
          <cell r="CT200">
            <v>128361396.01123336</v>
          </cell>
          <cell r="CU200">
            <v>127028613.95931774</v>
          </cell>
          <cell r="CV200">
            <v>0</v>
          </cell>
          <cell r="CW200">
            <v>0</v>
          </cell>
          <cell r="CX200">
            <v>0</v>
          </cell>
          <cell r="CY200">
            <v>0</v>
          </cell>
          <cell r="CZ200">
            <v>0</v>
          </cell>
          <cell r="DA200">
            <v>0</v>
          </cell>
          <cell r="DB200">
            <v>0</v>
          </cell>
          <cell r="DD200" t="str">
            <v>WestIBT BusinessFixed Charge</v>
          </cell>
          <cell r="DK200">
            <v>1.7669999999999999</v>
          </cell>
          <cell r="DL200">
            <v>1.7822065404475043</v>
          </cell>
          <cell r="DM200">
            <v>1.7975439461312177</v>
          </cell>
          <cell r="DN200">
            <v>1.8130133432579925</v>
          </cell>
          <cell r="DO200">
            <v>1.8286158677266497</v>
          </cell>
          <cell r="DP200">
            <v>1.8443526652113886</v>
          </cell>
          <cell r="DQ200">
            <v>1.8602248912459101</v>
          </cell>
          <cell r="DR200">
            <v>1.8762337113082672</v>
          </cell>
          <cell r="DS200">
            <v>1.892380300906445</v>
          </cell>
          <cell r="DT200">
            <v>1.9086658456646761</v>
          </cell>
          <cell r="DU200">
            <v>1.9250915414104994</v>
          </cell>
          <cell r="DV200">
            <v>9868.5300000000007</v>
          </cell>
          <cell r="DW200">
            <v>7903.61</v>
          </cell>
          <cell r="DX200">
            <v>6177.4</v>
          </cell>
          <cell r="DY200">
            <v>3587.85</v>
          </cell>
          <cell r="DZ200">
            <v>0</v>
          </cell>
          <cell r="EA200">
            <v>0</v>
          </cell>
          <cell r="EB200">
            <v>0</v>
          </cell>
          <cell r="EC200">
            <v>0</v>
          </cell>
          <cell r="ED200">
            <v>0</v>
          </cell>
          <cell r="EE200">
            <v>0</v>
          </cell>
          <cell r="EF200">
            <v>0</v>
          </cell>
        </row>
        <row r="201">
          <cell r="BZ201" t="str">
            <v>T2ToU DemandFixed Charge</v>
          </cell>
          <cell r="CG201">
            <v>11.305502669999999</v>
          </cell>
          <cell r="CH201">
            <v>11.418557696699999</v>
          </cell>
          <cell r="CI201">
            <v>11.532743273666998</v>
          </cell>
          <cell r="CJ201">
            <v>11.648070706403669</v>
          </cell>
          <cell r="CK201">
            <v>11.764551413467705</v>
          </cell>
          <cell r="CL201">
            <v>11.764551413467705</v>
          </cell>
          <cell r="CM201">
            <v>11.764551413467705</v>
          </cell>
          <cell r="CN201">
            <v>11.764551413467705</v>
          </cell>
          <cell r="CO201">
            <v>11.764551413467705</v>
          </cell>
          <cell r="CP201">
            <v>11.764551413467705</v>
          </cell>
          <cell r="CQ201">
            <v>11.764551413467705</v>
          </cell>
          <cell r="CR201">
            <v>12.32802153530865</v>
          </cell>
          <cell r="CS201">
            <v>10.674203824431036</v>
          </cell>
          <cell r="CT201">
            <v>10.608432775133439</v>
          </cell>
          <cell r="CU201">
            <v>10.538563185878715</v>
          </cell>
          <cell r="CV201">
            <v>0</v>
          </cell>
          <cell r="CW201">
            <v>0</v>
          </cell>
          <cell r="CX201">
            <v>0</v>
          </cell>
          <cell r="CY201">
            <v>0</v>
          </cell>
          <cell r="CZ201">
            <v>0</v>
          </cell>
          <cell r="DA201">
            <v>0</v>
          </cell>
          <cell r="DB201">
            <v>0</v>
          </cell>
          <cell r="DD201" t="str">
            <v>WestIBT BusinessVolume Block 1 Charge</v>
          </cell>
          <cell r="DK201">
            <v>7.3043235800344233E-2</v>
          </cell>
          <cell r="DL201">
            <v>7.3671835075734451E-2</v>
          </cell>
          <cell r="DM201">
            <v>7.4305843983443004E-2</v>
          </cell>
          <cell r="DN201">
            <v>7.4945309077964886E-2</v>
          </cell>
          <cell r="DO201">
            <v>7.5590277314436183E-2</v>
          </cell>
          <cell r="DP201">
            <v>7.6240796052081936E-2</v>
          </cell>
          <cell r="DQ201">
            <v>7.6896913057693653E-2</v>
          </cell>
          <cell r="DR201">
            <v>7.7558676509136795E-2</v>
          </cell>
          <cell r="DS201">
            <v>7.8226134998888405E-2</v>
          </cell>
          <cell r="DT201">
            <v>7.8899337537605169E-2</v>
          </cell>
          <cell r="DU201">
            <v>7.9578333557722244E-2</v>
          </cell>
          <cell r="DV201">
            <v>3259479.9</v>
          </cell>
          <cell r="DW201">
            <v>3208081.25</v>
          </cell>
          <cell r="DX201">
            <v>3176005.95</v>
          </cell>
          <cell r="DY201">
            <v>3112889.89</v>
          </cell>
          <cell r="DZ201">
            <v>0</v>
          </cell>
          <cell r="EA201">
            <v>0</v>
          </cell>
          <cell r="EB201">
            <v>0</v>
          </cell>
          <cell r="EC201">
            <v>0</v>
          </cell>
          <cell r="ED201">
            <v>0</v>
          </cell>
          <cell r="EE201">
            <v>0</v>
          </cell>
          <cell r="EF201">
            <v>0</v>
          </cell>
        </row>
        <row r="202">
          <cell r="BZ202" t="str">
            <v>T2ToU DemandPeak Demand Charge kVA</v>
          </cell>
          <cell r="CG202">
            <v>1.4954624999999999</v>
          </cell>
          <cell r="CH202">
            <v>1.510417125</v>
          </cell>
          <cell r="CI202">
            <v>1.52552129625</v>
          </cell>
          <cell r="CJ202">
            <v>1.5407765092125001</v>
          </cell>
          <cell r="CK202">
            <v>1.556184274304625</v>
          </cell>
          <cell r="CL202">
            <v>1.556184274304625</v>
          </cell>
          <cell r="CM202">
            <v>1.556184274304625</v>
          </cell>
          <cell r="CN202">
            <v>1.556184274304625</v>
          </cell>
          <cell r="CO202">
            <v>1.556184274304625</v>
          </cell>
          <cell r="CP202">
            <v>1.556184274304625</v>
          </cell>
          <cell r="CQ202">
            <v>1.556184274304625</v>
          </cell>
          <cell r="CR202">
            <v>25217.78131945934</v>
          </cell>
          <cell r="CS202">
            <v>21342.882952351814</v>
          </cell>
          <cell r="CT202">
            <v>21214.76693702217</v>
          </cell>
          <cell r="CU202">
            <v>21072.992311751033</v>
          </cell>
          <cell r="CV202">
            <v>0</v>
          </cell>
          <cell r="CW202">
            <v>0</v>
          </cell>
          <cell r="CX202">
            <v>0</v>
          </cell>
          <cell r="CY202">
            <v>0</v>
          </cell>
          <cell r="CZ202">
            <v>0</v>
          </cell>
          <cell r="DA202">
            <v>0</v>
          </cell>
          <cell r="DB202">
            <v>0</v>
          </cell>
          <cell r="DD202" t="str">
            <v>WestIBT BusinessVolume Block 2 Charge</v>
          </cell>
          <cell r="DK202">
            <v>0.24281107410788075</v>
          </cell>
          <cell r="DL202">
            <v>0.31084763578429619</v>
          </cell>
          <cell r="DM202">
            <v>0.31471097348546445</v>
          </cell>
          <cell r="DN202">
            <v>0.32751424326563872</v>
          </cell>
          <cell r="DO202">
            <v>0</v>
          </cell>
          <cell r="DP202">
            <v>0</v>
          </cell>
          <cell r="DQ202">
            <v>0</v>
          </cell>
          <cell r="DR202">
            <v>0</v>
          </cell>
          <cell r="DS202">
            <v>0</v>
          </cell>
          <cell r="DT202">
            <v>0</v>
          </cell>
          <cell r="DU202">
            <v>0</v>
          </cell>
          <cell r="DV202">
            <v>29329989.530000001</v>
          </cell>
          <cell r="DW202">
            <v>28867485.760000002</v>
          </cell>
          <cell r="DX202">
            <v>28578860.52</v>
          </cell>
          <cell r="DY202">
            <v>28010919.149999999</v>
          </cell>
          <cell r="DZ202">
            <v>0</v>
          </cell>
          <cell r="EA202">
            <v>0</v>
          </cell>
          <cell r="EB202">
            <v>0</v>
          </cell>
          <cell r="EC202">
            <v>0</v>
          </cell>
          <cell r="ED202">
            <v>0</v>
          </cell>
          <cell r="EE202">
            <v>0</v>
          </cell>
          <cell r="EF202">
            <v>0</v>
          </cell>
        </row>
        <row r="203">
          <cell r="BZ203" t="str">
            <v>T2ToU DemandExcess Demand Charge</v>
          </cell>
          <cell r="CG203">
            <v>0.29909249999999998</v>
          </cell>
          <cell r="CH203">
            <v>0.30208342499999996</v>
          </cell>
          <cell r="CI203">
            <v>0.30510425924999995</v>
          </cell>
          <cell r="CJ203">
            <v>0.30815530184249995</v>
          </cell>
          <cell r="CK203">
            <v>0.31123685486092495</v>
          </cell>
          <cell r="CL203">
            <v>0.31123685486092495</v>
          </cell>
          <cell r="CM203">
            <v>0.31123685486092495</v>
          </cell>
          <cell r="CN203">
            <v>0.31123685486092495</v>
          </cell>
          <cell r="CO203">
            <v>0.31123685486092495</v>
          </cell>
          <cell r="CP203">
            <v>0.31123685486092495</v>
          </cell>
          <cell r="CQ203">
            <v>0.31123685486092495</v>
          </cell>
          <cell r="CR203">
            <v>7336.3392749475806</v>
          </cell>
          <cell r="CS203">
            <v>6194.6903656917139</v>
          </cell>
          <cell r="CT203">
            <v>6157.505223002905</v>
          </cell>
          <cell r="CU203">
            <v>6116.3559776103211</v>
          </cell>
          <cell r="CV203">
            <v>0</v>
          </cell>
          <cell r="CW203">
            <v>0</v>
          </cell>
          <cell r="CX203">
            <v>0</v>
          </cell>
          <cell r="CY203">
            <v>0</v>
          </cell>
          <cell r="CZ203">
            <v>0</v>
          </cell>
          <cell r="DA203">
            <v>0</v>
          </cell>
          <cell r="DB203">
            <v>0</v>
          </cell>
          <cell r="DD203" t="str">
            <v>WestIBT BusinessVolume Block 3 Charge</v>
          </cell>
          <cell r="DK203">
            <v>0.348194</v>
          </cell>
          <cell r="DL203">
            <v>0.348194</v>
          </cell>
          <cell r="DM203">
            <v>0.348194</v>
          </cell>
          <cell r="DN203">
            <v>0.348194</v>
          </cell>
          <cell r="DO203">
            <v>0.348194</v>
          </cell>
          <cell r="DP203">
            <v>0.348194</v>
          </cell>
          <cell r="DQ203">
            <v>0.348194</v>
          </cell>
          <cell r="DR203">
            <v>0.348194</v>
          </cell>
          <cell r="DS203">
            <v>0.348194</v>
          </cell>
          <cell r="DT203">
            <v>0.348194</v>
          </cell>
          <cell r="DU203">
            <v>0.348194</v>
          </cell>
          <cell r="DV203">
            <v>17077788.359999999</v>
          </cell>
          <cell r="DW203">
            <v>16808489.199999999</v>
          </cell>
          <cell r="DX203">
            <v>16640433.199999999</v>
          </cell>
          <cell r="DY203">
            <v>16309741.560000001</v>
          </cell>
          <cell r="DZ203">
            <v>0</v>
          </cell>
          <cell r="EA203">
            <v>0</v>
          </cell>
          <cell r="EB203">
            <v>0</v>
          </cell>
          <cell r="EC203">
            <v>0</v>
          </cell>
          <cell r="ED203">
            <v>0</v>
          </cell>
          <cell r="EE203">
            <v>0</v>
          </cell>
          <cell r="EF203">
            <v>0</v>
          </cell>
        </row>
        <row r="204">
          <cell r="BZ204" t="str">
            <v>T2ToU DemandVolume Charge</v>
          </cell>
          <cell r="CG204">
            <v>1.3580961239131205E-2</v>
          </cell>
          <cell r="CH204">
            <v>1.3644880852495473E-2</v>
          </cell>
          <cell r="CI204">
            <v>1.3690254783786774E-2</v>
          </cell>
          <cell r="CJ204">
            <v>1.3532672615177946E-2</v>
          </cell>
          <cell r="CK204">
            <v>0</v>
          </cell>
          <cell r="CL204">
            <v>0</v>
          </cell>
          <cell r="CM204">
            <v>0</v>
          </cell>
          <cell r="CN204">
            <v>0</v>
          </cell>
          <cell r="CO204">
            <v>0</v>
          </cell>
          <cell r="CP204">
            <v>0</v>
          </cell>
          <cell r="CQ204">
            <v>0</v>
          </cell>
          <cell r="CR204">
            <v>11153731.69163393</v>
          </cell>
          <cell r="CS204">
            <v>10468714.042761043</v>
          </cell>
          <cell r="CT204">
            <v>10378666.757159816</v>
          </cell>
          <cell r="CU204">
            <v>10351379.855755335</v>
          </cell>
          <cell r="CV204">
            <v>0</v>
          </cell>
          <cell r="CW204">
            <v>0</v>
          </cell>
          <cell r="CX204">
            <v>0</v>
          </cell>
          <cell r="CY204">
            <v>0</v>
          </cell>
          <cell r="CZ204">
            <v>0</v>
          </cell>
          <cell r="DA204">
            <v>0</v>
          </cell>
          <cell r="DB204">
            <v>0</v>
          </cell>
          <cell r="DD204" t="str">
            <v>WestIBT ResidentialFixed Charge</v>
          </cell>
          <cell r="DK204">
            <v>1.7669999999999999</v>
          </cell>
          <cell r="DL204">
            <v>1.7822065404475043</v>
          </cell>
          <cell r="DM204">
            <v>1.7975439461312177</v>
          </cell>
          <cell r="DN204">
            <v>1.8130133432579925</v>
          </cell>
          <cell r="DO204">
            <v>1.8286158677266497</v>
          </cell>
          <cell r="DP204">
            <v>1.8443526652113886</v>
          </cell>
          <cell r="DQ204">
            <v>1.8602248912459101</v>
          </cell>
          <cell r="DR204">
            <v>1.8762337113082672</v>
          </cell>
          <cell r="DS204">
            <v>1.892380300906445</v>
          </cell>
          <cell r="DT204">
            <v>1.9086658456646761</v>
          </cell>
          <cell r="DU204">
            <v>1.9250915414104994</v>
          </cell>
          <cell r="DV204">
            <v>41398.949999999997</v>
          </cell>
          <cell r="DW204">
            <v>35723.1</v>
          </cell>
          <cell r="DX204">
            <v>32632.95</v>
          </cell>
          <cell r="DY204">
            <v>29356.01</v>
          </cell>
          <cell r="DZ204">
            <v>0</v>
          </cell>
          <cell r="EA204">
            <v>0</v>
          </cell>
          <cell r="EB204">
            <v>0</v>
          </cell>
          <cell r="EC204">
            <v>0</v>
          </cell>
          <cell r="ED204">
            <v>0</v>
          </cell>
          <cell r="EE204">
            <v>0</v>
          </cell>
          <cell r="EF204">
            <v>0</v>
          </cell>
        </row>
        <row r="205">
          <cell r="BZ205" t="str">
            <v>T2Small Business Transitional DemandFixed Charge</v>
          </cell>
          <cell r="CG205">
            <v>8.7226125000000002E-2</v>
          </cell>
          <cell r="CH205">
            <v>8.8098386250000008E-2</v>
          </cell>
          <cell r="CI205">
            <v>8.8979370112500011E-2</v>
          </cell>
          <cell r="CJ205">
            <v>8.9869163813625016E-2</v>
          </cell>
          <cell r="CK205">
            <v>9.0767855451761262E-2</v>
          </cell>
          <cell r="CL205">
            <v>9.0767855451761262E-2</v>
          </cell>
          <cell r="CM205">
            <v>9.0767855451761262E-2</v>
          </cell>
          <cell r="CN205">
            <v>9.0767855451761262E-2</v>
          </cell>
          <cell r="CO205">
            <v>9.0767855451761262E-2</v>
          </cell>
          <cell r="CP205">
            <v>9.0767855451761262E-2</v>
          </cell>
          <cell r="CQ205">
            <v>9.0767855451761262E-2</v>
          </cell>
          <cell r="CR205">
            <v>5413.9194172159478</v>
          </cell>
          <cell r="CS205">
            <v>8120.8810816454106</v>
          </cell>
          <cell r="CT205">
            <v>12181.319119657421</v>
          </cell>
          <cell r="CU205">
            <v>18271.978209875371</v>
          </cell>
          <cell r="CV205">
            <v>0</v>
          </cell>
          <cell r="CW205">
            <v>0</v>
          </cell>
          <cell r="CX205">
            <v>0</v>
          </cell>
          <cell r="CY205">
            <v>0</v>
          </cell>
          <cell r="CZ205">
            <v>0</v>
          </cell>
          <cell r="DA205">
            <v>0</v>
          </cell>
          <cell r="DB205">
            <v>0</v>
          </cell>
          <cell r="DD205" t="str">
            <v>WestIBT ResidentialVolume Block 1 Charge</v>
          </cell>
          <cell r="DK205">
            <v>7.3053321858864026E-2</v>
          </cell>
          <cell r="DL205">
            <v>7.3682007933380922E-2</v>
          </cell>
          <cell r="DM205">
            <v>7.4316104387196588E-2</v>
          </cell>
          <cell r="DN205">
            <v>7.4955657781234419E-2</v>
          </cell>
          <cell r="DO205">
            <v>7.5600715077114231E-2</v>
          </cell>
          <cell r="DP205">
            <v>7.6251323640600582E-2</v>
          </cell>
          <cell r="DQ205">
            <v>7.690753124508079E-2</v>
          </cell>
          <cell r="DR205">
            <v>7.7569386075072883E-2</v>
          </cell>
          <cell r="DS205">
            <v>7.8236936729763701E-2</v>
          </cell>
          <cell r="DT205">
            <v>7.8910232226577504E-2</v>
          </cell>
          <cell r="DU205">
            <v>7.958932200477524E-2</v>
          </cell>
          <cell r="DV205">
            <v>37171468.119999997</v>
          </cell>
          <cell r="DW205">
            <v>36648189.770000003</v>
          </cell>
          <cell r="DX205">
            <v>36367848.119999997</v>
          </cell>
          <cell r="DY205">
            <v>35779487.740000002</v>
          </cell>
          <cell r="DZ205">
            <v>0</v>
          </cell>
          <cell r="EA205">
            <v>0</v>
          </cell>
          <cell r="EB205">
            <v>0</v>
          </cell>
          <cell r="EC205">
            <v>0</v>
          </cell>
          <cell r="ED205">
            <v>0</v>
          </cell>
          <cell r="EE205">
            <v>0</v>
          </cell>
          <cell r="EF205">
            <v>0</v>
          </cell>
        </row>
        <row r="206">
          <cell r="BZ206" t="str">
            <v>T2Small Business Transitional DemandPeak Demand Charge kW</v>
          </cell>
          <cell r="CG206">
            <v>0.85126333907056795</v>
          </cell>
          <cell r="CH206">
            <v>0.85977597246127369</v>
          </cell>
          <cell r="CI206">
            <v>0.86837373218588643</v>
          </cell>
          <cell r="CJ206">
            <v>0.87705746950774532</v>
          </cell>
          <cell r="CK206">
            <v>0.8858280442028228</v>
          </cell>
          <cell r="CL206">
            <v>0.8858280442028228</v>
          </cell>
          <cell r="CM206">
            <v>0.8858280442028228</v>
          </cell>
          <cell r="CN206">
            <v>0.8858280442028228</v>
          </cell>
          <cell r="CO206">
            <v>0.8858280442028228</v>
          </cell>
          <cell r="CP206">
            <v>0.8858280442028228</v>
          </cell>
          <cell r="CQ206">
            <v>0.8858280442028228</v>
          </cell>
          <cell r="CR206">
            <v>509960.59700069163</v>
          </cell>
          <cell r="CS206">
            <v>741940.73082888988</v>
          </cell>
          <cell r="CT206">
            <v>1112911.0977295456</v>
          </cell>
          <cell r="CU206">
            <v>1669366.6455777187</v>
          </cell>
          <cell r="CV206">
            <v>0</v>
          </cell>
          <cell r="CW206">
            <v>0</v>
          </cell>
          <cell r="CX206">
            <v>0</v>
          </cell>
          <cell r="CY206">
            <v>0</v>
          </cell>
          <cell r="CZ206">
            <v>0</v>
          </cell>
          <cell r="DA206">
            <v>0</v>
          </cell>
          <cell r="DB206">
            <v>0</v>
          </cell>
          <cell r="DD206" t="str">
            <v>WestIBT ResidentialVolume Block 2 Charge</v>
          </cell>
          <cell r="DK206">
            <v>0.23393656823773487</v>
          </cell>
          <cell r="DL206">
            <v>0.30395088438819601</v>
          </cell>
          <cell r="DM206">
            <v>0.30783029518107108</v>
          </cell>
          <cell r="DN206">
            <v>0.32180457790875788</v>
          </cell>
          <cell r="DO206">
            <v>0</v>
          </cell>
          <cell r="DP206">
            <v>0</v>
          </cell>
          <cell r="DQ206">
            <v>0</v>
          </cell>
          <cell r="DR206">
            <v>0</v>
          </cell>
          <cell r="DS206">
            <v>0</v>
          </cell>
          <cell r="DT206">
            <v>0</v>
          </cell>
          <cell r="DU206">
            <v>0</v>
          </cell>
          <cell r="DV206">
            <v>125158221.62</v>
          </cell>
          <cell r="DW206">
            <v>123396316.83</v>
          </cell>
          <cell r="DX206">
            <v>122452392.27</v>
          </cell>
          <cell r="DY206">
            <v>120471352.97</v>
          </cell>
          <cell r="DZ206">
            <v>0</v>
          </cell>
          <cell r="EA206">
            <v>0</v>
          </cell>
          <cell r="EB206">
            <v>0</v>
          </cell>
          <cell r="EC206">
            <v>0</v>
          </cell>
          <cell r="ED206">
            <v>0</v>
          </cell>
          <cell r="EE206">
            <v>0</v>
          </cell>
          <cell r="EF206">
            <v>0</v>
          </cell>
        </row>
        <row r="207">
          <cell r="BZ207" t="str">
            <v>T2Small Business Transitional DemandVolume Charge</v>
          </cell>
          <cell r="CG207">
            <v>7.3231188457637255E-3</v>
          </cell>
          <cell r="CH207">
            <v>7.3319591199473956E-3</v>
          </cell>
          <cell r="CI207">
            <v>7.296312882786535E-3</v>
          </cell>
          <cell r="CJ207">
            <v>6.8786778768202854E-3</v>
          </cell>
          <cell r="CK207">
            <v>0</v>
          </cell>
          <cell r="CL207">
            <v>0</v>
          </cell>
          <cell r="CM207">
            <v>0</v>
          </cell>
          <cell r="CN207">
            <v>0</v>
          </cell>
          <cell r="CO207">
            <v>0</v>
          </cell>
          <cell r="CP207">
            <v>0</v>
          </cell>
          <cell r="CQ207">
            <v>0</v>
          </cell>
          <cell r="CR207">
            <v>73482152.552184179</v>
          </cell>
          <cell r="CS207">
            <v>72926379.702300042</v>
          </cell>
          <cell r="CT207">
            <v>73562962.749814793</v>
          </cell>
          <cell r="CU207">
            <v>73329101.412412509</v>
          </cell>
          <cell r="CV207">
            <v>0</v>
          </cell>
          <cell r="CW207">
            <v>0</v>
          </cell>
          <cell r="CX207">
            <v>0</v>
          </cell>
          <cell r="CY207">
            <v>0</v>
          </cell>
          <cell r="CZ207">
            <v>0</v>
          </cell>
          <cell r="DA207">
            <v>0</v>
          </cell>
          <cell r="DB207">
            <v>0</v>
          </cell>
          <cell r="DD207" t="str">
            <v>WestIBT ResidentialVolume Block 3 Charge</v>
          </cell>
          <cell r="DK207">
            <v>0.35548999999999997</v>
          </cell>
          <cell r="DL207">
            <v>0.35548999999999997</v>
          </cell>
          <cell r="DM207">
            <v>0.35548999999999997</v>
          </cell>
          <cell r="DN207">
            <v>0.35548999999999997</v>
          </cell>
          <cell r="DO207">
            <v>0.35548999999999997</v>
          </cell>
          <cell r="DP207">
            <v>0.35548999999999997</v>
          </cell>
          <cell r="DQ207">
            <v>0.35548999999999997</v>
          </cell>
          <cell r="DR207">
            <v>0.35548999999999997</v>
          </cell>
          <cell r="DS207">
            <v>0.35548999999999997</v>
          </cell>
          <cell r="DT207">
            <v>0.35548999999999997</v>
          </cell>
          <cell r="DU207">
            <v>0.35548999999999997</v>
          </cell>
          <cell r="DV207">
            <v>74490208.879999995</v>
          </cell>
          <cell r="DW207">
            <v>73441578.959999993</v>
          </cell>
          <cell r="DX207">
            <v>72879784.969999999</v>
          </cell>
          <cell r="DY207">
            <v>71700733.120000005</v>
          </cell>
          <cell r="DZ207">
            <v>0</v>
          </cell>
          <cell r="EA207">
            <v>0</v>
          </cell>
          <cell r="EB207">
            <v>0</v>
          </cell>
          <cell r="EC207">
            <v>0</v>
          </cell>
          <cell r="ED207">
            <v>0</v>
          </cell>
          <cell r="EE207">
            <v>0</v>
          </cell>
          <cell r="EF207">
            <v>0</v>
          </cell>
        </row>
        <row r="208">
          <cell r="BZ208" t="str">
            <v>T2Residential Transitional DemandFixed Charge</v>
          </cell>
          <cell r="CG208">
            <v>3.4890450000000003E-2</v>
          </cell>
          <cell r="CH208">
            <v>3.5239354500000007E-2</v>
          </cell>
          <cell r="CI208">
            <v>3.559174804500001E-2</v>
          </cell>
          <cell r="CJ208">
            <v>3.5947665525450014E-2</v>
          </cell>
          <cell r="CK208">
            <v>3.6307142180704514E-2</v>
          </cell>
          <cell r="CL208">
            <v>3.6307142180704514E-2</v>
          </cell>
          <cell r="CM208">
            <v>3.6307142180704514E-2</v>
          </cell>
          <cell r="CN208">
            <v>3.6307142180704514E-2</v>
          </cell>
          <cell r="CO208">
            <v>3.6307142180704514E-2</v>
          </cell>
          <cell r="CP208">
            <v>3.6307142180704514E-2</v>
          </cell>
          <cell r="CQ208">
            <v>3.6307142180704514E-2</v>
          </cell>
          <cell r="CR208">
            <v>36453.619656534509</v>
          </cell>
          <cell r="CS208">
            <v>51131.283302954958</v>
          </cell>
          <cell r="CT208">
            <v>66614.987595904953</v>
          </cell>
          <cell r="CU208">
            <v>80140.036974774688</v>
          </cell>
          <cell r="CV208">
            <v>0</v>
          </cell>
          <cell r="CW208">
            <v>0</v>
          </cell>
          <cell r="CX208">
            <v>0</v>
          </cell>
          <cell r="CY208">
            <v>0</v>
          </cell>
          <cell r="CZ208">
            <v>0</v>
          </cell>
          <cell r="DA208">
            <v>0</v>
          </cell>
          <cell r="DB208">
            <v>0</v>
          </cell>
          <cell r="DD208" t="str">
            <v>WestLarge Business Primary Load ControlFixed Charge</v>
          </cell>
          <cell r="DK208">
            <v>71.612800000000007</v>
          </cell>
          <cell r="DL208">
            <v>72.102319774253417</v>
          </cell>
          <cell r="DM208">
            <v>71.953973306473003</v>
          </cell>
          <cell r="DN208">
            <v>72.504945800177509</v>
          </cell>
          <cell r="DO208">
            <v>0</v>
          </cell>
          <cell r="DP208">
            <v>0</v>
          </cell>
          <cell r="DQ208">
            <v>0</v>
          </cell>
          <cell r="DR208">
            <v>0</v>
          </cell>
          <cell r="DS208">
            <v>0</v>
          </cell>
          <cell r="DT208">
            <v>0</v>
          </cell>
          <cell r="DU208">
            <v>0</v>
          </cell>
          <cell r="DV208">
            <v>6.32</v>
          </cell>
          <cell r="DW208">
            <v>5.03</v>
          </cell>
          <cell r="DX208">
            <v>5</v>
          </cell>
          <cell r="DY208">
            <v>4.97</v>
          </cell>
          <cell r="DZ208">
            <v>0</v>
          </cell>
          <cell r="EA208">
            <v>0</v>
          </cell>
          <cell r="EB208">
            <v>0</v>
          </cell>
          <cell r="EC208">
            <v>0</v>
          </cell>
          <cell r="ED208">
            <v>0</v>
          </cell>
          <cell r="EE208">
            <v>0</v>
          </cell>
          <cell r="EF208">
            <v>0</v>
          </cell>
        </row>
        <row r="209">
          <cell r="BZ209" t="str">
            <v>T2Residential Transitional DemandPeak Demand Charge kW</v>
          </cell>
          <cell r="CG209">
            <v>1.0640791738382098</v>
          </cell>
          <cell r="CH209">
            <v>1.074719965576592</v>
          </cell>
          <cell r="CI209">
            <v>1.085467165232358</v>
          </cell>
          <cell r="CJ209">
            <v>1.0963218368846817</v>
          </cell>
          <cell r="CK209">
            <v>1.1072850552535285</v>
          </cell>
          <cell r="CL209">
            <v>1.1072850552535285</v>
          </cell>
          <cell r="CM209">
            <v>1.1072850552535285</v>
          </cell>
          <cell r="CN209">
            <v>1.1072850552535285</v>
          </cell>
          <cell r="CO209">
            <v>1.1072850552535285</v>
          </cell>
          <cell r="CP209">
            <v>1.1072850552535285</v>
          </cell>
          <cell r="CQ209">
            <v>1.1072850552535285</v>
          </cell>
          <cell r="CR209">
            <v>1808529.2853325256</v>
          </cell>
          <cell r="CS209">
            <v>2460838.3085704446</v>
          </cell>
          <cell r="CT209">
            <v>3206630.9675419885</v>
          </cell>
          <cell r="CU209">
            <v>3858514.7950110058</v>
          </cell>
          <cell r="CV209">
            <v>0</v>
          </cell>
          <cell r="CW209">
            <v>0</v>
          </cell>
          <cell r="CX209">
            <v>0</v>
          </cell>
          <cell r="CY209">
            <v>0</v>
          </cell>
          <cell r="CZ209">
            <v>0</v>
          </cell>
          <cell r="DA209">
            <v>0</v>
          </cell>
          <cell r="DB209">
            <v>0</v>
          </cell>
          <cell r="DD209" t="str">
            <v>WestLarge Business Primary Load ControlVolume Charge</v>
          </cell>
          <cell r="DK209">
            <v>8.0407050454194509E-2</v>
          </cell>
          <cell r="DL209">
            <v>9.8394897162208339E-2</v>
          </cell>
          <cell r="DM209">
            <v>9.9644336444560319E-2</v>
          </cell>
          <cell r="DN209">
            <v>0.10268103022457563</v>
          </cell>
          <cell r="DO209">
            <v>0</v>
          </cell>
          <cell r="DP209">
            <v>1</v>
          </cell>
          <cell r="DQ209">
            <v>1</v>
          </cell>
          <cell r="DR209">
            <v>1</v>
          </cell>
          <cell r="DS209">
            <v>1</v>
          </cell>
          <cell r="DT209">
            <v>1</v>
          </cell>
          <cell r="DU209">
            <v>1</v>
          </cell>
          <cell r="DV209">
            <v>1157556.97</v>
          </cell>
          <cell r="DW209">
            <v>1059183.29</v>
          </cell>
          <cell r="DX209">
            <v>1050541.77</v>
          </cell>
          <cell r="DY209">
            <v>1060798.1599999999</v>
          </cell>
          <cell r="DZ209">
            <v>0</v>
          </cell>
          <cell r="EA209">
            <v>0</v>
          </cell>
          <cell r="EB209">
            <v>0</v>
          </cell>
          <cell r="EC209">
            <v>0</v>
          </cell>
          <cell r="ED209">
            <v>0</v>
          </cell>
          <cell r="EE209">
            <v>0</v>
          </cell>
          <cell r="EF209">
            <v>0</v>
          </cell>
        </row>
        <row r="210">
          <cell r="BZ210" t="str">
            <v>T2Residential Transitional DemandVolume Charge</v>
          </cell>
          <cell r="CG210">
            <v>1.1118059898008639E-2</v>
          </cell>
          <cell r="CH210">
            <v>1.1117753020585782E-2</v>
          </cell>
          <cell r="CI210">
            <v>1.1055825774205308E-2</v>
          </cell>
          <cell r="CJ210">
            <v>1.0506480588706497E-2</v>
          </cell>
          <cell r="CK210">
            <v>0</v>
          </cell>
          <cell r="CL210">
            <v>0</v>
          </cell>
          <cell r="CM210">
            <v>0</v>
          </cell>
          <cell r="CN210">
            <v>0</v>
          </cell>
          <cell r="CO210">
            <v>0</v>
          </cell>
          <cell r="CP210">
            <v>0</v>
          </cell>
          <cell r="CQ210">
            <v>0</v>
          </cell>
          <cell r="CR210">
            <v>145976051.60453236</v>
          </cell>
          <cell r="CS210">
            <v>144813968.76323593</v>
          </cell>
          <cell r="CT210">
            <v>145985797.33455035</v>
          </cell>
          <cell r="CU210">
            <v>145356489.84613431</v>
          </cell>
          <cell r="CV210">
            <v>0</v>
          </cell>
          <cell r="CW210">
            <v>0</v>
          </cell>
          <cell r="CX210">
            <v>0</v>
          </cell>
          <cell r="CY210">
            <v>0</v>
          </cell>
          <cell r="CZ210">
            <v>0</v>
          </cell>
          <cell r="DA210">
            <v>0</v>
          </cell>
          <cell r="DB210">
            <v>0</v>
          </cell>
          <cell r="DD210" t="str">
            <v>WestLarge Business Secondary Load ControlVolume Charge</v>
          </cell>
          <cell r="DK210">
            <v>8.0407050454194509E-2</v>
          </cell>
          <cell r="DL210">
            <v>9.8394897162208339E-2</v>
          </cell>
          <cell r="DM210">
            <v>9.9644336444560319E-2</v>
          </cell>
          <cell r="DN210">
            <v>0.10268103022457563</v>
          </cell>
          <cell r="DO210">
            <v>0</v>
          </cell>
          <cell r="DP210">
            <v>1</v>
          </cell>
          <cell r="DQ210">
            <v>1</v>
          </cell>
          <cell r="DR210">
            <v>1</v>
          </cell>
          <cell r="DS210">
            <v>1</v>
          </cell>
          <cell r="DT210">
            <v>1</v>
          </cell>
          <cell r="DU210">
            <v>1</v>
          </cell>
          <cell r="DV210">
            <v>576922.46</v>
          </cell>
          <cell r="DW210">
            <v>579807.06999999995</v>
          </cell>
          <cell r="DX210">
            <v>581546.49</v>
          </cell>
          <cell r="DY210">
            <v>585035.77</v>
          </cell>
          <cell r="DZ210">
            <v>0</v>
          </cell>
          <cell r="EA210">
            <v>0</v>
          </cell>
          <cell r="EB210">
            <v>0</v>
          </cell>
          <cell r="EC210">
            <v>0</v>
          </cell>
          <cell r="ED210">
            <v>0</v>
          </cell>
          <cell r="EE210">
            <v>0</v>
          </cell>
          <cell r="EF210">
            <v>0</v>
          </cell>
        </row>
        <row r="211">
          <cell r="BZ211" t="str">
            <v>T2TUOS SACS PrimaryFixed Charge</v>
          </cell>
          <cell r="CG211">
            <v>0.17445225</v>
          </cell>
          <cell r="CH211">
            <v>0.17619677250000002</v>
          </cell>
          <cell r="CI211">
            <v>0.17795874022500002</v>
          </cell>
          <cell r="CJ211">
            <v>0.17973832762725003</v>
          </cell>
          <cell r="CK211">
            <v>0.18153571090352252</v>
          </cell>
          <cell r="CL211">
            <v>0.18153571090352252</v>
          </cell>
          <cell r="CM211">
            <v>0.18153571090352252</v>
          </cell>
          <cell r="CN211">
            <v>0.18153571090352252</v>
          </cell>
          <cell r="CO211">
            <v>0.18153571090352252</v>
          </cell>
          <cell r="CP211">
            <v>0.18153571090352252</v>
          </cell>
          <cell r="CQ211">
            <v>0.18153571090352252</v>
          </cell>
          <cell r="CR211">
            <v>166294.67099765028</v>
          </cell>
          <cell r="CS211">
            <v>147214.0755409837</v>
          </cell>
          <cell r="CT211">
            <v>129404.71136427092</v>
          </cell>
          <cell r="CU211">
            <v>111283.41455664976</v>
          </cell>
          <cell r="CV211">
            <v>0</v>
          </cell>
          <cell r="CW211">
            <v>0</v>
          </cell>
          <cell r="CX211">
            <v>0</v>
          </cell>
          <cell r="CY211">
            <v>0</v>
          </cell>
          <cell r="CZ211">
            <v>0</v>
          </cell>
          <cell r="DA211">
            <v>0</v>
          </cell>
          <cell r="DB211">
            <v>0</v>
          </cell>
          <cell r="DD211" t="str">
            <v>WestResidential DemandFixed Charge</v>
          </cell>
          <cell r="DK211">
            <v>1.5</v>
          </cell>
          <cell r="DL211">
            <v>1.5</v>
          </cell>
          <cell r="DM211">
            <v>1.5</v>
          </cell>
          <cell r="DN211">
            <v>1.5</v>
          </cell>
          <cell r="DO211">
            <v>1.5</v>
          </cell>
          <cell r="DP211">
            <v>1.5</v>
          </cell>
          <cell r="DQ211">
            <v>1.5</v>
          </cell>
          <cell r="DR211">
            <v>1.5</v>
          </cell>
          <cell r="DS211">
            <v>1.5</v>
          </cell>
          <cell r="DT211">
            <v>1.5</v>
          </cell>
          <cell r="DU211">
            <v>1.5</v>
          </cell>
          <cell r="DV211">
            <v>73.819999999999993</v>
          </cell>
          <cell r="DW211">
            <v>110.73</v>
          </cell>
          <cell r="DX211">
            <v>166.09</v>
          </cell>
          <cell r="DY211">
            <v>249.14</v>
          </cell>
          <cell r="DZ211">
            <v>0</v>
          </cell>
          <cell r="EA211">
            <v>0</v>
          </cell>
          <cell r="EB211">
            <v>0</v>
          </cell>
          <cell r="EC211">
            <v>0</v>
          </cell>
          <cell r="ED211">
            <v>0</v>
          </cell>
          <cell r="EE211">
            <v>0</v>
          </cell>
          <cell r="EF211">
            <v>0</v>
          </cell>
        </row>
        <row r="212">
          <cell r="BZ212" t="str">
            <v>T2TUOS SACS PrimaryVolume Charge</v>
          </cell>
          <cell r="CG212">
            <v>1.3580961239131205E-2</v>
          </cell>
          <cell r="CH212">
            <v>1.3644880852495473E-2</v>
          </cell>
          <cell r="CI212">
            <v>1.3690254783786774E-2</v>
          </cell>
          <cell r="CJ212">
            <v>1.3532672615177946E-2</v>
          </cell>
          <cell r="CK212">
            <v>0</v>
          </cell>
          <cell r="CL212">
            <v>0</v>
          </cell>
          <cell r="CM212">
            <v>0</v>
          </cell>
          <cell r="CN212">
            <v>0</v>
          </cell>
          <cell r="CO212">
            <v>0</v>
          </cell>
          <cell r="CP212">
            <v>0</v>
          </cell>
          <cell r="CQ212">
            <v>0</v>
          </cell>
          <cell r="CR212">
            <v>807204113.66660309</v>
          </cell>
          <cell r="CS212">
            <v>800274758.73554301</v>
          </cell>
          <cell r="CT212">
            <v>805900643.01243436</v>
          </cell>
          <cell r="CU212">
            <v>801695777.58337712</v>
          </cell>
          <cell r="CV212">
            <v>0</v>
          </cell>
          <cell r="CW212">
            <v>0</v>
          </cell>
          <cell r="CX212">
            <v>0</v>
          </cell>
          <cell r="CY212">
            <v>0</v>
          </cell>
          <cell r="CZ212">
            <v>0</v>
          </cell>
          <cell r="DA212">
            <v>0</v>
          </cell>
          <cell r="DB212">
            <v>0</v>
          </cell>
          <cell r="DD212" t="str">
            <v>WestResidential DemandPeak Demand Charge kW</v>
          </cell>
          <cell r="DK212">
            <v>17.032300067588412</v>
          </cell>
          <cell r="DL212">
            <v>17.45810756927812</v>
          </cell>
          <cell r="DM212">
            <v>17.894560258510072</v>
          </cell>
          <cell r="DN212">
            <v>18.341924264972821</v>
          </cell>
          <cell r="DO212">
            <v>18.800472371597142</v>
          </cell>
          <cell r="DP212">
            <v>0</v>
          </cell>
          <cell r="DQ212">
            <v>0</v>
          </cell>
          <cell r="DR212">
            <v>0</v>
          </cell>
          <cell r="DS212">
            <v>0</v>
          </cell>
          <cell r="DT212">
            <v>0</v>
          </cell>
          <cell r="DU212">
            <v>0</v>
          </cell>
          <cell r="DV212">
            <v>3857.22</v>
          </cell>
          <cell r="DW212">
            <v>5785.83</v>
          </cell>
          <cell r="DX212">
            <v>8678.74</v>
          </cell>
          <cell r="DY212">
            <v>13018.11</v>
          </cell>
          <cell r="DZ212">
            <v>0</v>
          </cell>
          <cell r="EA212">
            <v>0</v>
          </cell>
          <cell r="EB212">
            <v>0</v>
          </cell>
          <cell r="EC212">
            <v>0</v>
          </cell>
          <cell r="ED212">
            <v>0</v>
          </cell>
          <cell r="EE212">
            <v>0</v>
          </cell>
          <cell r="EF212">
            <v>0</v>
          </cell>
        </row>
        <row r="213">
          <cell r="BZ213" t="str">
            <v>T2TUOS SACS SecondaryVolume Charge</v>
          </cell>
          <cell r="CG213">
            <v>1.3580961239131205E-2</v>
          </cell>
          <cell r="CH213">
            <v>1.3644880852495473E-2</v>
          </cell>
          <cell r="CI213">
            <v>1.3690254783786774E-2</v>
          </cell>
          <cell r="CJ213">
            <v>1.3532672615177946E-2</v>
          </cell>
          <cell r="CK213">
            <v>0</v>
          </cell>
          <cell r="CL213">
            <v>0</v>
          </cell>
          <cell r="CM213">
            <v>0</v>
          </cell>
          <cell r="CN213">
            <v>0</v>
          </cell>
          <cell r="CO213">
            <v>0</v>
          </cell>
          <cell r="CP213">
            <v>0</v>
          </cell>
          <cell r="CQ213">
            <v>0</v>
          </cell>
          <cell r="CR213">
            <v>327892918.58589786</v>
          </cell>
          <cell r="CS213">
            <v>324525621.17283058</v>
          </cell>
          <cell r="CT213">
            <v>322131392.34976089</v>
          </cell>
          <cell r="CU213">
            <v>317706657.75241333</v>
          </cell>
          <cell r="CV213">
            <v>0</v>
          </cell>
          <cell r="CW213">
            <v>0</v>
          </cell>
          <cell r="CX213">
            <v>0</v>
          </cell>
          <cell r="CY213">
            <v>0</v>
          </cell>
          <cell r="CZ213">
            <v>0</v>
          </cell>
          <cell r="DA213">
            <v>0</v>
          </cell>
          <cell r="DB213">
            <v>0</v>
          </cell>
          <cell r="DD213" t="str">
            <v>WestResidential DemandVolume Charge</v>
          </cell>
          <cell r="DK213">
            <v>0.1023647910760397</v>
          </cell>
          <cell r="DL213">
            <v>0.13113931093258924</v>
          </cell>
          <cell r="DM213">
            <v>0.12474778033690391</v>
          </cell>
          <cell r="DN213">
            <v>0.12427964458527177</v>
          </cell>
          <cell r="DO213">
            <v>0</v>
          </cell>
          <cell r="DP213">
            <v>0</v>
          </cell>
          <cell r="DQ213">
            <v>0</v>
          </cell>
          <cell r="DR213">
            <v>0</v>
          </cell>
          <cell r="DS213">
            <v>0</v>
          </cell>
          <cell r="DT213">
            <v>0</v>
          </cell>
          <cell r="DU213">
            <v>0</v>
          </cell>
          <cell r="DV213">
            <v>717563.23</v>
          </cell>
          <cell r="DW213">
            <v>708628.5</v>
          </cell>
          <cell r="DX213">
            <v>704698.93</v>
          </cell>
          <cell r="DY213">
            <v>695440.33</v>
          </cell>
          <cell r="DZ213">
            <v>0</v>
          </cell>
          <cell r="EA213">
            <v>0</v>
          </cell>
          <cell r="EB213">
            <v>0</v>
          </cell>
          <cell r="EC213">
            <v>0</v>
          </cell>
          <cell r="ED213">
            <v>0</v>
          </cell>
          <cell r="EE213">
            <v>0</v>
          </cell>
          <cell r="EF213">
            <v>0</v>
          </cell>
        </row>
        <row r="214">
          <cell r="BZ214" t="str">
            <v>T3Small Business DemandFixed Charge</v>
          </cell>
          <cell r="CG214">
            <v>0.14114099999999999</v>
          </cell>
          <cell r="CH214">
            <v>0.14255240999999999</v>
          </cell>
          <cell r="CI214">
            <v>0.14397793409999998</v>
          </cell>
          <cell r="CJ214">
            <v>0.14541771344099999</v>
          </cell>
          <cell r="CK214">
            <v>0.14687189057541</v>
          </cell>
          <cell r="CL214">
            <v>0.14687189057541</v>
          </cell>
          <cell r="CM214">
            <v>0.14687189057541</v>
          </cell>
          <cell r="CN214">
            <v>0.14687189057541</v>
          </cell>
          <cell r="CO214">
            <v>0.14687189057541</v>
          </cell>
          <cell r="CP214">
            <v>0.14687189057541</v>
          </cell>
          <cell r="CQ214">
            <v>0.14687189057541</v>
          </cell>
          <cell r="CR214">
            <v>3.242107481636328</v>
          </cell>
          <cell r="CS214">
            <v>4.864132579951713</v>
          </cell>
          <cell r="CT214">
            <v>7.295471842863841</v>
          </cell>
          <cell r="CU214">
            <v>10.942963433862269</v>
          </cell>
          <cell r="CV214">
            <v>0</v>
          </cell>
          <cell r="CW214">
            <v>0</v>
          </cell>
          <cell r="CX214">
            <v>0</v>
          </cell>
          <cell r="CY214">
            <v>0</v>
          </cell>
          <cell r="CZ214">
            <v>0</v>
          </cell>
          <cell r="DA214">
            <v>0</v>
          </cell>
          <cell r="DB214">
            <v>0</v>
          </cell>
          <cell r="DD214" t="str">
            <v>WestResidential ToU EnergyFixed Charge</v>
          </cell>
          <cell r="DK214">
            <v>1.5</v>
          </cell>
          <cell r="DL214">
            <v>1.5</v>
          </cell>
          <cell r="DM214">
            <v>1.5</v>
          </cell>
          <cell r="DN214">
            <v>1.5</v>
          </cell>
          <cell r="DO214">
            <v>1.5</v>
          </cell>
          <cell r="DP214">
            <v>1.5</v>
          </cell>
          <cell r="DQ214">
            <v>1.5</v>
          </cell>
          <cell r="DR214">
            <v>1.5</v>
          </cell>
          <cell r="DS214">
            <v>1.5</v>
          </cell>
          <cell r="DT214">
            <v>1.5</v>
          </cell>
          <cell r="DU214">
            <v>1.5</v>
          </cell>
          <cell r="DV214">
            <v>21.55</v>
          </cell>
          <cell r="DW214">
            <v>32.32</v>
          </cell>
          <cell r="DX214">
            <v>48.49</v>
          </cell>
          <cell r="DY214">
            <v>72.73</v>
          </cell>
          <cell r="DZ214">
            <v>0</v>
          </cell>
          <cell r="EA214">
            <v>0</v>
          </cell>
          <cell r="EB214">
            <v>0</v>
          </cell>
          <cell r="EC214">
            <v>0</v>
          </cell>
          <cell r="ED214">
            <v>0</v>
          </cell>
          <cell r="EE214">
            <v>0</v>
          </cell>
          <cell r="EF214">
            <v>0</v>
          </cell>
        </row>
        <row r="215">
          <cell r="BZ215" t="str">
            <v>T3Small Business DemandPeak Demand Charge kW</v>
          </cell>
          <cell r="CG215">
            <v>1.6481964429145151</v>
          </cell>
          <cell r="CH215">
            <v>1.6646784073436602</v>
          </cell>
          <cell r="CI215">
            <v>1.6813251914170968</v>
          </cell>
          <cell r="CJ215">
            <v>1.6981384433312678</v>
          </cell>
          <cell r="CK215">
            <v>1.7151198277645805</v>
          </cell>
          <cell r="CL215">
            <v>1.7151198277645805</v>
          </cell>
          <cell r="CM215">
            <v>1.7151198277645805</v>
          </cell>
          <cell r="CN215">
            <v>1.7151198277645805</v>
          </cell>
          <cell r="CO215">
            <v>1.7151198277645805</v>
          </cell>
          <cell r="CP215">
            <v>1.7151198277645805</v>
          </cell>
          <cell r="CQ215">
            <v>1.7151198277645805</v>
          </cell>
          <cell r="CR215">
            <v>295.27108246377389</v>
          </cell>
          <cell r="CS215">
            <v>442.90783938359152</v>
          </cell>
          <cell r="CT215">
            <v>664.36248610245093</v>
          </cell>
          <cell r="CU215">
            <v>996.54348482324303</v>
          </cell>
          <cell r="CV215">
            <v>0</v>
          </cell>
          <cell r="CW215">
            <v>0</v>
          </cell>
          <cell r="CX215">
            <v>0</v>
          </cell>
          <cell r="CY215">
            <v>0</v>
          </cell>
          <cell r="CZ215">
            <v>0</v>
          </cell>
          <cell r="DA215">
            <v>0</v>
          </cell>
          <cell r="DB215">
            <v>0</v>
          </cell>
          <cell r="DD215" t="str">
            <v>WestResidential ToU EnergyVolume Evening Charge</v>
          </cell>
          <cell r="DK215">
            <v>0.50244975880182885</v>
          </cell>
          <cell r="DL215">
            <v>0.5150110027718745</v>
          </cell>
          <cell r="DM215">
            <v>0.52788627784117137</v>
          </cell>
          <cell r="DN215">
            <v>0.54108343478720056</v>
          </cell>
          <cell r="DO215">
            <v>0.55461052065688055</v>
          </cell>
          <cell r="DP215">
            <v>0</v>
          </cell>
          <cell r="DQ215">
            <v>0</v>
          </cell>
          <cell r="DR215">
            <v>0</v>
          </cell>
          <cell r="DS215">
            <v>0</v>
          </cell>
          <cell r="DT215">
            <v>0</v>
          </cell>
          <cell r="DU215">
            <v>0</v>
          </cell>
          <cell r="DV215">
            <v>69777.31</v>
          </cell>
          <cell r="DW215">
            <v>68903.789999999994</v>
          </cell>
          <cell r="DX215">
            <v>68515.509999999995</v>
          </cell>
          <cell r="DY215">
            <v>67606.06</v>
          </cell>
          <cell r="DZ215">
            <v>0</v>
          </cell>
          <cell r="EA215">
            <v>0</v>
          </cell>
          <cell r="EB215">
            <v>0</v>
          </cell>
          <cell r="EC215">
            <v>0</v>
          </cell>
          <cell r="ED215">
            <v>0</v>
          </cell>
          <cell r="EE215">
            <v>0</v>
          </cell>
          <cell r="EF215">
            <v>0</v>
          </cell>
        </row>
        <row r="216">
          <cell r="BZ216" t="str">
            <v>T3Small Business DemandVolume Charge</v>
          </cell>
          <cell r="CG216">
            <v>6.8977626046223218E-3</v>
          </cell>
          <cell r="CH216">
            <v>7.0847330520737587E-3</v>
          </cell>
          <cell r="CI216">
            <v>7.0847330520737587E-3</v>
          </cell>
          <cell r="CJ216">
            <v>7.0847330520737587E-3</v>
          </cell>
          <cell r="CK216">
            <v>7.0847330520737587E-3</v>
          </cell>
          <cell r="CL216">
            <v>0</v>
          </cell>
          <cell r="CM216">
            <v>0</v>
          </cell>
          <cell r="CN216">
            <v>0</v>
          </cell>
          <cell r="CO216">
            <v>0</v>
          </cell>
          <cell r="CP216">
            <v>0</v>
          </cell>
          <cell r="CQ216">
            <v>0</v>
          </cell>
          <cell r="CR216">
            <v>430653.76226162928</v>
          </cell>
          <cell r="CS216">
            <v>427175.99124137656</v>
          </cell>
          <cell r="CT216">
            <v>430645.45670206263</v>
          </cell>
          <cell r="CU216">
            <v>428816.4898345109</v>
          </cell>
          <cell r="CV216">
            <v>0</v>
          </cell>
          <cell r="CW216">
            <v>0</v>
          </cell>
          <cell r="CX216">
            <v>0</v>
          </cell>
          <cell r="CY216">
            <v>0</v>
          </cell>
          <cell r="CZ216">
            <v>0</v>
          </cell>
          <cell r="DA216">
            <v>0</v>
          </cell>
          <cell r="DB216">
            <v>0</v>
          </cell>
          <cell r="DD216" t="str">
            <v>WestResidential ToU EnergyVolume Overnight Charge</v>
          </cell>
          <cell r="DK216">
            <v>0.13320967952416535</v>
          </cell>
          <cell r="DL216">
            <v>0.2005401744468992</v>
          </cell>
          <cell r="DM216">
            <v>0.19791830542929822</v>
          </cell>
          <cell r="DN216">
            <v>0.21105359681637736</v>
          </cell>
          <cell r="DO216">
            <v>0</v>
          </cell>
          <cell r="DP216">
            <v>1</v>
          </cell>
          <cell r="DQ216">
            <v>1</v>
          </cell>
          <cell r="DR216">
            <v>1</v>
          </cell>
          <cell r="DS216">
            <v>1</v>
          </cell>
          <cell r="DT216">
            <v>1</v>
          </cell>
          <cell r="DU216">
            <v>1</v>
          </cell>
          <cell r="DV216">
            <v>93150.91</v>
          </cell>
          <cell r="DW216">
            <v>91984.78</v>
          </cell>
          <cell r="DX216">
            <v>91466.43</v>
          </cell>
          <cell r="DY216">
            <v>90252.34</v>
          </cell>
          <cell r="DZ216">
            <v>0</v>
          </cell>
          <cell r="EA216">
            <v>0</v>
          </cell>
          <cell r="EB216">
            <v>0</v>
          </cell>
          <cell r="EC216">
            <v>0</v>
          </cell>
          <cell r="ED216">
            <v>0</v>
          </cell>
          <cell r="EE216">
            <v>0</v>
          </cell>
          <cell r="EF216">
            <v>0</v>
          </cell>
        </row>
        <row r="217">
          <cell r="BZ217" t="str">
            <v>T3Small Business Primary Load ControlFixed Charge</v>
          </cell>
          <cell r="CG217">
            <v>0.28228199999999998</v>
          </cell>
          <cell r="CH217">
            <v>0.28510481999999998</v>
          </cell>
          <cell r="CI217">
            <v>0.28795586819999996</v>
          </cell>
          <cell r="CJ217">
            <v>0.29083542688199998</v>
          </cell>
          <cell r="CK217">
            <v>0.29374378115082</v>
          </cell>
          <cell r="CL217">
            <v>0.29374378115082</v>
          </cell>
          <cell r="CM217">
            <v>0.29374378115082</v>
          </cell>
          <cell r="CN217">
            <v>0.29374378115082</v>
          </cell>
          <cell r="CO217">
            <v>0.29374378115082</v>
          </cell>
          <cell r="CP217">
            <v>0.29374378115082</v>
          </cell>
          <cell r="CQ217">
            <v>0.29374378115082</v>
          </cell>
          <cell r="CR217">
            <v>158.48531461692608</v>
          </cell>
          <cell r="CS217">
            <v>237.7267562374584</v>
          </cell>
          <cell r="CT217">
            <v>356.58916299869031</v>
          </cell>
          <cell r="CU217">
            <v>534.8847158555327</v>
          </cell>
          <cell r="CV217">
            <v>0</v>
          </cell>
          <cell r="CW217">
            <v>0</v>
          </cell>
          <cell r="CX217">
            <v>0</v>
          </cell>
          <cell r="CY217">
            <v>0</v>
          </cell>
          <cell r="CZ217">
            <v>0</v>
          </cell>
          <cell r="DA217">
            <v>0</v>
          </cell>
          <cell r="DB217">
            <v>0</v>
          </cell>
          <cell r="DD217" t="str">
            <v>WestResidential ToU EnergyVolume Day Charge</v>
          </cell>
          <cell r="DK217">
            <v>5.2301328836840716E-2</v>
          </cell>
          <cell r="DL217">
            <v>5.8598579427371227E-2</v>
          </cell>
          <cell r="DM217">
            <v>5.8788102433670129E-2</v>
          </cell>
          <cell r="DN217">
            <v>5.9931795709118559E-2</v>
          </cell>
          <cell r="DO217">
            <v>-0.01</v>
          </cell>
          <cell r="DP217">
            <v>0</v>
          </cell>
          <cell r="DQ217">
            <v>0</v>
          </cell>
          <cell r="DR217">
            <v>0</v>
          </cell>
          <cell r="DS217">
            <v>0</v>
          </cell>
          <cell r="DT217">
            <v>0</v>
          </cell>
          <cell r="DU217">
            <v>0</v>
          </cell>
          <cell r="DV217">
            <v>57571.76</v>
          </cell>
          <cell r="DW217">
            <v>56851.040000000001</v>
          </cell>
          <cell r="DX217">
            <v>56530.68</v>
          </cell>
          <cell r="DY217">
            <v>55780.31</v>
          </cell>
          <cell r="DZ217">
            <v>0</v>
          </cell>
          <cell r="EA217">
            <v>0</v>
          </cell>
          <cell r="EB217">
            <v>0</v>
          </cell>
          <cell r="EC217">
            <v>0</v>
          </cell>
          <cell r="ED217">
            <v>0</v>
          </cell>
          <cell r="EE217">
            <v>0</v>
          </cell>
          <cell r="EF217">
            <v>0</v>
          </cell>
        </row>
        <row r="218">
          <cell r="BZ218" t="str">
            <v>T3Small Business Primary Load ControlVolume Charge</v>
          </cell>
          <cell r="CG218">
            <v>1.4121324100704864E-2</v>
          </cell>
          <cell r="CH218">
            <v>1.4377310927251193E-2</v>
          </cell>
          <cell r="CI218">
            <v>1.4100373889236734E-2</v>
          </cell>
          <cell r="CJ218">
            <v>1.354005174131365E-2</v>
          </cell>
          <cell r="CK218">
            <v>0</v>
          </cell>
          <cell r="CL218">
            <v>0</v>
          </cell>
          <cell r="CM218">
            <v>0</v>
          </cell>
          <cell r="CN218">
            <v>0</v>
          </cell>
          <cell r="CO218">
            <v>0</v>
          </cell>
          <cell r="CP218">
            <v>0</v>
          </cell>
          <cell r="CQ218">
            <v>0</v>
          </cell>
          <cell r="CR218">
            <v>2320492.0259231636</v>
          </cell>
          <cell r="CS218">
            <v>2302622.7261254238</v>
          </cell>
          <cell r="CT218">
            <v>2322354.6685446128</v>
          </cell>
          <cell r="CU218">
            <v>2314343.9269279544</v>
          </cell>
          <cell r="CV218">
            <v>0</v>
          </cell>
          <cell r="CW218">
            <v>0</v>
          </cell>
          <cell r="CX218">
            <v>0</v>
          </cell>
          <cell r="CY218">
            <v>0</v>
          </cell>
          <cell r="CZ218">
            <v>0</v>
          </cell>
          <cell r="DA218">
            <v>0</v>
          </cell>
          <cell r="DB218">
            <v>0</v>
          </cell>
          <cell r="DD218" t="str">
            <v>WestSeasonal TOU DemandFixed Charge</v>
          </cell>
          <cell r="DK218">
            <v>85.5</v>
          </cell>
          <cell r="DL218">
            <v>86.0844477621133</v>
          </cell>
          <cell r="DM218">
            <v>85.907333852376141</v>
          </cell>
          <cell r="DN218">
            <v>86.565151284619205</v>
          </cell>
          <cell r="DO218">
            <v>0</v>
          </cell>
          <cell r="DP218">
            <v>0</v>
          </cell>
          <cell r="DQ218">
            <v>0</v>
          </cell>
          <cell r="DR218">
            <v>0</v>
          </cell>
          <cell r="DS218">
            <v>0</v>
          </cell>
          <cell r="DT218">
            <v>0</v>
          </cell>
          <cell r="DU218">
            <v>0</v>
          </cell>
          <cell r="DV218">
            <v>25</v>
          </cell>
          <cell r="DW218">
            <v>19.91</v>
          </cell>
          <cell r="DX218">
            <v>19.79</v>
          </cell>
          <cell r="DY218">
            <v>19.66</v>
          </cell>
          <cell r="DZ218">
            <v>0</v>
          </cell>
          <cell r="EA218">
            <v>0</v>
          </cell>
          <cell r="EB218">
            <v>0</v>
          </cell>
          <cell r="EC218">
            <v>0</v>
          </cell>
          <cell r="ED218">
            <v>0</v>
          </cell>
          <cell r="EE218">
            <v>0</v>
          </cell>
          <cell r="EF218">
            <v>0</v>
          </cell>
        </row>
        <row r="219">
          <cell r="BZ219" t="str">
            <v>T3Small Business ToU EnergyToUE Band 1 Charge</v>
          </cell>
          <cell r="CG219">
            <v>0.28228199999999998</v>
          </cell>
          <cell r="CH219">
            <v>0.28510481999999998</v>
          </cell>
          <cell r="CI219">
            <v>0.28795586819999996</v>
          </cell>
          <cell r="CJ219">
            <v>0.29083542688199998</v>
          </cell>
          <cell r="CK219">
            <v>0.29374378115082</v>
          </cell>
          <cell r="CL219">
            <v>0.29374378115082</v>
          </cell>
          <cell r="CM219">
            <v>0.29374378115082</v>
          </cell>
          <cell r="CN219">
            <v>0.29374378115082</v>
          </cell>
          <cell r="CO219">
            <v>0.29374378115082</v>
          </cell>
          <cell r="CP219">
            <v>0.29374378115082</v>
          </cell>
          <cell r="CQ219">
            <v>0.29374378115082</v>
          </cell>
          <cell r="CR219">
            <v>81.859283149095361</v>
          </cell>
          <cell r="CS219">
            <v>122.79014041157374</v>
          </cell>
          <cell r="CT219">
            <v>184.18496628692711</v>
          </cell>
          <cell r="CU219">
            <v>276.27744943039067</v>
          </cell>
          <cell r="CV219">
            <v>0</v>
          </cell>
          <cell r="CW219">
            <v>0</v>
          </cell>
          <cell r="CX219">
            <v>0</v>
          </cell>
          <cell r="CY219">
            <v>0</v>
          </cell>
          <cell r="CZ219">
            <v>0</v>
          </cell>
          <cell r="DA219">
            <v>0</v>
          </cell>
          <cell r="DB219">
            <v>0</v>
          </cell>
          <cell r="DD219" t="str">
            <v>WestSeasonal TOU DemandNon Summer Demand Charge kW</v>
          </cell>
          <cell r="DK219">
            <v>36.400171499999992</v>
          </cell>
          <cell r="DL219">
            <v>33.488157779999995</v>
          </cell>
          <cell r="DM219">
            <v>30.809105157599998</v>
          </cell>
          <cell r="DN219">
            <v>28.344376744991997</v>
          </cell>
          <cell r="DO219">
            <v>26.07682660539264</v>
          </cell>
          <cell r="DP219">
            <v>52.153653210785279</v>
          </cell>
          <cell r="DQ219">
            <v>104.30730642157056</v>
          </cell>
          <cell r="DR219">
            <v>208.61461284314112</v>
          </cell>
          <cell r="DS219">
            <v>417.22922568628223</v>
          </cell>
          <cell r="DT219">
            <v>834.45845137256447</v>
          </cell>
          <cell r="DU219">
            <v>1668.9169027451289</v>
          </cell>
          <cell r="DV219">
            <v>29575.47</v>
          </cell>
          <cell r="DW219">
            <v>23551.43</v>
          </cell>
          <cell r="DX219">
            <v>23410.06</v>
          </cell>
          <cell r="DY219">
            <v>23253.61</v>
          </cell>
          <cell r="DZ219">
            <v>0</v>
          </cell>
          <cell r="EA219">
            <v>0</v>
          </cell>
          <cell r="EB219">
            <v>0</v>
          </cell>
          <cell r="EC219">
            <v>0</v>
          </cell>
          <cell r="ED219">
            <v>0</v>
          </cell>
          <cell r="EE219">
            <v>0</v>
          </cell>
          <cell r="EF219">
            <v>0</v>
          </cell>
        </row>
        <row r="220">
          <cell r="BZ220" t="str">
            <v>T3Small Business ToU EnergyToUE Band 2 Charge</v>
          </cell>
          <cell r="CG220">
            <v>0.29228199999999999</v>
          </cell>
          <cell r="CH220">
            <v>0.29520481999999998</v>
          </cell>
          <cell r="CI220">
            <v>0.29815686819999998</v>
          </cell>
          <cell r="CJ220">
            <v>0.30113843688199998</v>
          </cell>
          <cell r="CK220">
            <v>0.30414982125081996</v>
          </cell>
          <cell r="CL220">
            <v>0.30414982125081996</v>
          </cell>
          <cell r="CM220">
            <v>0.30414982125081996</v>
          </cell>
          <cell r="CN220">
            <v>0.30414982125081996</v>
          </cell>
          <cell r="CO220">
            <v>0.30414982125081996</v>
          </cell>
          <cell r="CP220">
            <v>0.30414982125081996</v>
          </cell>
          <cell r="CQ220">
            <v>0.30414982125081996</v>
          </cell>
          <cell r="CR220">
            <v>16.951181642173381</v>
          </cell>
          <cell r="CS220">
            <v>25.426772463260072</v>
          </cell>
          <cell r="CT220">
            <v>38.140641391520347</v>
          </cell>
          <cell r="CU220">
            <v>57.212422105644727</v>
          </cell>
          <cell r="CV220">
            <v>0</v>
          </cell>
          <cell r="CW220">
            <v>0</v>
          </cell>
          <cell r="CX220">
            <v>0</v>
          </cell>
          <cell r="CY220">
            <v>0</v>
          </cell>
          <cell r="CZ220">
            <v>0</v>
          </cell>
          <cell r="DA220">
            <v>0</v>
          </cell>
          <cell r="DB220">
            <v>0</v>
          </cell>
          <cell r="DD220" t="str">
            <v>WestSeasonal TOU DemandSummer Demand Charge kW</v>
          </cell>
          <cell r="DK220">
            <v>163.34640869924601</v>
          </cell>
          <cell r="DL220">
            <v>167.43006891672715</v>
          </cell>
          <cell r="DM220">
            <v>168.8709473067162</v>
          </cell>
          <cell r="DN220">
            <v>170.32422568284974</v>
          </cell>
          <cell r="DO220">
            <v>171.79001075757307</v>
          </cell>
          <cell r="DP220">
            <v>0</v>
          </cell>
          <cell r="DQ220">
            <v>0</v>
          </cell>
          <cell r="DR220">
            <v>0</v>
          </cell>
          <cell r="DS220">
            <v>0</v>
          </cell>
          <cell r="DT220">
            <v>0</v>
          </cell>
          <cell r="DU220">
            <v>0</v>
          </cell>
          <cell r="DV220">
            <v>11009.01</v>
          </cell>
          <cell r="DW220">
            <v>8766.66</v>
          </cell>
          <cell r="DX220">
            <v>8714.0300000000007</v>
          </cell>
          <cell r="DY220">
            <v>8655.7999999999993</v>
          </cell>
          <cell r="DZ220">
            <v>0</v>
          </cell>
          <cell r="EA220">
            <v>0</v>
          </cell>
          <cell r="EB220">
            <v>0</v>
          </cell>
          <cell r="EC220">
            <v>0</v>
          </cell>
          <cell r="ED220">
            <v>0</v>
          </cell>
          <cell r="EE220">
            <v>0</v>
          </cell>
          <cell r="EF220">
            <v>0</v>
          </cell>
        </row>
        <row r="221">
          <cell r="BZ221" t="str">
            <v>T3Small Business ToU EnergyToUE Band 3 Charge</v>
          </cell>
          <cell r="CG221">
            <v>0.302282</v>
          </cell>
          <cell r="CH221">
            <v>0.30530481999999998</v>
          </cell>
          <cell r="CI221">
            <v>0.3083578682</v>
          </cell>
          <cell r="CJ221">
            <v>0.31144144688199998</v>
          </cell>
          <cell r="CK221">
            <v>0.31455586135081998</v>
          </cell>
          <cell r="CL221">
            <v>0.31455586135081998</v>
          </cell>
          <cell r="CM221">
            <v>0.31455586135081998</v>
          </cell>
          <cell r="CN221">
            <v>0.31455586135081998</v>
          </cell>
          <cell r="CO221">
            <v>0.31455586135081998</v>
          </cell>
          <cell r="CP221">
            <v>0.31455586135081998</v>
          </cell>
          <cell r="CQ221">
            <v>0.31455586135081998</v>
          </cell>
          <cell r="CR221">
            <v>8.0647590582545909</v>
          </cell>
          <cell r="CS221">
            <v>12.099325632809819</v>
          </cell>
          <cell r="CT221">
            <v>18.148261422150998</v>
          </cell>
          <cell r="CU221">
            <v>27.22093211486229</v>
          </cell>
          <cell r="CV221">
            <v>0</v>
          </cell>
          <cell r="CW221">
            <v>0</v>
          </cell>
          <cell r="CX221">
            <v>0</v>
          </cell>
          <cell r="CY221">
            <v>0</v>
          </cell>
          <cell r="CZ221">
            <v>0</v>
          </cell>
          <cell r="DA221">
            <v>0</v>
          </cell>
          <cell r="DB221">
            <v>0</v>
          </cell>
          <cell r="DD221" t="str">
            <v>WestSeasonal TOU DemandVolume Non Summer Charge</v>
          </cell>
          <cell r="DK221">
            <v>2.2221178641728484E-2</v>
          </cell>
          <cell r="DL221">
            <v>8.0177207286515034E-2</v>
          </cell>
          <cell r="DM221">
            <v>9.1203019952049172E-2</v>
          </cell>
          <cell r="DN221">
            <v>0.10776955039632961</v>
          </cell>
          <cell r="DO221">
            <v>0</v>
          </cell>
          <cell r="DP221">
            <v>1</v>
          </cell>
          <cell r="DQ221">
            <v>1</v>
          </cell>
          <cell r="DR221">
            <v>1</v>
          </cell>
          <cell r="DS221">
            <v>1</v>
          </cell>
          <cell r="DT221">
            <v>1</v>
          </cell>
          <cell r="DU221">
            <v>1</v>
          </cell>
          <cell r="DV221">
            <v>7189999.9900000002</v>
          </cell>
          <cell r="DW221">
            <v>6578965.9100000001</v>
          </cell>
          <cell r="DX221">
            <v>6525290.3200000003</v>
          </cell>
          <cell r="DY221">
            <v>6588996.4299999997</v>
          </cell>
          <cell r="DZ221">
            <v>0</v>
          </cell>
          <cell r="EA221">
            <v>0</v>
          </cell>
          <cell r="EB221">
            <v>0</v>
          </cell>
          <cell r="EC221">
            <v>0</v>
          </cell>
          <cell r="ED221">
            <v>0</v>
          </cell>
          <cell r="EE221">
            <v>0</v>
          </cell>
          <cell r="EF221">
            <v>0</v>
          </cell>
        </row>
        <row r="222">
          <cell r="BZ222" t="str">
            <v>T3Small Business ToU EnergyToUE Band 4 Charge</v>
          </cell>
          <cell r="CG222">
            <v>0.312282</v>
          </cell>
          <cell r="CH222">
            <v>0.31540482000000003</v>
          </cell>
          <cell r="CI222">
            <v>0.31855886820000001</v>
          </cell>
          <cell r="CJ222">
            <v>0.32174445688200004</v>
          </cell>
          <cell r="CK222">
            <v>0.32496190145082005</v>
          </cell>
          <cell r="CL222">
            <v>0.32496190145082005</v>
          </cell>
          <cell r="CM222">
            <v>0.32496190145082005</v>
          </cell>
          <cell r="CN222">
            <v>0.32496190145082005</v>
          </cell>
          <cell r="CO222">
            <v>0.32496190145082005</v>
          </cell>
          <cell r="CP222">
            <v>0.32496190145082005</v>
          </cell>
          <cell r="CQ222">
            <v>0.32496190145082005</v>
          </cell>
          <cell r="CR222">
            <v>4.7117991633846641</v>
          </cell>
          <cell r="CS222">
            <v>7.0679430755104891</v>
          </cell>
          <cell r="CT222">
            <v>10.60239730989597</v>
          </cell>
          <cell r="CU222">
            <v>15.901897580283007</v>
          </cell>
          <cell r="CV222">
            <v>0</v>
          </cell>
          <cell r="CW222">
            <v>0</v>
          </cell>
          <cell r="CX222">
            <v>0</v>
          </cell>
          <cell r="CY222">
            <v>0</v>
          </cell>
          <cell r="CZ222">
            <v>0</v>
          </cell>
          <cell r="DA222">
            <v>0</v>
          </cell>
          <cell r="DB222">
            <v>0</v>
          </cell>
          <cell r="DD222" t="str">
            <v>WestSeasonal TOU DemandVolume Summer No Charge</v>
          </cell>
          <cell r="DK222">
            <v>0</v>
          </cell>
          <cell r="DL222">
            <v>0</v>
          </cell>
          <cell r="DM222">
            <v>0</v>
          </cell>
          <cell r="DN222">
            <v>0</v>
          </cell>
          <cell r="DO222">
            <v>0</v>
          </cell>
          <cell r="DP222">
            <v>0</v>
          </cell>
          <cell r="DQ222">
            <v>0</v>
          </cell>
          <cell r="DR222">
            <v>0</v>
          </cell>
          <cell r="DS222">
            <v>0</v>
          </cell>
          <cell r="DT222">
            <v>0</v>
          </cell>
          <cell r="DU222">
            <v>0</v>
          </cell>
          <cell r="DV222">
            <v>2815524.5999999996</v>
          </cell>
          <cell r="DW222">
            <v>2576250.3900000006</v>
          </cell>
          <cell r="DX222">
            <v>2555231.6199999992</v>
          </cell>
          <cell r="DY222">
            <v>2580178.2400000002</v>
          </cell>
          <cell r="DZ222">
            <v>0</v>
          </cell>
          <cell r="EA222">
            <v>0</v>
          </cell>
          <cell r="EB222">
            <v>0</v>
          </cell>
          <cell r="EC222">
            <v>0</v>
          </cell>
          <cell r="ED222">
            <v>0</v>
          </cell>
          <cell r="EE222">
            <v>0</v>
          </cell>
          <cell r="EF222">
            <v>0</v>
          </cell>
        </row>
        <row r="223">
          <cell r="BZ223" t="str">
            <v>T3Small Business ToU EnergyToUE Band 5 Charge</v>
          </cell>
          <cell r="CG223">
            <v>0.32228200000000001</v>
          </cell>
          <cell r="CH223">
            <v>0.32550482000000003</v>
          </cell>
          <cell r="CI223">
            <v>0.32875986820000003</v>
          </cell>
          <cell r="CJ223">
            <v>0.33204746688200004</v>
          </cell>
          <cell r="CK223">
            <v>0.33536794155082006</v>
          </cell>
          <cell r="CL223">
            <v>0.33536794155082006</v>
          </cell>
          <cell r="CM223">
            <v>0.33536794155082006</v>
          </cell>
          <cell r="CN223">
            <v>0.33536794155082006</v>
          </cell>
          <cell r="CO223">
            <v>0.33536794155082006</v>
          </cell>
          <cell r="CP223">
            <v>0.33536794155082006</v>
          </cell>
          <cell r="CQ223">
            <v>0.33536794155082006</v>
          </cell>
          <cell r="CR223">
            <v>2.5020507273044172</v>
          </cell>
          <cell r="CS223">
            <v>3.7530760909566259</v>
          </cell>
          <cell r="CT223">
            <v>5.6298584668684306</v>
          </cell>
          <cell r="CU223">
            <v>8.4438163428054249</v>
          </cell>
          <cell r="CV223">
            <v>0</v>
          </cell>
          <cell r="CW223">
            <v>0</v>
          </cell>
          <cell r="CX223">
            <v>0</v>
          </cell>
          <cell r="CY223">
            <v>0</v>
          </cell>
          <cell r="CZ223">
            <v>0</v>
          </cell>
          <cell r="DA223">
            <v>0</v>
          </cell>
          <cell r="DB223">
            <v>0</v>
          </cell>
          <cell r="DD223" t="str">
            <v>WestToU DemandFixed Charge</v>
          </cell>
          <cell r="DK223">
            <v>551.80959999999993</v>
          </cell>
          <cell r="DL223">
            <v>555.5815752728962</v>
          </cell>
          <cell r="DM223">
            <v>554.43849742860971</v>
          </cell>
          <cell r="DN223">
            <v>558.68399420239996</v>
          </cell>
          <cell r="DO223">
            <v>0</v>
          </cell>
          <cell r="DP223">
            <v>0</v>
          </cell>
          <cell r="DQ223">
            <v>0</v>
          </cell>
          <cell r="DR223">
            <v>0</v>
          </cell>
          <cell r="DS223">
            <v>0</v>
          </cell>
          <cell r="DT223">
            <v>0</v>
          </cell>
          <cell r="DU223">
            <v>0</v>
          </cell>
          <cell r="DV223">
            <v>30</v>
          </cell>
          <cell r="DW223">
            <v>23.89</v>
          </cell>
          <cell r="DX223">
            <v>23.75</v>
          </cell>
          <cell r="DY223">
            <v>23.59</v>
          </cell>
          <cell r="DZ223">
            <v>0</v>
          </cell>
          <cell r="EA223">
            <v>0</v>
          </cell>
          <cell r="EB223">
            <v>0</v>
          </cell>
          <cell r="EC223">
            <v>0</v>
          </cell>
          <cell r="ED223">
            <v>0</v>
          </cell>
          <cell r="EE223">
            <v>0</v>
          </cell>
          <cell r="EF223">
            <v>0</v>
          </cell>
        </row>
        <row r="224">
          <cell r="BZ224" t="str">
            <v>T3Small Business ToU EnergyVolume Evening Charge</v>
          </cell>
          <cell r="CG224">
            <v>5.9628777969018928E-2</v>
          </cell>
          <cell r="CH224">
            <v>6.0225065748709117E-2</v>
          </cell>
          <cell r="CI224">
            <v>6.0827316406196208E-2</v>
          </cell>
          <cell r="CJ224">
            <v>6.1435589570258173E-2</v>
          </cell>
          <cell r="CK224">
            <v>6.2049945465960758E-2</v>
          </cell>
          <cell r="CL224">
            <v>6.2049945465960758E-2</v>
          </cell>
          <cell r="CM224">
            <v>6.2049945465960758E-2</v>
          </cell>
          <cell r="CN224">
            <v>6.2049945465960758E-2</v>
          </cell>
          <cell r="CO224">
            <v>6.2049945465960758E-2</v>
          </cell>
          <cell r="CP224">
            <v>6.2049945465960758E-2</v>
          </cell>
          <cell r="CQ224">
            <v>6.2049945465960758E-2</v>
          </cell>
          <cell r="CR224">
            <v>371608.38936156651</v>
          </cell>
          <cell r="CS224">
            <v>368730.97479992709</v>
          </cell>
          <cell r="CT224">
            <v>371907.79580079013</v>
          </cell>
          <cell r="CU224">
            <v>370587.82395170833</v>
          </cell>
          <cell r="CV224">
            <v>0</v>
          </cell>
          <cell r="CW224">
            <v>0</v>
          </cell>
          <cell r="CX224">
            <v>0</v>
          </cell>
          <cell r="CY224">
            <v>0</v>
          </cell>
          <cell r="CZ224">
            <v>0</v>
          </cell>
          <cell r="DA224">
            <v>0</v>
          </cell>
          <cell r="DB224">
            <v>0</v>
          </cell>
          <cell r="DD224" t="str">
            <v>WestToU DemandPeak Demand Charge kVA</v>
          </cell>
          <cell r="DK224">
            <v>34.810696595524959</v>
          </cell>
          <cell r="DL224">
            <v>35.680964010413078</v>
          </cell>
          <cell r="DM224">
            <v>36.5729881106734</v>
          </cell>
          <cell r="DN224">
            <v>37.487312813440234</v>
          </cell>
          <cell r="DO224">
            <v>38.424495633776239</v>
          </cell>
          <cell r="DP224">
            <v>1</v>
          </cell>
          <cell r="DQ224">
            <v>1</v>
          </cell>
          <cell r="DR224">
            <v>1</v>
          </cell>
          <cell r="DS224">
            <v>1</v>
          </cell>
          <cell r="DT224">
            <v>1</v>
          </cell>
          <cell r="DU224">
            <v>1</v>
          </cell>
          <cell r="DV224">
            <v>55288.251349999991</v>
          </cell>
          <cell r="DW224">
            <v>42703.14</v>
          </cell>
          <cell r="DX224">
            <v>42446.81</v>
          </cell>
          <cell r="DY224">
            <v>42163.14</v>
          </cell>
          <cell r="DZ224">
            <v>0</v>
          </cell>
          <cell r="EA224">
            <v>0</v>
          </cell>
          <cell r="EB224">
            <v>0</v>
          </cell>
          <cell r="EC224">
            <v>0</v>
          </cell>
          <cell r="ED224">
            <v>0</v>
          </cell>
          <cell r="EE224">
            <v>0</v>
          </cell>
          <cell r="EF224">
            <v>0</v>
          </cell>
        </row>
        <row r="225">
          <cell r="BZ225" t="str">
            <v>T3Small Business ToU EnergyVolume Overnight Charge</v>
          </cell>
          <cell r="CG225">
            <v>5.251134983756566E-3</v>
          </cell>
          <cell r="CH225">
            <v>5.4137315693442659E-3</v>
          </cell>
          <cell r="CI225">
            <v>5.0559043892442011E-3</v>
          </cell>
          <cell r="CJ225">
            <v>4.2846833402369559E-3</v>
          </cell>
          <cell r="CK225">
            <v>0</v>
          </cell>
          <cell r="CL225">
            <v>0</v>
          </cell>
          <cell r="CM225">
            <v>0</v>
          </cell>
          <cell r="CN225">
            <v>0</v>
          </cell>
          <cell r="CO225">
            <v>0</v>
          </cell>
          <cell r="CP225">
            <v>0</v>
          </cell>
          <cell r="CQ225">
            <v>0</v>
          </cell>
          <cell r="CR225">
            <v>980492.23220935953</v>
          </cell>
          <cell r="CS225">
            <v>972901.08526683692</v>
          </cell>
          <cell r="CT225">
            <v>981300.35098867537</v>
          </cell>
          <cell r="CU225">
            <v>977819.79000341694</v>
          </cell>
          <cell r="CV225">
            <v>0</v>
          </cell>
          <cell r="CW225">
            <v>0</v>
          </cell>
          <cell r="CX225">
            <v>0</v>
          </cell>
          <cell r="CY225">
            <v>0</v>
          </cell>
          <cell r="CZ225">
            <v>0</v>
          </cell>
          <cell r="DA225">
            <v>0</v>
          </cell>
          <cell r="DB225">
            <v>0</v>
          </cell>
          <cell r="DD225" t="str">
            <v>WestToU DemandExcess Demand Charge</v>
          </cell>
          <cell r="DK225">
            <v>6.9621393191049918</v>
          </cell>
          <cell r="DL225">
            <v>7.022054459544794</v>
          </cell>
          <cell r="DM225">
            <v>7.0824852208145428</v>
          </cell>
          <cell r="DN225">
            <v>7.1434360402707782</v>
          </cell>
          <cell r="DO225">
            <v>7.2049113934572739</v>
          </cell>
          <cell r="DP225">
            <v>7.26691579443367</v>
          </cell>
          <cell r="DQ225">
            <v>7.3294537961069368</v>
          </cell>
          <cell r="DR225">
            <v>7.3925299905656887</v>
          </cell>
          <cell r="DS225">
            <v>7.4561490094173726</v>
          </cell>
          <cell r="DT225">
            <v>7.5203155241283657</v>
          </cell>
          <cell r="DU225">
            <v>7.585034246366992</v>
          </cell>
          <cell r="DV225">
            <v>23373.33</v>
          </cell>
          <cell r="DW225">
            <v>18612.57</v>
          </cell>
          <cell r="DX225">
            <v>18500.84</v>
          </cell>
          <cell r="DY225">
            <v>18377.2</v>
          </cell>
          <cell r="DZ225">
            <v>0</v>
          </cell>
          <cell r="EA225">
            <v>0</v>
          </cell>
          <cell r="EB225">
            <v>0</v>
          </cell>
          <cell r="EC225">
            <v>0</v>
          </cell>
          <cell r="ED225">
            <v>0</v>
          </cell>
          <cell r="EE225">
            <v>0</v>
          </cell>
          <cell r="EF225">
            <v>0</v>
          </cell>
        </row>
        <row r="226">
          <cell r="BZ226" t="str">
            <v>T3Small Business ToU EnergyVolume Day Charge</v>
          </cell>
          <cell r="CG226">
            <v>5.251134983756566E-3</v>
          </cell>
          <cell r="CH226">
            <v>5.4137315693442659E-3</v>
          </cell>
          <cell r="CI226">
            <v>5.0559043892442011E-3</v>
          </cell>
          <cell r="CJ226">
            <v>4.2846833402369559E-3</v>
          </cell>
          <cell r="CK226">
            <v>0</v>
          </cell>
          <cell r="CL226">
            <v>0</v>
          </cell>
          <cell r="CM226">
            <v>0</v>
          </cell>
          <cell r="CN226">
            <v>0</v>
          </cell>
          <cell r="CO226">
            <v>0</v>
          </cell>
          <cell r="CP226">
            <v>0</v>
          </cell>
          <cell r="CQ226">
            <v>0</v>
          </cell>
          <cell r="CR226">
            <v>892392.77529753884</v>
          </cell>
          <cell r="CS226">
            <v>885482.33458929695</v>
          </cell>
          <cell r="CT226">
            <v>893101.71853340801</v>
          </cell>
          <cell r="CU226">
            <v>889930.6746820932</v>
          </cell>
          <cell r="CV226">
            <v>0</v>
          </cell>
          <cell r="CW226">
            <v>0</v>
          </cell>
          <cell r="CX226">
            <v>0</v>
          </cell>
          <cell r="CY226">
            <v>0</v>
          </cell>
          <cell r="CZ226">
            <v>0</v>
          </cell>
          <cell r="DA226">
            <v>0</v>
          </cell>
          <cell r="DB226">
            <v>0</v>
          </cell>
          <cell r="DD226" t="str">
            <v>WestToU DemandVolume Charge</v>
          </cell>
          <cell r="DK226">
            <v>1.2153850132632408E-2</v>
          </cell>
          <cell r="DL226">
            <v>5.0405200835791864E-2</v>
          </cell>
          <cell r="DM226">
            <v>5.4934803939960211E-2</v>
          </cell>
          <cell r="DN226">
            <v>6.2731181415844481E-2</v>
          </cell>
          <cell r="DO226">
            <v>0</v>
          </cell>
          <cell r="DP226">
            <v>1</v>
          </cell>
          <cell r="DQ226">
            <v>1</v>
          </cell>
          <cell r="DR226">
            <v>1</v>
          </cell>
          <cell r="DS226">
            <v>1</v>
          </cell>
          <cell r="DT226">
            <v>1</v>
          </cell>
          <cell r="DU226">
            <v>1</v>
          </cell>
          <cell r="DV226">
            <v>20440498.149999999</v>
          </cell>
          <cell r="DW226">
            <v>18703385.34</v>
          </cell>
          <cell r="DX226">
            <v>18550790.649999999</v>
          </cell>
          <cell r="DY226">
            <v>18731901.190000001</v>
          </cell>
          <cell r="DZ226">
            <v>0</v>
          </cell>
          <cell r="EA226">
            <v>0</v>
          </cell>
          <cell r="EB226">
            <v>0</v>
          </cell>
          <cell r="EC226">
            <v>0</v>
          </cell>
          <cell r="ED226">
            <v>0</v>
          </cell>
          <cell r="EE226">
            <v>0</v>
          </cell>
          <cell r="EF226">
            <v>0</v>
          </cell>
        </row>
        <row r="227">
          <cell r="BZ227" t="str">
            <v>T3Small Business Wide IFTBand1 Charge</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D227" t="str">
            <v>WestSmall Business Transitional DemandFixed Charge</v>
          </cell>
          <cell r="DK227">
            <v>1.5</v>
          </cell>
          <cell r="DL227">
            <v>1.5</v>
          </cell>
          <cell r="DM227">
            <v>1.5</v>
          </cell>
          <cell r="DN227">
            <v>1.5</v>
          </cell>
          <cell r="DO227">
            <v>1.5</v>
          </cell>
          <cell r="DP227">
            <v>1.5</v>
          </cell>
          <cell r="DQ227">
            <v>1.5</v>
          </cell>
          <cell r="DR227">
            <v>1.5</v>
          </cell>
          <cell r="DS227">
            <v>1.5</v>
          </cell>
          <cell r="DT227">
            <v>1.5</v>
          </cell>
          <cell r="DU227">
            <v>1.5</v>
          </cell>
          <cell r="DV227">
            <v>2066.0100000000002</v>
          </cell>
          <cell r="DW227">
            <v>3099.01</v>
          </cell>
          <cell r="DX227">
            <v>4648.51</v>
          </cell>
          <cell r="DY227">
            <v>6972.77</v>
          </cell>
          <cell r="DZ227">
            <v>0</v>
          </cell>
          <cell r="EA227">
            <v>0</v>
          </cell>
          <cell r="EB227">
            <v>0</v>
          </cell>
          <cell r="EC227">
            <v>0</v>
          </cell>
          <cell r="ED227">
            <v>0</v>
          </cell>
          <cell r="EE227">
            <v>0</v>
          </cell>
          <cell r="EF227">
            <v>0</v>
          </cell>
        </row>
        <row r="228">
          <cell r="BZ228" t="str">
            <v>T3Small Business Wide IFTBand2 Charge</v>
          </cell>
          <cell r="CG228">
            <v>0.29199999999999998</v>
          </cell>
          <cell r="CH228">
            <v>0.29491999999999996</v>
          </cell>
          <cell r="CI228">
            <v>0.29786919999999995</v>
          </cell>
          <cell r="CJ228">
            <v>0.30084789199999995</v>
          </cell>
          <cell r="CK228">
            <v>0.30385637091999995</v>
          </cell>
          <cell r="CL228">
            <v>0.30385637091999995</v>
          </cell>
          <cell r="CM228">
            <v>0.30385637091999995</v>
          </cell>
          <cell r="CN228">
            <v>0.30385637091999995</v>
          </cell>
          <cell r="CO228">
            <v>0.30385637091999995</v>
          </cell>
          <cell r="CP228">
            <v>0.30385637091999995</v>
          </cell>
          <cell r="CQ228">
            <v>0.30385637091999995</v>
          </cell>
          <cell r="CR228">
            <v>498.04486163087711</v>
          </cell>
          <cell r="CS228">
            <v>495.08926950463763</v>
          </cell>
          <cell r="CT228">
            <v>500.43077034609212</v>
          </cell>
          <cell r="CU228">
            <v>505.77372524167407</v>
          </cell>
          <cell r="CV228">
            <v>0</v>
          </cell>
          <cell r="CW228">
            <v>0</v>
          </cell>
          <cell r="CX228">
            <v>0</v>
          </cell>
          <cell r="CY228">
            <v>0</v>
          </cell>
          <cell r="CZ228">
            <v>0</v>
          </cell>
          <cell r="DA228">
            <v>0</v>
          </cell>
          <cell r="DB228">
            <v>0</v>
          </cell>
          <cell r="DD228" t="str">
            <v>WestSmall Business Transitional DemandPeak Demand Charge kW</v>
          </cell>
          <cell r="DK228">
            <v>0.86744129960783134</v>
          </cell>
          <cell r="DL228">
            <v>0.88912733209802708</v>
          </cell>
          <cell r="DM228">
            <v>0.91135551540047766</v>
          </cell>
          <cell r="DN228">
            <v>0.9341394032854895</v>
          </cell>
          <cell r="DO228">
            <v>0.95749288836762669</v>
          </cell>
          <cell r="DP228">
            <v>0</v>
          </cell>
          <cell r="DQ228">
            <v>0</v>
          </cell>
          <cell r="DR228">
            <v>0</v>
          </cell>
          <cell r="DS228">
            <v>0</v>
          </cell>
          <cell r="DT228">
            <v>0</v>
          </cell>
          <cell r="DU228">
            <v>0</v>
          </cell>
          <cell r="DV228">
            <v>184283.58966999999</v>
          </cell>
          <cell r="DW228">
            <v>268113.86</v>
          </cell>
          <cell r="DX228">
            <v>402170.79</v>
          </cell>
          <cell r="DY228">
            <v>603256.18000000005</v>
          </cell>
          <cell r="DZ228">
            <v>0</v>
          </cell>
          <cell r="EA228">
            <v>0</v>
          </cell>
          <cell r="EB228">
            <v>0</v>
          </cell>
          <cell r="EC228">
            <v>0</v>
          </cell>
          <cell r="ED228">
            <v>0</v>
          </cell>
          <cell r="EE228">
            <v>0</v>
          </cell>
          <cell r="EF228">
            <v>0</v>
          </cell>
        </row>
        <row r="229">
          <cell r="BZ229" t="str">
            <v>T3Small Business Wide IFTBand3 Charge</v>
          </cell>
          <cell r="CG229">
            <v>0.30199999999999999</v>
          </cell>
          <cell r="CH229">
            <v>0.30502000000000001</v>
          </cell>
          <cell r="CI229">
            <v>0.30807020000000002</v>
          </cell>
          <cell r="CJ229">
            <v>0.31115090200000001</v>
          </cell>
          <cell r="CK229">
            <v>0.31426241102000002</v>
          </cell>
          <cell r="CL229">
            <v>0.31426241102000002</v>
          </cell>
          <cell r="CM229">
            <v>0.31426241102000002</v>
          </cell>
          <cell r="CN229">
            <v>0.31426241102000002</v>
          </cell>
          <cell r="CO229">
            <v>0.31426241102000002</v>
          </cell>
          <cell r="CP229">
            <v>0.31426241102000002</v>
          </cell>
          <cell r="CQ229">
            <v>0.31426241102000002</v>
          </cell>
          <cell r="CR229">
            <v>215.5762387790756</v>
          </cell>
          <cell r="CS229">
            <v>212.26010548223707</v>
          </cell>
          <cell r="CT229">
            <v>214.21643141011344</v>
          </cell>
          <cell r="CU229">
            <v>216.17032596212843</v>
          </cell>
          <cell r="CV229">
            <v>0</v>
          </cell>
          <cell r="CW229">
            <v>0</v>
          </cell>
          <cell r="CX229">
            <v>0</v>
          </cell>
          <cell r="CY229">
            <v>0</v>
          </cell>
          <cell r="CZ229">
            <v>0</v>
          </cell>
          <cell r="DA229">
            <v>0</v>
          </cell>
          <cell r="DB229">
            <v>0</v>
          </cell>
          <cell r="DD229" t="str">
            <v>WestSmall Business Transitional DemandVolume Charge</v>
          </cell>
          <cell r="DK229">
            <v>0.22705075726125276</v>
          </cell>
          <cell r="DL229">
            <v>0.26711695985368911</v>
          </cell>
          <cell r="DM229">
            <v>0.26781802785438413</v>
          </cell>
          <cell r="DN229">
            <v>0.27751431425087331</v>
          </cell>
          <cell r="DO229">
            <v>0</v>
          </cell>
          <cell r="DP229">
            <v>0</v>
          </cell>
          <cell r="DQ229">
            <v>0</v>
          </cell>
          <cell r="DR229">
            <v>0</v>
          </cell>
          <cell r="DS229">
            <v>0</v>
          </cell>
          <cell r="DT229">
            <v>0</v>
          </cell>
          <cell r="DU229">
            <v>0</v>
          </cell>
          <cell r="DV229">
            <v>11981426.869999999</v>
          </cell>
          <cell r="DW229">
            <v>11904145.800000001</v>
          </cell>
          <cell r="DX229">
            <v>11933127.890000001</v>
          </cell>
          <cell r="DY229">
            <v>11918573.939999999</v>
          </cell>
          <cell r="DZ229">
            <v>0</v>
          </cell>
          <cell r="EA229">
            <v>0</v>
          </cell>
          <cell r="EB229">
            <v>0</v>
          </cell>
          <cell r="EC229">
            <v>0</v>
          </cell>
          <cell r="ED229">
            <v>0</v>
          </cell>
          <cell r="EE229">
            <v>0</v>
          </cell>
          <cell r="EF229">
            <v>0</v>
          </cell>
        </row>
        <row r="230">
          <cell r="BZ230" t="str">
            <v>T3Small Business Wide IFTBand4 Charge</v>
          </cell>
          <cell r="CG230">
            <v>0.312</v>
          </cell>
          <cell r="CH230">
            <v>0.31512000000000001</v>
          </cell>
          <cell r="CI230">
            <v>0.31827120000000003</v>
          </cell>
          <cell r="CJ230">
            <v>0.32145391200000001</v>
          </cell>
          <cell r="CK230">
            <v>0.32466845112000003</v>
          </cell>
          <cell r="CL230">
            <v>0.32466845112000003</v>
          </cell>
          <cell r="CM230">
            <v>0.32466845112000003</v>
          </cell>
          <cell r="CN230">
            <v>0.32466845112000003</v>
          </cell>
          <cell r="CO230">
            <v>0.32466845112000003</v>
          </cell>
          <cell r="CP230">
            <v>0.32466845112000003</v>
          </cell>
          <cell r="CQ230">
            <v>0.32466845112000003</v>
          </cell>
          <cell r="CR230">
            <v>775.34539424517914</v>
          </cell>
          <cell r="CS230">
            <v>771.61914068982082</v>
          </cell>
          <cell r="CT230">
            <v>780.08841267232651</v>
          </cell>
          <cell r="CU230">
            <v>788.55719599396537</v>
          </cell>
          <cell r="CV230">
            <v>0</v>
          </cell>
          <cell r="CW230">
            <v>0</v>
          </cell>
          <cell r="CX230">
            <v>0</v>
          </cell>
          <cell r="CY230">
            <v>0</v>
          </cell>
          <cell r="CZ230">
            <v>0</v>
          </cell>
          <cell r="DA230">
            <v>0</v>
          </cell>
          <cell r="DB230">
            <v>0</v>
          </cell>
          <cell r="DD230" t="str">
            <v>WestResidential Transitional DemandFixed Charge</v>
          </cell>
          <cell r="DK230">
            <v>1.5</v>
          </cell>
          <cell r="DL230">
            <v>1.5</v>
          </cell>
          <cell r="DM230">
            <v>1.5</v>
          </cell>
          <cell r="DN230">
            <v>1.5</v>
          </cell>
          <cell r="DO230">
            <v>1.5</v>
          </cell>
          <cell r="DP230">
            <v>1.5</v>
          </cell>
          <cell r="DQ230">
            <v>1.5</v>
          </cell>
          <cell r="DR230">
            <v>1.5</v>
          </cell>
          <cell r="DS230">
            <v>1.5</v>
          </cell>
          <cell r="DT230">
            <v>1.5</v>
          </cell>
          <cell r="DU230">
            <v>1.5</v>
          </cell>
          <cell r="DV230">
            <v>5034.0600000000004</v>
          </cell>
          <cell r="DW230">
            <v>7551.09</v>
          </cell>
          <cell r="DX230">
            <v>10571.52</v>
          </cell>
          <cell r="DY230">
            <v>13742.98</v>
          </cell>
          <cell r="DZ230">
            <v>0</v>
          </cell>
          <cell r="EA230">
            <v>0</v>
          </cell>
          <cell r="EB230">
            <v>0</v>
          </cell>
          <cell r="EC230">
            <v>0</v>
          </cell>
          <cell r="ED230">
            <v>0</v>
          </cell>
          <cell r="EE230">
            <v>0</v>
          </cell>
          <cell r="EF230">
            <v>0</v>
          </cell>
        </row>
        <row r="231">
          <cell r="BZ231" t="str">
            <v>T3Small Business Wide IFTBand5 Charge</v>
          </cell>
          <cell r="CG231">
            <v>0.32200000000000001</v>
          </cell>
          <cell r="CH231">
            <v>0.32522000000000001</v>
          </cell>
          <cell r="CI231">
            <v>0.32847219999999999</v>
          </cell>
          <cell r="CJ231">
            <v>0.33175692200000001</v>
          </cell>
          <cell r="CK231">
            <v>0.33507449121999999</v>
          </cell>
          <cell r="CL231">
            <v>0.33507449121999999</v>
          </cell>
          <cell r="CM231">
            <v>0.33507449121999999</v>
          </cell>
          <cell r="CN231">
            <v>0.33507449121999999</v>
          </cell>
          <cell r="CO231">
            <v>0.33507449121999999</v>
          </cell>
          <cell r="CP231">
            <v>0.33507449121999999</v>
          </cell>
          <cell r="CQ231">
            <v>0.33507449121999999</v>
          </cell>
          <cell r="CR231">
            <v>1472.3393669615007</v>
          </cell>
          <cell r="CS231">
            <v>1466.5897586598132</v>
          </cell>
          <cell r="CT231">
            <v>1482.9037137898749</v>
          </cell>
          <cell r="CU231">
            <v>1499.219122974064</v>
          </cell>
          <cell r="CV231">
            <v>0</v>
          </cell>
          <cell r="CW231">
            <v>0</v>
          </cell>
          <cell r="CX231">
            <v>0</v>
          </cell>
          <cell r="CY231">
            <v>0</v>
          </cell>
          <cell r="CZ231">
            <v>0</v>
          </cell>
          <cell r="DA231">
            <v>0</v>
          </cell>
          <cell r="DB231">
            <v>0</v>
          </cell>
          <cell r="DD231" t="str">
            <v>WestResidential Transitional DemandPeak Demand Charge kW</v>
          </cell>
          <cell r="DK231">
            <v>1.702829341031538</v>
          </cell>
          <cell r="DL231">
            <v>1.7454000745573264</v>
          </cell>
          <cell r="DM231">
            <v>1.7890350764212595</v>
          </cell>
          <cell r="DN231">
            <v>1.8337609533317909</v>
          </cell>
          <cell r="DO231">
            <v>1.8796049771650856</v>
          </cell>
          <cell r="DP231">
            <v>0</v>
          </cell>
          <cell r="DQ231">
            <v>0</v>
          </cell>
          <cell r="DR231">
            <v>0</v>
          </cell>
          <cell r="DS231">
            <v>0</v>
          </cell>
          <cell r="DT231">
            <v>0</v>
          </cell>
          <cell r="DU231">
            <v>0</v>
          </cell>
          <cell r="DV231">
            <v>271197.68354</v>
          </cell>
          <cell r="DW231">
            <v>394565.01</v>
          </cell>
          <cell r="DX231">
            <v>552391.02</v>
          </cell>
          <cell r="DY231">
            <v>718108.32</v>
          </cell>
          <cell r="DZ231">
            <v>0</v>
          </cell>
          <cell r="EA231">
            <v>0</v>
          </cell>
          <cell r="EB231">
            <v>0</v>
          </cell>
          <cell r="EC231">
            <v>0</v>
          </cell>
          <cell r="ED231">
            <v>0</v>
          </cell>
          <cell r="EE231">
            <v>0</v>
          </cell>
          <cell r="EF231">
            <v>0</v>
          </cell>
        </row>
        <row r="232">
          <cell r="BZ232" t="str">
            <v>T3Small Business Wide IFTVolume Charge</v>
          </cell>
          <cell r="CG232">
            <v>1.4121324100704864E-2</v>
          </cell>
          <cell r="CH232">
            <v>1.4377310927251193E-2</v>
          </cell>
          <cell r="CI232">
            <v>1.4100373889236734E-2</v>
          </cell>
          <cell r="CJ232">
            <v>1.354005174131365E-2</v>
          </cell>
          <cell r="CK232">
            <v>0</v>
          </cell>
          <cell r="CL232">
            <v>0</v>
          </cell>
          <cell r="CM232">
            <v>0</v>
          </cell>
          <cell r="CN232">
            <v>0</v>
          </cell>
          <cell r="CO232">
            <v>0</v>
          </cell>
          <cell r="CP232">
            <v>0</v>
          </cell>
          <cell r="CQ232">
            <v>0</v>
          </cell>
          <cell r="CR232">
            <v>144284812.24848691</v>
          </cell>
          <cell r="CS232">
            <v>143097443.25908515</v>
          </cell>
          <cell r="CT232">
            <v>144216466.3473461</v>
          </cell>
          <cell r="CU232">
            <v>143559211.03223822</v>
          </cell>
          <cell r="CV232">
            <v>0</v>
          </cell>
          <cell r="CW232">
            <v>0</v>
          </cell>
          <cell r="CX232">
            <v>0</v>
          </cell>
          <cell r="CY232">
            <v>0</v>
          </cell>
          <cell r="CZ232">
            <v>0</v>
          </cell>
          <cell r="DA232">
            <v>0</v>
          </cell>
          <cell r="DB232">
            <v>0</v>
          </cell>
          <cell r="DD232" t="str">
            <v>WestResidential Transitional DemandVolume Charge</v>
          </cell>
          <cell r="DK232">
            <v>0.22118209825686858</v>
          </cell>
          <cell r="DL232">
            <v>0.26535055070896063</v>
          </cell>
          <cell r="DM232">
            <v>0.26588912902620254</v>
          </cell>
          <cell r="DN232">
            <v>0.27569829806355572</v>
          </cell>
          <cell r="DO232">
            <v>0</v>
          </cell>
          <cell r="DP232">
            <v>0</v>
          </cell>
          <cell r="DQ232">
            <v>0</v>
          </cell>
          <cell r="DR232">
            <v>0</v>
          </cell>
          <cell r="DS232">
            <v>0</v>
          </cell>
          <cell r="DT232">
            <v>0</v>
          </cell>
          <cell r="DU232">
            <v>0</v>
          </cell>
          <cell r="DV232">
            <v>23179401.140000001</v>
          </cell>
          <cell r="DW232">
            <v>22925375.760000002</v>
          </cell>
          <cell r="DX232">
            <v>22826556.199999999</v>
          </cell>
          <cell r="DY232">
            <v>22537735.32</v>
          </cell>
          <cell r="DZ232">
            <v>0</v>
          </cell>
          <cell r="EA232">
            <v>0</v>
          </cell>
          <cell r="EB232">
            <v>0</v>
          </cell>
          <cell r="EC232">
            <v>0</v>
          </cell>
          <cell r="ED232">
            <v>0</v>
          </cell>
          <cell r="EE232">
            <v>0</v>
          </cell>
          <cell r="EF232">
            <v>0</v>
          </cell>
        </row>
        <row r="233">
          <cell r="BZ233" t="str">
            <v>T3Transitional Network ToU Energy Tariff 1Fixed Charge</v>
          </cell>
          <cell r="CG233">
            <v>0.28228199999999998</v>
          </cell>
          <cell r="CH233">
            <v>0.28510481999999998</v>
          </cell>
          <cell r="CI233">
            <v>0.28795586819999996</v>
          </cell>
          <cell r="CJ233">
            <v>0.29083542688199998</v>
          </cell>
          <cell r="CK233">
            <v>0.29374378115082</v>
          </cell>
          <cell r="CL233">
            <v>0.29374378115082</v>
          </cell>
          <cell r="CM233">
            <v>0.29374378115082</v>
          </cell>
          <cell r="CN233">
            <v>0.29374378115082</v>
          </cell>
          <cell r="CO233">
            <v>0.29374378115082</v>
          </cell>
          <cell r="CP233">
            <v>0.29374378115082</v>
          </cell>
          <cell r="CQ233">
            <v>0.29374378115082</v>
          </cell>
          <cell r="CR233">
            <v>0</v>
          </cell>
          <cell r="CS233">
            <v>0</v>
          </cell>
          <cell r="CT233">
            <v>0</v>
          </cell>
          <cell r="CU233">
            <v>0</v>
          </cell>
          <cell r="CV233">
            <v>0</v>
          </cell>
          <cell r="CW233">
            <v>0</v>
          </cell>
          <cell r="CX233">
            <v>0</v>
          </cell>
          <cell r="CY233">
            <v>0</v>
          </cell>
          <cell r="CZ233">
            <v>0</v>
          </cell>
          <cell r="DA233">
            <v>0</v>
          </cell>
          <cell r="DB233">
            <v>0</v>
          </cell>
          <cell r="DD233" t="str">
            <v>WestUnmeteredVolume Charge</v>
          </cell>
          <cell r="DK233">
            <v>0.14489737464266658</v>
          </cell>
          <cell r="DL233">
            <v>0.15999883044006968</v>
          </cell>
          <cell r="DM233">
            <v>0.16045347264763654</v>
          </cell>
          <cell r="DN233">
            <v>0.16319818231082417</v>
          </cell>
          <cell r="DO233">
            <v>0</v>
          </cell>
          <cell r="DP233">
            <v>1</v>
          </cell>
          <cell r="DQ233">
            <v>1</v>
          </cell>
          <cell r="DR233">
            <v>1</v>
          </cell>
          <cell r="DS233">
            <v>1</v>
          </cell>
          <cell r="DT233">
            <v>1</v>
          </cell>
          <cell r="DU233">
            <v>1</v>
          </cell>
          <cell r="DV233">
            <v>9308348.5600000005</v>
          </cell>
          <cell r="DW233">
            <v>9361958.2400000002</v>
          </cell>
          <cell r="DX233">
            <v>9440580.2699999996</v>
          </cell>
          <cell r="DY233">
            <v>9469583.2899999991</v>
          </cell>
          <cell r="DZ233">
            <v>0</v>
          </cell>
          <cell r="EA233">
            <v>0</v>
          </cell>
          <cell r="EB233">
            <v>0</v>
          </cell>
          <cell r="EC233">
            <v>0</v>
          </cell>
          <cell r="ED233">
            <v>0</v>
          </cell>
          <cell r="EE233">
            <v>0</v>
          </cell>
          <cell r="EF233">
            <v>0</v>
          </cell>
        </row>
        <row r="234">
          <cell r="BZ234" t="str">
            <v>T3Transitional Network ToU Energy Tariff 1Volume Charge</v>
          </cell>
          <cell r="CG234">
            <v>1.4121324100704864E-2</v>
          </cell>
          <cell r="CH234">
            <v>1.4377310927251193E-2</v>
          </cell>
          <cell r="CI234">
            <v>1.4100373889236734E-2</v>
          </cell>
          <cell r="CJ234">
            <v>1.354005174131365E-2</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D234" t="str">
            <v>WestVolume ControlledVolume Charge</v>
          </cell>
          <cell r="DK234">
            <v>6.2301328836840718E-2</v>
          </cell>
          <cell r="DL234">
            <v>6.8598579427371228E-2</v>
          </cell>
          <cell r="DM234">
            <v>6.8788102433670131E-2</v>
          </cell>
          <cell r="DN234">
            <v>6.993179570911856E-2</v>
          </cell>
          <cell r="DO234">
            <v>0</v>
          </cell>
          <cell r="DP234">
            <v>1</v>
          </cell>
          <cell r="DQ234">
            <v>1</v>
          </cell>
          <cell r="DR234">
            <v>1</v>
          </cell>
          <cell r="DS234">
            <v>1</v>
          </cell>
          <cell r="DT234">
            <v>1</v>
          </cell>
          <cell r="DU234">
            <v>1</v>
          </cell>
          <cell r="DV234">
            <v>32397974.02</v>
          </cell>
          <cell r="DW234">
            <v>31852818.550000001</v>
          </cell>
          <cell r="DX234">
            <v>31445027.309999999</v>
          </cell>
          <cell r="DY234">
            <v>30763009.800000001</v>
          </cell>
          <cell r="DZ234">
            <v>0</v>
          </cell>
          <cell r="EA234">
            <v>0</v>
          </cell>
          <cell r="EB234">
            <v>0</v>
          </cell>
          <cell r="EC234">
            <v>0</v>
          </cell>
          <cell r="ED234">
            <v>0</v>
          </cell>
          <cell r="EE234">
            <v>0</v>
          </cell>
          <cell r="EF234">
            <v>0</v>
          </cell>
        </row>
        <row r="235">
          <cell r="BZ235" t="str">
            <v>T3Transitional Network ToU Energy Tariff 2Fixed Charge</v>
          </cell>
          <cell r="CG235">
            <v>0.28228199999999998</v>
          </cell>
          <cell r="CH235">
            <v>0.28510481999999998</v>
          </cell>
          <cell r="CI235">
            <v>0.28795586819999996</v>
          </cell>
          <cell r="CJ235">
            <v>0.29083542688199998</v>
          </cell>
          <cell r="CK235">
            <v>0.29374378115082</v>
          </cell>
          <cell r="CL235">
            <v>0.29374378115082</v>
          </cell>
          <cell r="CM235">
            <v>0.29374378115082</v>
          </cell>
          <cell r="CN235">
            <v>0.29374378115082</v>
          </cell>
          <cell r="CO235">
            <v>0.29374378115082</v>
          </cell>
          <cell r="CP235">
            <v>0.29374378115082</v>
          </cell>
          <cell r="CQ235">
            <v>0.29374378115082</v>
          </cell>
          <cell r="CR235">
            <v>0</v>
          </cell>
          <cell r="CS235">
            <v>0</v>
          </cell>
          <cell r="CT235">
            <v>0</v>
          </cell>
          <cell r="CU235">
            <v>0</v>
          </cell>
          <cell r="CV235">
            <v>0</v>
          </cell>
          <cell r="CW235">
            <v>0</v>
          </cell>
          <cell r="CX235">
            <v>0</v>
          </cell>
          <cell r="CY235">
            <v>0</v>
          </cell>
          <cell r="CZ235">
            <v>0</v>
          </cell>
          <cell r="DA235">
            <v>0</v>
          </cell>
          <cell r="DB235">
            <v>0</v>
          </cell>
          <cell r="DD235" t="str">
            <v>WestVolume Night ControlledVolume Charge</v>
          </cell>
          <cell r="DK235">
            <v>5.2301328836840716E-2</v>
          </cell>
          <cell r="DL235">
            <v>5.8598579427371227E-2</v>
          </cell>
          <cell r="DM235">
            <v>5.8788102433670129E-2</v>
          </cell>
          <cell r="DN235">
            <v>5.9931795709118559E-2</v>
          </cell>
          <cell r="DO235">
            <v>-0.01</v>
          </cell>
          <cell r="DP235">
            <v>1</v>
          </cell>
          <cell r="DQ235">
            <v>1</v>
          </cell>
          <cell r="DR235">
            <v>1</v>
          </cell>
          <cell r="DS235">
            <v>1</v>
          </cell>
          <cell r="DT235">
            <v>1</v>
          </cell>
          <cell r="DU235">
            <v>1</v>
          </cell>
          <cell r="DV235">
            <v>7384153.8899999997</v>
          </cell>
          <cell r="DW235">
            <v>7373174.6200000001</v>
          </cell>
          <cell r="DX235">
            <v>7381582.4400000004</v>
          </cell>
          <cell r="DY235">
            <v>7351216.0599999996</v>
          </cell>
          <cell r="DZ235">
            <v>0</v>
          </cell>
          <cell r="EA235">
            <v>0</v>
          </cell>
          <cell r="EB235">
            <v>0</v>
          </cell>
          <cell r="EC235">
            <v>0</v>
          </cell>
          <cell r="ED235">
            <v>0</v>
          </cell>
          <cell r="EE235">
            <v>0</v>
          </cell>
          <cell r="EF235">
            <v>0</v>
          </cell>
        </row>
        <row r="236">
          <cell r="BZ236" t="str">
            <v>T3Transitional Network ToU Energy Tariff 2Volume Charge</v>
          </cell>
          <cell r="CG236">
            <v>1.4121324100704864E-2</v>
          </cell>
          <cell r="CH236">
            <v>1.4377310927251193E-2</v>
          </cell>
          <cell r="CI236">
            <v>1.4100373889236734E-2</v>
          </cell>
          <cell r="CJ236">
            <v>1.354005174131365E-2</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D236" t="str">
            <v>Mt IsaSmall Business DemandFixed Charge</v>
          </cell>
          <cell r="DK236">
            <v>1</v>
          </cell>
          <cell r="DL236">
            <v>1</v>
          </cell>
          <cell r="DM236">
            <v>1</v>
          </cell>
          <cell r="DN236">
            <v>1</v>
          </cell>
          <cell r="DO236">
            <v>1</v>
          </cell>
          <cell r="DP236">
            <v>1</v>
          </cell>
          <cell r="DQ236">
            <v>1</v>
          </cell>
          <cell r="DR236">
            <v>1</v>
          </cell>
          <cell r="DS236">
            <v>1</v>
          </cell>
          <cell r="DT236">
            <v>1</v>
          </cell>
          <cell r="DU236">
            <v>1</v>
          </cell>
          <cell r="DV236">
            <v>0</v>
          </cell>
          <cell r="DW236">
            <v>0</v>
          </cell>
          <cell r="DX236">
            <v>0</v>
          </cell>
          <cell r="DY236">
            <v>0</v>
          </cell>
          <cell r="DZ236">
            <v>0</v>
          </cell>
          <cell r="EA236">
            <v>0</v>
          </cell>
          <cell r="EB236">
            <v>0</v>
          </cell>
          <cell r="EC236">
            <v>0</v>
          </cell>
          <cell r="ED236">
            <v>0</v>
          </cell>
          <cell r="EE236">
            <v>0</v>
          </cell>
          <cell r="EF236">
            <v>0</v>
          </cell>
        </row>
        <row r="237">
          <cell r="BZ237" t="str">
            <v>T3Demand LargeFixed Charge</v>
          </cell>
          <cell r="CG237">
            <v>53.504283000000001</v>
          </cell>
          <cell r="CH237">
            <v>54.039325830000003</v>
          </cell>
          <cell r="CI237">
            <v>54.579719088300003</v>
          </cell>
          <cell r="CJ237">
            <v>55.125516279183003</v>
          </cell>
          <cell r="CK237">
            <v>55.676771441974836</v>
          </cell>
          <cell r="CL237">
            <v>55.676771441974836</v>
          </cell>
          <cell r="CM237">
            <v>55.676771441974836</v>
          </cell>
          <cell r="CN237">
            <v>55.676771441974836</v>
          </cell>
          <cell r="CO237">
            <v>55.676771441974836</v>
          </cell>
          <cell r="CP237">
            <v>55.676771441974836</v>
          </cell>
          <cell r="CQ237">
            <v>55.676771441974836</v>
          </cell>
          <cell r="CR237">
            <v>52.176295062068732</v>
          </cell>
          <cell r="CS237">
            <v>48.635128699669075</v>
          </cell>
          <cell r="CT237">
            <v>48.34229884542026</v>
          </cell>
          <cell r="CU237">
            <v>48.019389116906595</v>
          </cell>
          <cell r="CV237">
            <v>0</v>
          </cell>
          <cell r="CW237">
            <v>0</v>
          </cell>
          <cell r="CX237">
            <v>0</v>
          </cell>
          <cell r="CY237">
            <v>0</v>
          </cell>
          <cell r="CZ237">
            <v>0</v>
          </cell>
          <cell r="DA237">
            <v>0</v>
          </cell>
          <cell r="DB237">
            <v>0</v>
          </cell>
          <cell r="DD237" t="str">
            <v>Mt IsaSmall Business DemandPeak Demand Charge kW</v>
          </cell>
          <cell r="DK237">
            <v>3.5659249729836922</v>
          </cell>
          <cell r="DL237">
            <v>3.6550730973082843</v>
          </cell>
          <cell r="DM237">
            <v>3.746449924740991</v>
          </cell>
          <cell r="DN237">
            <v>3.8401111728595154</v>
          </cell>
          <cell r="DO237">
            <v>3.9361139521810031</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row>
        <row r="238">
          <cell r="BZ238" t="str">
            <v>T3Demand LargeDemand Charge kW</v>
          </cell>
          <cell r="CG238">
            <v>3.8068590000000002</v>
          </cell>
          <cell r="CH238">
            <v>3.8449275900000002</v>
          </cell>
          <cell r="CI238">
            <v>3.8833768659000003</v>
          </cell>
          <cell r="CJ238">
            <v>3.9222106345590002</v>
          </cell>
          <cell r="CK238">
            <v>3.9614327409045904</v>
          </cell>
          <cell r="CL238">
            <v>3.9614327409045904</v>
          </cell>
          <cell r="CM238">
            <v>3.9614327409045904</v>
          </cell>
          <cell r="CN238">
            <v>3.9614327409045904</v>
          </cell>
          <cell r="CO238">
            <v>3.9614327409045904</v>
          </cell>
          <cell r="CP238">
            <v>3.9614327409045904</v>
          </cell>
          <cell r="CQ238">
            <v>3.9614327409045904</v>
          </cell>
          <cell r="CR238">
            <v>83196.582572147774</v>
          </cell>
          <cell r="CS238">
            <v>75141.880273567775</v>
          </cell>
          <cell r="CT238">
            <v>74690.82700937918</v>
          </cell>
          <cell r="CU238">
            <v>74191.676748614729</v>
          </cell>
          <cell r="CV238">
            <v>0</v>
          </cell>
          <cell r="CW238">
            <v>0</v>
          </cell>
          <cell r="CX238">
            <v>0</v>
          </cell>
          <cell r="CY238">
            <v>0</v>
          </cell>
          <cell r="CZ238">
            <v>0</v>
          </cell>
          <cell r="DA238">
            <v>0</v>
          </cell>
          <cell r="DB238">
            <v>0</v>
          </cell>
          <cell r="DD238" t="str">
            <v>Mt IsaSmall Business DemandVolume Charge</v>
          </cell>
          <cell r="DK238">
            <v>4.2328440000000002E-2</v>
          </cell>
          <cell r="DL238">
            <v>4.1058586799999998E-2</v>
          </cell>
          <cell r="DM238">
            <v>3.9826829195999995E-2</v>
          </cell>
          <cell r="DN238">
            <v>3.8632024320119994E-2</v>
          </cell>
          <cell r="DO238">
            <v>3.7473063590516394E-2</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row>
        <row r="239">
          <cell r="BZ239" t="str">
            <v>T3Demand LargeVolume Charge</v>
          </cell>
          <cell r="CG239">
            <v>1.4121324100704864E-2</v>
          </cell>
          <cell r="CH239">
            <v>1.4377310927251193E-2</v>
          </cell>
          <cell r="CI239">
            <v>1.4100373889236734E-2</v>
          </cell>
          <cell r="CJ239">
            <v>1.354005174131365E-2</v>
          </cell>
          <cell r="CK239">
            <v>0</v>
          </cell>
          <cell r="CL239">
            <v>0</v>
          </cell>
          <cell r="CM239">
            <v>0</v>
          </cell>
          <cell r="CN239">
            <v>0</v>
          </cell>
          <cell r="CO239">
            <v>0</v>
          </cell>
          <cell r="CP239">
            <v>0</v>
          </cell>
          <cell r="CQ239">
            <v>0</v>
          </cell>
          <cell r="CR239">
            <v>86886655.310428023</v>
          </cell>
          <cell r="CS239">
            <v>82889955.294230223</v>
          </cell>
          <cell r="CT239">
            <v>82153938.66670467</v>
          </cell>
          <cell r="CU239">
            <v>81298728.542062014</v>
          </cell>
          <cell r="CV239">
            <v>0</v>
          </cell>
          <cell r="CW239">
            <v>0</v>
          </cell>
          <cell r="CX239">
            <v>0</v>
          </cell>
          <cell r="CY239">
            <v>0</v>
          </cell>
          <cell r="CZ239">
            <v>0</v>
          </cell>
          <cell r="DA239">
            <v>0</v>
          </cell>
          <cell r="DB239">
            <v>0</v>
          </cell>
          <cell r="DD239" t="str">
            <v>Mt IsaSmall Business Primary Load ControlFixed Charge</v>
          </cell>
          <cell r="DK239">
            <v>1.105</v>
          </cell>
          <cell r="DL239">
            <v>1.1145094664371773</v>
          </cell>
          <cell r="DM239">
            <v>1.1241007699349155</v>
          </cell>
          <cell r="DN239">
            <v>1.1337746147708441</v>
          </cell>
          <cell r="DO239">
            <v>1.143531711283502</v>
          </cell>
          <cell r="DP239">
            <v>1</v>
          </cell>
          <cell r="DQ239">
            <v>1</v>
          </cell>
          <cell r="DR239">
            <v>1</v>
          </cell>
          <cell r="DS239">
            <v>1</v>
          </cell>
          <cell r="DT239">
            <v>1</v>
          </cell>
          <cell r="DU239">
            <v>1</v>
          </cell>
          <cell r="DV239">
            <v>26.65</v>
          </cell>
          <cell r="DW239">
            <v>25.85</v>
          </cell>
          <cell r="DX239">
            <v>25.66</v>
          </cell>
          <cell r="DY239">
            <v>25.48</v>
          </cell>
          <cell r="DZ239">
            <v>0</v>
          </cell>
          <cell r="EA239">
            <v>0</v>
          </cell>
          <cell r="EB239">
            <v>0</v>
          </cell>
          <cell r="EC239">
            <v>0</v>
          </cell>
          <cell r="ED239">
            <v>0</v>
          </cell>
          <cell r="EE239">
            <v>0</v>
          </cell>
          <cell r="EF239">
            <v>0</v>
          </cell>
        </row>
        <row r="240">
          <cell r="BZ240" t="str">
            <v>T3Demand MediumFixed Charge</v>
          </cell>
          <cell r="CG240">
            <v>18.478614</v>
          </cell>
          <cell r="CH240">
            <v>18.66340014</v>
          </cell>
          <cell r="CI240">
            <v>18.850034141400002</v>
          </cell>
          <cell r="CJ240">
            <v>19.038534482814001</v>
          </cell>
          <cell r="CK240">
            <v>19.228919827642141</v>
          </cell>
          <cell r="CL240">
            <v>19.228919827642141</v>
          </cell>
          <cell r="CM240">
            <v>19.228919827642141</v>
          </cell>
          <cell r="CN240">
            <v>19.228919827642141</v>
          </cell>
          <cell r="CO240">
            <v>19.228919827642141</v>
          </cell>
          <cell r="CP240">
            <v>19.228919827642141</v>
          </cell>
          <cell r="CQ240">
            <v>19.228919827642141</v>
          </cell>
          <cell r="CR240">
            <v>292.57639447636507</v>
          </cell>
          <cell r="CS240">
            <v>272.67111932660004</v>
          </cell>
          <cell r="CT240">
            <v>271.03442293826913</v>
          </cell>
          <cell r="CU240">
            <v>269.22144242350419</v>
          </cell>
          <cell r="CV240">
            <v>0</v>
          </cell>
          <cell r="CW240">
            <v>0</v>
          </cell>
          <cell r="CX240">
            <v>0</v>
          </cell>
          <cell r="CY240">
            <v>0</v>
          </cell>
          <cell r="CZ240">
            <v>0</v>
          </cell>
          <cell r="DA240">
            <v>0</v>
          </cell>
          <cell r="DB240">
            <v>0</v>
          </cell>
          <cell r="DD240" t="str">
            <v>Mt IsaSmall Business Primary Load ControlVolume Charge</v>
          </cell>
          <cell r="DK240">
            <v>2.8850797997973372E-2</v>
          </cell>
          <cell r="DL240">
            <v>3.0106652502561143E-2</v>
          </cell>
          <cell r="DM240">
            <v>3.0129247603451873E-2</v>
          </cell>
          <cell r="DN240">
            <v>3.0529424491965763E-2</v>
          </cell>
          <cell r="DO240">
            <v>0</v>
          </cell>
          <cell r="DP240">
            <v>1</v>
          </cell>
          <cell r="DQ240">
            <v>1</v>
          </cell>
          <cell r="DR240">
            <v>1</v>
          </cell>
          <cell r="DS240">
            <v>1</v>
          </cell>
          <cell r="DT240">
            <v>1</v>
          </cell>
          <cell r="DU240">
            <v>1</v>
          </cell>
          <cell r="DV240">
            <v>459034.02</v>
          </cell>
          <cell r="DW240">
            <v>452551.84</v>
          </cell>
          <cell r="DX240">
            <v>448606.57</v>
          </cell>
          <cell r="DY240">
            <v>441308.88</v>
          </cell>
          <cell r="DZ240">
            <v>0</v>
          </cell>
          <cell r="EA240">
            <v>0</v>
          </cell>
          <cell r="EB240">
            <v>0</v>
          </cell>
          <cell r="EC240">
            <v>0</v>
          </cell>
          <cell r="ED240">
            <v>0</v>
          </cell>
          <cell r="EE240">
            <v>0</v>
          </cell>
          <cell r="EF240">
            <v>0</v>
          </cell>
        </row>
        <row r="241">
          <cell r="BZ241" t="str">
            <v>T3Demand MediumDemand Charge kW</v>
          </cell>
          <cell r="CG241">
            <v>3.8068590000000002</v>
          </cell>
          <cell r="CH241">
            <v>3.8449275900000002</v>
          </cell>
          <cell r="CI241">
            <v>3.8833768659000003</v>
          </cell>
          <cell r="CJ241">
            <v>3.9222106345590002</v>
          </cell>
          <cell r="CK241">
            <v>3.9614327409045904</v>
          </cell>
          <cell r="CL241">
            <v>3.9614327409045904</v>
          </cell>
          <cell r="CM241">
            <v>3.9614327409045904</v>
          </cell>
          <cell r="CN241">
            <v>3.9614327409045904</v>
          </cell>
          <cell r="CO241">
            <v>3.9614327409045904</v>
          </cell>
          <cell r="CP241">
            <v>3.9614327409045904</v>
          </cell>
          <cell r="CQ241">
            <v>3.9614327409045904</v>
          </cell>
          <cell r="CR241">
            <v>278808.64978879102</v>
          </cell>
          <cell r="CS241">
            <v>252072.82638614933</v>
          </cell>
          <cell r="CT241">
            <v>250559.71441662768</v>
          </cell>
          <cell r="CU241">
            <v>248885.24650817836</v>
          </cell>
          <cell r="CV241">
            <v>0</v>
          </cell>
          <cell r="CW241">
            <v>0</v>
          </cell>
          <cell r="CX241">
            <v>0</v>
          </cell>
          <cell r="CY241">
            <v>0</v>
          </cell>
          <cell r="CZ241">
            <v>0</v>
          </cell>
          <cell r="DA241">
            <v>0</v>
          </cell>
          <cell r="DB241">
            <v>0</v>
          </cell>
          <cell r="DD241" t="str">
            <v>Mt IsaSmall Business ToU EnergyToUE Band 1 Charge</v>
          </cell>
          <cell r="DK241">
            <v>1</v>
          </cell>
          <cell r="DL241">
            <v>1.0068396711354073</v>
          </cell>
          <cell r="DM241">
            <v>1.004768078128371</v>
          </cell>
          <cell r="DN241">
            <v>1.0124618006335129</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row>
        <row r="242">
          <cell r="BZ242" t="str">
            <v>T3Demand MediumVolume Charge</v>
          </cell>
          <cell r="CG242">
            <v>1.4121324100704864E-2</v>
          </cell>
          <cell r="CH242">
            <v>1.4377310927251193E-2</v>
          </cell>
          <cell r="CI242">
            <v>1.4100373889236734E-2</v>
          </cell>
          <cell r="CJ242">
            <v>1.354005174131365E-2</v>
          </cell>
          <cell r="CK242">
            <v>0</v>
          </cell>
          <cell r="CL242">
            <v>0</v>
          </cell>
          <cell r="CM242">
            <v>0</v>
          </cell>
          <cell r="CN242">
            <v>0</v>
          </cell>
          <cell r="CO242">
            <v>0</v>
          </cell>
          <cell r="CP242">
            <v>0</v>
          </cell>
          <cell r="CQ242">
            <v>0</v>
          </cell>
          <cell r="CR242">
            <v>234717871.27844512</v>
          </cell>
          <cell r="CS242">
            <v>223950047.04774073</v>
          </cell>
          <cell r="CT242">
            <v>221961005.36844093</v>
          </cell>
          <cell r="CU242">
            <v>219636822.28833181</v>
          </cell>
          <cell r="CV242">
            <v>0</v>
          </cell>
          <cell r="CW242">
            <v>0</v>
          </cell>
          <cell r="CX242">
            <v>0</v>
          </cell>
          <cell r="CY242">
            <v>0</v>
          </cell>
          <cell r="CZ242">
            <v>0</v>
          </cell>
          <cell r="DA242">
            <v>0</v>
          </cell>
          <cell r="DB242">
            <v>0</v>
          </cell>
          <cell r="DD242" t="str">
            <v>Mt IsaSmall Business ToU EnergyToUE Band 2 Charge</v>
          </cell>
          <cell r="DK242">
            <v>1.25</v>
          </cell>
          <cell r="DL242">
            <v>1.2585495889192591</v>
          </cell>
          <cell r="DM242">
            <v>1.2559600976604639</v>
          </cell>
          <cell r="DN242">
            <v>1.2655772507918912</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row>
        <row r="243">
          <cell r="BZ243" t="str">
            <v>T3Demand SmallFixed Charge</v>
          </cell>
          <cell r="CG243">
            <v>7.2208920000000001</v>
          </cell>
          <cell r="CH243">
            <v>7.2931009200000005</v>
          </cell>
          <cell r="CI243">
            <v>7.3660319292000009</v>
          </cell>
          <cell r="CJ243">
            <v>7.4396922484920012</v>
          </cell>
          <cell r="CK243">
            <v>7.5140891709769209</v>
          </cell>
          <cell r="CL243">
            <v>7.5140891709769209</v>
          </cell>
          <cell r="CM243">
            <v>7.5140891709769209</v>
          </cell>
          <cell r="CN243">
            <v>7.5140891709769209</v>
          </cell>
          <cell r="CO243">
            <v>7.5140891709769209</v>
          </cell>
          <cell r="CP243">
            <v>7.5140891709769209</v>
          </cell>
          <cell r="CQ243">
            <v>7.5140891709769209</v>
          </cell>
          <cell r="CR243">
            <v>923.07150984756709</v>
          </cell>
          <cell r="CS243">
            <v>856.40504720159947</v>
          </cell>
          <cell r="CT243">
            <v>851.04005828427535</v>
          </cell>
          <cell r="CU243">
            <v>845.10439445574002</v>
          </cell>
          <cell r="CV243">
            <v>0</v>
          </cell>
          <cell r="CW243">
            <v>0</v>
          </cell>
          <cell r="CX243">
            <v>0</v>
          </cell>
          <cell r="CY243">
            <v>0</v>
          </cell>
          <cell r="CZ243">
            <v>0</v>
          </cell>
          <cell r="DA243">
            <v>0</v>
          </cell>
          <cell r="DB243">
            <v>0</v>
          </cell>
          <cell r="DD243" t="str">
            <v>Mt IsaSmall Business ToU EnergyToUE Band 3 Charge</v>
          </cell>
          <cell r="DK243">
            <v>1.5</v>
          </cell>
          <cell r="DL243">
            <v>1.510259506703111</v>
          </cell>
          <cell r="DM243">
            <v>1.5071521171925568</v>
          </cell>
          <cell r="DN243">
            <v>1.5186927009502695</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row>
        <row r="244">
          <cell r="BZ244" t="str">
            <v>T3Demand SmallDemand Charge kW</v>
          </cell>
          <cell r="CG244">
            <v>3.8068590000000002</v>
          </cell>
          <cell r="CH244">
            <v>3.8449275900000002</v>
          </cell>
          <cell r="CI244">
            <v>3.8833768659000003</v>
          </cell>
          <cell r="CJ244">
            <v>3.9222106345590002</v>
          </cell>
          <cell r="CK244">
            <v>3.9614327409045904</v>
          </cell>
          <cell r="CL244">
            <v>3.9614327409045904</v>
          </cell>
          <cell r="CM244">
            <v>3.9614327409045904</v>
          </cell>
          <cell r="CN244">
            <v>3.9614327409045904</v>
          </cell>
          <cell r="CO244">
            <v>3.9614327409045904</v>
          </cell>
          <cell r="CP244">
            <v>3.9614327409045904</v>
          </cell>
          <cell r="CQ244">
            <v>3.9614327409045904</v>
          </cell>
          <cell r="CR244">
            <v>301913.48891064757</v>
          </cell>
          <cell r="CS244">
            <v>271951.16480858531</v>
          </cell>
          <cell r="CT244">
            <v>270248.12109111401</v>
          </cell>
          <cell r="CU244">
            <v>268363.47037244873</v>
          </cell>
          <cell r="CV244">
            <v>0</v>
          </cell>
          <cell r="CW244">
            <v>0</v>
          </cell>
          <cell r="CX244">
            <v>0</v>
          </cell>
          <cell r="CY244">
            <v>0</v>
          </cell>
          <cell r="CZ244">
            <v>0</v>
          </cell>
          <cell r="DA244">
            <v>0</v>
          </cell>
          <cell r="DB244">
            <v>0</v>
          </cell>
          <cell r="DD244" t="str">
            <v>Mt IsaSmall Business ToU EnergyToUE Band 4 Charge</v>
          </cell>
          <cell r="DK244">
            <v>1.75</v>
          </cell>
          <cell r="DL244">
            <v>1.7619694244869628</v>
          </cell>
          <cell r="DM244">
            <v>1.7583441367246495</v>
          </cell>
          <cell r="DN244">
            <v>1.7718081511086476</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row>
        <row r="245">
          <cell r="BZ245" t="str">
            <v>T3Demand SmallVolume Charge</v>
          </cell>
          <cell r="CG245">
            <v>1.4121324100704864E-2</v>
          </cell>
          <cell r="CH245">
            <v>1.4377310927251193E-2</v>
          </cell>
          <cell r="CI245">
            <v>1.4100373889236734E-2</v>
          </cell>
          <cell r="CJ245">
            <v>1.354005174131365E-2</v>
          </cell>
          <cell r="CK245">
            <v>0</v>
          </cell>
          <cell r="CL245">
            <v>0</v>
          </cell>
          <cell r="CM245">
            <v>0</v>
          </cell>
          <cell r="CN245">
            <v>0</v>
          </cell>
          <cell r="CO245">
            <v>0</v>
          </cell>
          <cell r="CP245">
            <v>0</v>
          </cell>
          <cell r="CQ245">
            <v>0</v>
          </cell>
          <cell r="CR245">
            <v>181754827.10064796</v>
          </cell>
          <cell r="CS245">
            <v>173249625.51957011</v>
          </cell>
          <cell r="CT245">
            <v>171669949.070647</v>
          </cell>
          <cell r="CU245">
            <v>169865631.22965646</v>
          </cell>
          <cell r="CV245">
            <v>0</v>
          </cell>
          <cell r="CW245">
            <v>0</v>
          </cell>
          <cell r="CX245">
            <v>0</v>
          </cell>
          <cell r="CY245">
            <v>0</v>
          </cell>
          <cell r="CZ245">
            <v>0</v>
          </cell>
          <cell r="DA245">
            <v>0</v>
          </cell>
          <cell r="DB245">
            <v>0</v>
          </cell>
          <cell r="DD245" t="str">
            <v>Mt IsaSmall Business ToU EnergyToUE Band 5 Charge</v>
          </cell>
          <cell r="DK245">
            <v>2</v>
          </cell>
          <cell r="DL245">
            <v>2.0136793422708146</v>
          </cell>
          <cell r="DM245">
            <v>2.009536156256742</v>
          </cell>
          <cell r="DN245">
            <v>2.0249236012670258</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row>
        <row r="246">
          <cell r="BZ246" t="str">
            <v>T3Large Business EnergyFixed Charge</v>
          </cell>
          <cell r="CG246">
            <v>7.2208920000000001</v>
          </cell>
          <cell r="CH246">
            <v>7.2931009200000005</v>
          </cell>
          <cell r="CI246">
            <v>7.3660319292000009</v>
          </cell>
          <cell r="CJ246">
            <v>7.4396922484920012</v>
          </cell>
          <cell r="CK246">
            <v>7.5140891709769209</v>
          </cell>
          <cell r="CL246">
            <v>7.5140891709769209</v>
          </cell>
          <cell r="CM246">
            <v>7.5140891709769209</v>
          </cell>
          <cell r="CN246">
            <v>7.5140891709769209</v>
          </cell>
          <cell r="CO246">
            <v>7.5140891709769209</v>
          </cell>
          <cell r="CP246">
            <v>7.5140891709769209</v>
          </cell>
          <cell r="CQ246">
            <v>7.5140891709769209</v>
          </cell>
          <cell r="CR246">
            <v>37.143709909115636</v>
          </cell>
          <cell r="CS246">
            <v>37.143709909115636</v>
          </cell>
          <cell r="CT246">
            <v>37.143709909115636</v>
          </cell>
          <cell r="CU246">
            <v>37.143709909115636</v>
          </cell>
          <cell r="CV246">
            <v>0</v>
          </cell>
          <cell r="CW246">
            <v>0</v>
          </cell>
          <cell r="CX246">
            <v>0</v>
          </cell>
          <cell r="CY246">
            <v>0</v>
          </cell>
          <cell r="CZ246">
            <v>0</v>
          </cell>
          <cell r="DA246">
            <v>0</v>
          </cell>
          <cell r="DB246">
            <v>0</v>
          </cell>
          <cell r="DD246" t="str">
            <v>Mt IsaSmall Business ToU EnergyVolume Evening Charge</v>
          </cell>
          <cell r="DK246">
            <v>0.18490723314965996</v>
          </cell>
          <cell r="DL246">
            <v>0.18952991397840144</v>
          </cell>
          <cell r="DM246">
            <v>0.19426816182786147</v>
          </cell>
          <cell r="DN246">
            <v>0.19912486587355799</v>
          </cell>
          <cell r="DO246">
            <v>0.20410298752039693</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row>
        <row r="247">
          <cell r="BZ247" t="str">
            <v>T3Large Business EnergyVolume Block 1 Charge</v>
          </cell>
          <cell r="CG247">
            <v>1.4121335766844378E-2</v>
          </cell>
          <cell r="CH247">
            <v>1.4377310927251193E-2</v>
          </cell>
          <cell r="CI247">
            <v>1.4100373889236734E-2</v>
          </cell>
          <cell r="CJ247">
            <v>1.354005174131365E-2</v>
          </cell>
          <cell r="CK247">
            <v>0</v>
          </cell>
          <cell r="CL247">
            <v>0</v>
          </cell>
          <cell r="CM247">
            <v>0</v>
          </cell>
          <cell r="CN247">
            <v>0</v>
          </cell>
          <cell r="CO247">
            <v>0</v>
          </cell>
          <cell r="CP247">
            <v>0</v>
          </cell>
          <cell r="CQ247">
            <v>0</v>
          </cell>
          <cell r="CR247">
            <v>3880366.2304954012</v>
          </cell>
          <cell r="CS247">
            <v>3880366.2304954012</v>
          </cell>
          <cell r="CT247">
            <v>3880366.2304954012</v>
          </cell>
          <cell r="CU247">
            <v>3880366.2304954012</v>
          </cell>
          <cell r="CV247">
            <v>0</v>
          </cell>
          <cell r="CW247">
            <v>0</v>
          </cell>
          <cell r="CX247">
            <v>0</v>
          </cell>
          <cell r="CY247">
            <v>0</v>
          </cell>
          <cell r="CZ247">
            <v>0</v>
          </cell>
          <cell r="DA247">
            <v>0</v>
          </cell>
          <cell r="DB247">
            <v>0</v>
          </cell>
          <cell r="DD247" t="str">
            <v>Mt IsaSmall Business ToU EnergyVolume Overnight Charge</v>
          </cell>
          <cell r="DK247">
            <v>2.9522000000000003E-2</v>
          </cell>
          <cell r="DL247">
            <v>2.8045900000000002E-2</v>
          </cell>
          <cell r="DM247">
            <v>2.6643605000000001E-2</v>
          </cell>
          <cell r="DN247">
            <v>2.5311424749999999E-2</v>
          </cell>
          <cell r="DO247">
            <v>2.4045853512499996E-2</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row>
        <row r="248">
          <cell r="BZ248" t="str">
            <v>T3Large Business EnergyVolume Block 2 Charge</v>
          </cell>
          <cell r="CG248">
            <v>2.8211909900111125E-2</v>
          </cell>
          <cell r="CH248">
            <v>2.8608756901277954E-2</v>
          </cell>
          <cell r="CI248">
            <v>2.8474134335722608E-2</v>
          </cell>
          <cell r="CJ248">
            <v>2.8617872282456065E-2</v>
          </cell>
          <cell r="CK248">
            <v>0</v>
          </cell>
          <cell r="CL248">
            <v>0</v>
          </cell>
          <cell r="CM248">
            <v>0</v>
          </cell>
          <cell r="CN248">
            <v>0</v>
          </cell>
          <cell r="CO248">
            <v>0</v>
          </cell>
          <cell r="CP248">
            <v>0</v>
          </cell>
          <cell r="CQ248">
            <v>0</v>
          </cell>
          <cell r="CR248">
            <v>3463090.438434707</v>
          </cell>
          <cell r="CS248">
            <v>3463090.438434707</v>
          </cell>
          <cell r="CT248">
            <v>3463090.438434707</v>
          </cell>
          <cell r="CU248">
            <v>3463090.438434707</v>
          </cell>
          <cell r="CV248">
            <v>0</v>
          </cell>
          <cell r="CW248">
            <v>0</v>
          </cell>
          <cell r="CX248">
            <v>0</v>
          </cell>
          <cell r="CY248">
            <v>0</v>
          </cell>
          <cell r="CZ248">
            <v>0</v>
          </cell>
          <cell r="DA248">
            <v>0</v>
          </cell>
          <cell r="DB248">
            <v>0</v>
          </cell>
          <cell r="DD248" t="str">
            <v>Mt IsaSmall Business ToU EnergyVolume Day Charge</v>
          </cell>
          <cell r="DK248">
            <v>1.8850797997973373E-2</v>
          </cell>
          <cell r="DL248">
            <v>2.0106652502561141E-2</v>
          </cell>
          <cell r="DM248">
            <v>2.0129247603451875E-2</v>
          </cell>
          <cell r="DN248">
            <v>2.0529424491965764E-2</v>
          </cell>
          <cell r="DO248">
            <v>-0.01</v>
          </cell>
          <cell r="DP248">
            <v>1</v>
          </cell>
          <cell r="DQ248">
            <v>1</v>
          </cell>
          <cell r="DR248">
            <v>1</v>
          </cell>
          <cell r="DS248">
            <v>1</v>
          </cell>
          <cell r="DT248">
            <v>1</v>
          </cell>
          <cell r="DU248">
            <v>1</v>
          </cell>
          <cell r="DV248">
            <v>0</v>
          </cell>
          <cell r="DW248">
            <v>0</v>
          </cell>
          <cell r="DX248">
            <v>0</v>
          </cell>
          <cell r="DY248">
            <v>0</v>
          </cell>
          <cell r="DZ248">
            <v>0</v>
          </cell>
          <cell r="EA248">
            <v>0</v>
          </cell>
          <cell r="EB248">
            <v>0</v>
          </cell>
          <cell r="EC248">
            <v>0</v>
          </cell>
          <cell r="ED248">
            <v>0</v>
          </cell>
          <cell r="EE248">
            <v>0</v>
          </cell>
          <cell r="EF248">
            <v>0</v>
          </cell>
        </row>
        <row r="249">
          <cell r="BZ249" t="str">
            <v>T3Large Residential EnergyFixed Charge</v>
          </cell>
          <cell r="CG249">
            <v>7.2208920000000001</v>
          </cell>
          <cell r="CH249">
            <v>7.2931009200000005</v>
          </cell>
          <cell r="CI249">
            <v>7.3660319292000009</v>
          </cell>
          <cell r="CJ249">
            <v>7.4396922484920012</v>
          </cell>
          <cell r="CK249">
            <v>7.5140891709769209</v>
          </cell>
          <cell r="CL249">
            <v>7.5140891709769209</v>
          </cell>
          <cell r="CM249">
            <v>7.5140891709769209</v>
          </cell>
          <cell r="CN249">
            <v>7.5140891709769209</v>
          </cell>
          <cell r="CO249">
            <v>7.5140891709769209</v>
          </cell>
          <cell r="CP249">
            <v>7.5140891709769209</v>
          </cell>
          <cell r="CQ249">
            <v>7.5140891709769209</v>
          </cell>
          <cell r="CR249">
            <v>0</v>
          </cell>
          <cell r="CS249">
            <v>0</v>
          </cell>
          <cell r="CT249">
            <v>0</v>
          </cell>
          <cell r="CU249">
            <v>0</v>
          </cell>
          <cell r="CV249">
            <v>0</v>
          </cell>
          <cell r="CW249">
            <v>0</v>
          </cell>
          <cell r="CX249">
            <v>0</v>
          </cell>
          <cell r="CY249">
            <v>0</v>
          </cell>
          <cell r="CZ249">
            <v>0</v>
          </cell>
          <cell r="DA249">
            <v>0</v>
          </cell>
          <cell r="DB249">
            <v>0</v>
          </cell>
          <cell r="DD249" t="str">
            <v>Mt IsaSmall Business Wide IFTBand1 Charge</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row>
        <row r="250">
          <cell r="BZ250" t="str">
            <v>T3Large Residential EnergyVolume Block 1 Charge</v>
          </cell>
          <cell r="CG250">
            <v>1.4121335766844378E-2</v>
          </cell>
          <cell r="CH250">
            <v>1.4377310927251193E-2</v>
          </cell>
          <cell r="CI250">
            <v>1.4100373889236734E-2</v>
          </cell>
          <cell r="CJ250">
            <v>1.354005174131365E-2</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D250" t="str">
            <v>Mt IsaSmall Business Wide IFTBand2 Charge</v>
          </cell>
          <cell r="DK250">
            <v>0.502</v>
          </cell>
          <cell r="DL250">
            <v>0.50543351490997446</v>
          </cell>
          <cell r="DM250">
            <v>0.50439357522044226</v>
          </cell>
          <cell r="DN250">
            <v>0.50825582391802349</v>
          </cell>
          <cell r="DO250">
            <v>0</v>
          </cell>
          <cell r="DP250">
            <v>0</v>
          </cell>
          <cell r="DQ250">
            <v>0</v>
          </cell>
          <cell r="DR250">
            <v>0</v>
          </cell>
          <cell r="DS250">
            <v>0</v>
          </cell>
          <cell r="DT250">
            <v>0</v>
          </cell>
          <cell r="DU250">
            <v>0</v>
          </cell>
          <cell r="DV250">
            <v>16.059999999999999</v>
          </cell>
          <cell r="DW250">
            <v>15.57</v>
          </cell>
          <cell r="DX250">
            <v>15.46</v>
          </cell>
          <cell r="DY250">
            <v>15.35</v>
          </cell>
          <cell r="DZ250">
            <v>0</v>
          </cell>
          <cell r="EA250">
            <v>0</v>
          </cell>
          <cell r="EB250">
            <v>0</v>
          </cell>
          <cell r="EC250">
            <v>0</v>
          </cell>
          <cell r="ED250">
            <v>0</v>
          </cell>
          <cell r="EE250">
            <v>0</v>
          </cell>
          <cell r="EF250">
            <v>0</v>
          </cell>
        </row>
        <row r="251">
          <cell r="BZ251" t="str">
            <v>T3Large Residential EnergyVolume Block 2 Charge</v>
          </cell>
          <cell r="CG251">
            <v>2.8211909900111125E-2</v>
          </cell>
          <cell r="CH251">
            <v>2.8608756901277954E-2</v>
          </cell>
          <cell r="CI251">
            <v>2.8474134335722608E-2</v>
          </cell>
          <cell r="CJ251">
            <v>2.8617872282456065E-2</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D251" t="str">
            <v>Mt IsaSmall Business Wide IFTBand3 Charge</v>
          </cell>
          <cell r="DK251">
            <v>0.60199999999999998</v>
          </cell>
          <cell r="DL251">
            <v>0.60611748202351512</v>
          </cell>
          <cell r="DM251">
            <v>0.60487038303327934</v>
          </cell>
          <cell r="DN251">
            <v>0.60950200398137477</v>
          </cell>
          <cell r="DO251">
            <v>0</v>
          </cell>
          <cell r="DP251">
            <v>0</v>
          </cell>
          <cell r="DQ251">
            <v>0</v>
          </cell>
          <cell r="DR251">
            <v>0</v>
          </cell>
          <cell r="DS251">
            <v>0</v>
          </cell>
          <cell r="DT251">
            <v>0</v>
          </cell>
          <cell r="DU251">
            <v>0</v>
          </cell>
          <cell r="DV251">
            <v>75.569999999999993</v>
          </cell>
          <cell r="DW251">
            <v>73.290000000000006</v>
          </cell>
          <cell r="DX251">
            <v>72.77</v>
          </cell>
          <cell r="DY251">
            <v>72.260000000000005</v>
          </cell>
          <cell r="DZ251">
            <v>0</v>
          </cell>
          <cell r="EA251">
            <v>0</v>
          </cell>
          <cell r="EB251">
            <v>0</v>
          </cell>
          <cell r="EC251">
            <v>0</v>
          </cell>
          <cell r="ED251">
            <v>0</v>
          </cell>
          <cell r="EE251">
            <v>0</v>
          </cell>
          <cell r="EF251">
            <v>0</v>
          </cell>
        </row>
        <row r="252">
          <cell r="BZ252" t="str">
            <v>T3Large Business Primary Load ControlFixed Charge</v>
          </cell>
          <cell r="CG252">
            <v>7.2208920000000001</v>
          </cell>
          <cell r="CH252">
            <v>7.2931009200000005</v>
          </cell>
          <cell r="CI252">
            <v>7.3660319292000009</v>
          </cell>
          <cell r="CJ252">
            <v>7.4396922484920012</v>
          </cell>
          <cell r="CK252">
            <v>7.5140891709769209</v>
          </cell>
          <cell r="CL252">
            <v>7.5140891709769209</v>
          </cell>
          <cell r="CM252">
            <v>7.5140891709769209</v>
          </cell>
          <cell r="CN252">
            <v>7.5140891709769209</v>
          </cell>
          <cell r="CO252">
            <v>7.5140891709769209</v>
          </cell>
          <cell r="CP252">
            <v>7.5140891709769209</v>
          </cell>
          <cell r="CQ252">
            <v>7.5140891709769209</v>
          </cell>
          <cell r="CR252">
            <v>6.6713227162134228</v>
          </cell>
          <cell r="CS252">
            <v>6.1992946571463667</v>
          </cell>
          <cell r="CT252">
            <v>6.1625283241617117</v>
          </cell>
          <cell r="CU252">
            <v>6.1215852519707541</v>
          </cell>
          <cell r="CV252">
            <v>0</v>
          </cell>
          <cell r="CW252">
            <v>0</v>
          </cell>
          <cell r="CX252">
            <v>0</v>
          </cell>
          <cell r="CY252">
            <v>0</v>
          </cell>
          <cell r="CZ252">
            <v>0</v>
          </cell>
          <cell r="DA252">
            <v>0</v>
          </cell>
          <cell r="DB252">
            <v>0</v>
          </cell>
          <cell r="DD252" t="str">
            <v>Mt IsaSmall Business Wide IFTBand4 Charge</v>
          </cell>
          <cell r="DK252">
            <v>0.70199999999999996</v>
          </cell>
          <cell r="DL252">
            <v>0.70680144913705589</v>
          </cell>
          <cell r="DM252">
            <v>0.70534719084611652</v>
          </cell>
          <cell r="DN252">
            <v>0.71074818404472606</v>
          </cell>
          <cell r="DO252">
            <v>0</v>
          </cell>
          <cell r="DP252">
            <v>0</v>
          </cell>
          <cell r="DQ252">
            <v>0</v>
          </cell>
          <cell r="DR252">
            <v>0</v>
          </cell>
          <cell r="DS252">
            <v>0</v>
          </cell>
          <cell r="DT252">
            <v>0</v>
          </cell>
          <cell r="DU252">
            <v>0</v>
          </cell>
          <cell r="DV252">
            <v>129.41</v>
          </cell>
          <cell r="DW252">
            <v>125.51</v>
          </cell>
          <cell r="DX252">
            <v>124.62</v>
          </cell>
          <cell r="DY252">
            <v>123.74</v>
          </cell>
          <cell r="DZ252">
            <v>0</v>
          </cell>
          <cell r="EA252">
            <v>0</v>
          </cell>
          <cell r="EB252">
            <v>0</v>
          </cell>
          <cell r="EC252">
            <v>0</v>
          </cell>
          <cell r="ED252">
            <v>0</v>
          </cell>
          <cell r="EE252">
            <v>0</v>
          </cell>
          <cell r="EF252">
            <v>0</v>
          </cell>
        </row>
        <row r="253">
          <cell r="BZ253" t="str">
            <v>T3Large Business Primary Load ControlVolume Charge</v>
          </cell>
          <cell r="CG253">
            <v>1.4121324100704864E-2</v>
          </cell>
          <cell r="CH253">
            <v>1.4377310927251193E-2</v>
          </cell>
          <cell r="CI253">
            <v>1.4100373889236734E-2</v>
          </cell>
          <cell r="CJ253">
            <v>1.354005174131365E-2</v>
          </cell>
          <cell r="CK253">
            <v>0</v>
          </cell>
          <cell r="CL253">
            <v>0</v>
          </cell>
          <cell r="CM253">
            <v>0</v>
          </cell>
          <cell r="CN253">
            <v>0</v>
          </cell>
          <cell r="CO253">
            <v>0</v>
          </cell>
          <cell r="CP253">
            <v>0</v>
          </cell>
          <cell r="CQ253">
            <v>0</v>
          </cell>
          <cell r="CR253">
            <v>2101146.1963370657</v>
          </cell>
          <cell r="CS253">
            <v>2003655.8601077108</v>
          </cell>
          <cell r="CT253">
            <v>1985878.7178264898</v>
          </cell>
          <cell r="CU253">
            <v>1965600.3514973698</v>
          </cell>
          <cell r="CV253">
            <v>0</v>
          </cell>
          <cell r="CW253">
            <v>0</v>
          </cell>
          <cell r="CX253">
            <v>0</v>
          </cell>
          <cell r="CY253">
            <v>0</v>
          </cell>
          <cell r="CZ253">
            <v>0</v>
          </cell>
          <cell r="DA253">
            <v>0</v>
          </cell>
          <cell r="DB253">
            <v>0</v>
          </cell>
          <cell r="DD253" t="str">
            <v>Mt IsaSmall Business Wide IFTBand5 Charge</v>
          </cell>
          <cell r="DK253">
            <v>0.80199999999999994</v>
          </cell>
          <cell r="DL253">
            <v>0.80748541625059655</v>
          </cell>
          <cell r="DM253">
            <v>0.80582399865895349</v>
          </cell>
          <cell r="DN253">
            <v>0.81199436410807724</v>
          </cell>
          <cell r="DO253">
            <v>0</v>
          </cell>
          <cell r="DP253">
            <v>0</v>
          </cell>
          <cell r="DQ253">
            <v>0</v>
          </cell>
          <cell r="DR253">
            <v>0</v>
          </cell>
          <cell r="DS253">
            <v>0</v>
          </cell>
          <cell r="DT253">
            <v>0</v>
          </cell>
          <cell r="DU253">
            <v>0</v>
          </cell>
          <cell r="DV253">
            <v>156.80000000000001</v>
          </cell>
          <cell r="DW253">
            <v>152.07</v>
          </cell>
          <cell r="DX253">
            <v>151</v>
          </cell>
          <cell r="DY253">
            <v>149.93</v>
          </cell>
          <cell r="DZ253">
            <v>0</v>
          </cell>
          <cell r="EA253">
            <v>0</v>
          </cell>
          <cell r="EB253">
            <v>0</v>
          </cell>
          <cell r="EC253">
            <v>0</v>
          </cell>
          <cell r="ED253">
            <v>0</v>
          </cell>
          <cell r="EE253">
            <v>0</v>
          </cell>
          <cell r="EF253">
            <v>0</v>
          </cell>
        </row>
        <row r="254">
          <cell r="BZ254" t="str">
            <v>T3Large Business Secondary Load ControlVolume Charge</v>
          </cell>
          <cell r="CG254">
            <v>1.4121324100704864E-2</v>
          </cell>
          <cell r="CH254">
            <v>1.4377310927251193E-2</v>
          </cell>
          <cell r="CI254">
            <v>1.4100373889236734E-2</v>
          </cell>
          <cell r="CJ254">
            <v>1.354005174131365E-2</v>
          </cell>
          <cell r="CK254">
            <v>0</v>
          </cell>
          <cell r="CL254">
            <v>0</v>
          </cell>
          <cell r="CM254">
            <v>0</v>
          </cell>
          <cell r="CN254">
            <v>0</v>
          </cell>
          <cell r="CO254">
            <v>0</v>
          </cell>
          <cell r="CP254">
            <v>0</v>
          </cell>
          <cell r="CQ254">
            <v>0</v>
          </cell>
          <cell r="CR254">
            <v>1542123.7048152001</v>
          </cell>
          <cell r="CS254">
            <v>1542254.6066439634</v>
          </cell>
          <cell r="CT254">
            <v>1542333.5404544221</v>
          </cell>
          <cell r="CU254">
            <v>1542491.8818361226</v>
          </cell>
          <cell r="CV254">
            <v>0</v>
          </cell>
          <cell r="CW254">
            <v>0</v>
          </cell>
          <cell r="CX254">
            <v>0</v>
          </cell>
          <cell r="CY254">
            <v>0</v>
          </cell>
          <cell r="CZ254">
            <v>0</v>
          </cell>
          <cell r="DA254">
            <v>0</v>
          </cell>
          <cell r="DB254">
            <v>0</v>
          </cell>
          <cell r="DD254" t="str">
            <v>Mt IsaSmall Business Wide IFTVolume Charge</v>
          </cell>
          <cell r="DK254">
            <v>6.7172418798812944E-2</v>
          </cell>
          <cell r="DL254">
            <v>7.0744356112807355E-2</v>
          </cell>
          <cell r="DM254">
            <v>7.1192153219589022E-2</v>
          </cell>
          <cell r="DN254">
            <v>7.2576948997120166E-2</v>
          </cell>
          <cell r="DO254">
            <v>0</v>
          </cell>
          <cell r="DP254">
            <v>0</v>
          </cell>
          <cell r="DQ254">
            <v>0</v>
          </cell>
          <cell r="DR254">
            <v>0</v>
          </cell>
          <cell r="DS254">
            <v>0</v>
          </cell>
          <cell r="DT254">
            <v>0</v>
          </cell>
          <cell r="DU254">
            <v>0</v>
          </cell>
          <cell r="DV254">
            <v>18180753.899999999</v>
          </cell>
          <cell r="DW254">
            <v>17924017.25</v>
          </cell>
          <cell r="DX254">
            <v>17767758.699999999</v>
          </cell>
          <cell r="DY254">
            <v>17447164.129999999</v>
          </cell>
          <cell r="DZ254">
            <v>0</v>
          </cell>
          <cell r="EA254">
            <v>0</v>
          </cell>
          <cell r="EB254">
            <v>0</v>
          </cell>
          <cell r="EC254">
            <v>0</v>
          </cell>
          <cell r="ED254">
            <v>0</v>
          </cell>
          <cell r="EE254">
            <v>0</v>
          </cell>
          <cell r="EF254">
            <v>0</v>
          </cell>
        </row>
        <row r="255">
          <cell r="BZ255" t="str">
            <v>T3Residential DemandFixed Charge</v>
          </cell>
          <cell r="CG255">
            <v>5.6456399999999997E-2</v>
          </cell>
          <cell r="CH255">
            <v>5.7020964E-2</v>
          </cell>
          <cell r="CI255">
            <v>5.759117364E-2</v>
          </cell>
          <cell r="CJ255">
            <v>5.8167085376400002E-2</v>
          </cell>
          <cell r="CK255">
            <v>5.8748756230164005E-2</v>
          </cell>
          <cell r="CL255">
            <v>5.8748756230164005E-2</v>
          </cell>
          <cell r="CM255">
            <v>5.8748756230164005E-2</v>
          </cell>
          <cell r="CN255">
            <v>5.8748756230164005E-2</v>
          </cell>
          <cell r="CO255">
            <v>5.8748756230164005E-2</v>
          </cell>
          <cell r="CP255">
            <v>5.8748756230164005E-2</v>
          </cell>
          <cell r="CQ255">
            <v>5.8748756230164005E-2</v>
          </cell>
          <cell r="CR255">
            <v>62.32828806845577</v>
          </cell>
          <cell r="CS255">
            <v>93.492432102683665</v>
          </cell>
          <cell r="CT255">
            <v>140.23845137258616</v>
          </cell>
          <cell r="CU255">
            <v>210.35898629738946</v>
          </cell>
          <cell r="CV255">
            <v>0</v>
          </cell>
          <cell r="CW255">
            <v>0</v>
          </cell>
          <cell r="CX255">
            <v>0</v>
          </cell>
          <cell r="CY255">
            <v>0</v>
          </cell>
          <cell r="CZ255">
            <v>0</v>
          </cell>
          <cell r="DA255">
            <v>0</v>
          </cell>
          <cell r="DB255">
            <v>0</v>
          </cell>
          <cell r="DD255" t="str">
            <v>Mt IsaTransitional Network ToU Energy Tariff 1Fixed Charge</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row>
        <row r="256">
          <cell r="BZ256" t="str">
            <v>T3Residential DemandPeak Demand Charge kW</v>
          </cell>
          <cell r="CG256">
            <v>2.0602455536431443</v>
          </cell>
          <cell r="CH256">
            <v>2.0808480091795758</v>
          </cell>
          <cell r="CI256">
            <v>2.1016564892713716</v>
          </cell>
          <cell r="CJ256">
            <v>2.1226730541640855</v>
          </cell>
          <cell r="CK256">
            <v>2.1438997847057264</v>
          </cell>
          <cell r="CL256">
            <v>2.1438997847057264</v>
          </cell>
          <cell r="CM256">
            <v>2.1438997847057264</v>
          </cell>
          <cell r="CN256">
            <v>2.1438997847057264</v>
          </cell>
          <cell r="CO256">
            <v>2.1438997847057264</v>
          </cell>
          <cell r="CP256">
            <v>2.1438997847057264</v>
          </cell>
          <cell r="CQ256">
            <v>2.1438997847057264</v>
          </cell>
          <cell r="CR256">
            <v>3004.6041227332848</v>
          </cell>
          <cell r="CS256">
            <v>4506.9061840999284</v>
          </cell>
          <cell r="CT256">
            <v>6760.3579669113815</v>
          </cell>
          <cell r="CU256">
            <v>10140.535837910002</v>
          </cell>
          <cell r="CV256">
            <v>0</v>
          </cell>
          <cell r="CW256">
            <v>0</v>
          </cell>
          <cell r="CX256">
            <v>0</v>
          </cell>
          <cell r="CY256">
            <v>0</v>
          </cell>
          <cell r="CZ256">
            <v>0</v>
          </cell>
          <cell r="DA256">
            <v>0</v>
          </cell>
          <cell r="DB256">
            <v>0</v>
          </cell>
          <cell r="DD256" t="str">
            <v>Mt IsaTransitional Network ToU Energy Tariff 1Volume Peak Charge</v>
          </cell>
          <cell r="DK256">
            <v>0</v>
          </cell>
          <cell r="DL256">
            <v>0</v>
          </cell>
          <cell r="DM256">
            <v>0</v>
          </cell>
          <cell r="DN256">
            <v>0</v>
          </cell>
          <cell r="DO256">
            <v>0</v>
          </cell>
          <cell r="DP256">
            <v>1</v>
          </cell>
          <cell r="DQ256">
            <v>1</v>
          </cell>
          <cell r="DR256">
            <v>1</v>
          </cell>
          <cell r="DS256">
            <v>1</v>
          </cell>
          <cell r="DT256">
            <v>1</v>
          </cell>
          <cell r="DU256">
            <v>1</v>
          </cell>
          <cell r="DV256">
            <v>0</v>
          </cell>
          <cell r="DW256">
            <v>0</v>
          </cell>
          <cell r="DX256">
            <v>0</v>
          </cell>
          <cell r="DY256">
            <v>0</v>
          </cell>
          <cell r="DZ256">
            <v>0</v>
          </cell>
          <cell r="EA256">
            <v>0</v>
          </cell>
          <cell r="EB256">
            <v>0</v>
          </cell>
          <cell r="EC256">
            <v>0</v>
          </cell>
          <cell r="ED256">
            <v>0</v>
          </cell>
          <cell r="EE256">
            <v>0</v>
          </cell>
          <cell r="EF256">
            <v>0</v>
          </cell>
        </row>
        <row r="257">
          <cell r="BZ257" t="str">
            <v>T3Residential DemandVolume Charge</v>
          </cell>
          <cell r="CG257">
            <v>9.0017455877270149E-3</v>
          </cell>
          <cell r="CH257">
            <v>9.3028600249899646E-3</v>
          </cell>
          <cell r="CI257">
            <v>9.3028600249899646E-3</v>
          </cell>
          <cell r="CJ257">
            <v>9.3028600249899646E-3</v>
          </cell>
          <cell r="CK257">
            <v>9.3028600249899646E-3</v>
          </cell>
          <cell r="CL257">
            <v>0</v>
          </cell>
          <cell r="CM257">
            <v>0</v>
          </cell>
          <cell r="CN257">
            <v>0</v>
          </cell>
          <cell r="CO257">
            <v>0</v>
          </cell>
          <cell r="CP257">
            <v>0</v>
          </cell>
          <cell r="CQ257">
            <v>0</v>
          </cell>
          <cell r="CR257">
            <v>491066.43718621234</v>
          </cell>
          <cell r="CS257">
            <v>487037.0031030004</v>
          </cell>
          <cell r="CT257">
            <v>490753.62019585731</v>
          </cell>
          <cell r="CU257">
            <v>488547.36705082736</v>
          </cell>
          <cell r="CV257">
            <v>0</v>
          </cell>
          <cell r="CW257">
            <v>0</v>
          </cell>
          <cell r="CX257">
            <v>0</v>
          </cell>
          <cell r="CY257">
            <v>0</v>
          </cell>
          <cell r="CZ257">
            <v>0</v>
          </cell>
          <cell r="DA257">
            <v>0</v>
          </cell>
          <cell r="DB257">
            <v>0</v>
          </cell>
          <cell r="DD257" t="str">
            <v>Mt IsaTransitional Network ToU Energy Tariff 1Volume Peak Charge (over 10,000)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row>
        <row r="258">
          <cell r="BZ258" t="str">
            <v>T3Residential ToU EnergyFixed Charge</v>
          </cell>
          <cell r="CG258">
            <v>0.14114099999999999</v>
          </cell>
          <cell r="CH258">
            <v>0.14255240999999999</v>
          </cell>
          <cell r="CI258">
            <v>0.14397793409999998</v>
          </cell>
          <cell r="CJ258">
            <v>0.14541771344099999</v>
          </cell>
          <cell r="CK258">
            <v>0.14687189057541</v>
          </cell>
          <cell r="CL258">
            <v>0.14687189057541</v>
          </cell>
          <cell r="CM258">
            <v>0.14687189057541</v>
          </cell>
          <cell r="CN258">
            <v>0.14687189057541</v>
          </cell>
          <cell r="CO258">
            <v>0.14687189057541</v>
          </cell>
          <cell r="CP258">
            <v>0.14687189057541</v>
          </cell>
          <cell r="CQ258">
            <v>0.14687189057541</v>
          </cell>
          <cell r="CR258">
            <v>70.619210575386973</v>
          </cell>
          <cell r="CS258">
            <v>105.92973153871203</v>
          </cell>
          <cell r="CT258">
            <v>158.8938784138758</v>
          </cell>
          <cell r="CU258">
            <v>238.34284575351617</v>
          </cell>
          <cell r="CV258">
            <v>0</v>
          </cell>
          <cell r="CW258">
            <v>0</v>
          </cell>
          <cell r="CX258">
            <v>0</v>
          </cell>
          <cell r="CY258">
            <v>0</v>
          </cell>
          <cell r="CZ258">
            <v>0</v>
          </cell>
          <cell r="DA258">
            <v>0</v>
          </cell>
          <cell r="DB258">
            <v>0</v>
          </cell>
          <cell r="DD258" t="str">
            <v>Mt IsaTransitional Network ToU Energy Tariff 1Volume Off Peak Charge</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row>
        <row r="259">
          <cell r="BZ259" t="str">
            <v>T3Residential ToU EnergyVolume Evening Charge</v>
          </cell>
          <cell r="CG259">
            <v>5.9195077452667812E-2</v>
          </cell>
          <cell r="CH259">
            <v>5.9787028227194491E-2</v>
          </cell>
          <cell r="CI259">
            <v>6.0384898509466434E-2</v>
          </cell>
          <cell r="CJ259">
            <v>6.0988747494561096E-2</v>
          </cell>
          <cell r="CK259">
            <v>6.159863496950671E-2</v>
          </cell>
          <cell r="CL259">
            <v>6.159863496950671E-2</v>
          </cell>
          <cell r="CM259">
            <v>6.159863496950671E-2</v>
          </cell>
          <cell r="CN259">
            <v>6.159863496950671E-2</v>
          </cell>
          <cell r="CO259">
            <v>6.159863496950671E-2</v>
          </cell>
          <cell r="CP259">
            <v>6.159863496950671E-2</v>
          </cell>
          <cell r="CQ259">
            <v>6.159863496950671E-2</v>
          </cell>
          <cell r="CR259">
            <v>169907.18471548593</v>
          </cell>
          <cell r="CS259">
            <v>168546.8564246138</v>
          </cell>
          <cell r="CT259">
            <v>169937.44708034888</v>
          </cell>
          <cell r="CU259">
            <v>169241.09909907155</v>
          </cell>
          <cell r="CV259">
            <v>0</v>
          </cell>
          <cell r="CW259">
            <v>0</v>
          </cell>
          <cell r="CX259">
            <v>0</v>
          </cell>
          <cell r="CY259">
            <v>0</v>
          </cell>
          <cell r="CZ259">
            <v>0</v>
          </cell>
          <cell r="DA259">
            <v>0</v>
          </cell>
          <cell r="DB259">
            <v>0</v>
          </cell>
          <cell r="DD259" t="str">
            <v>Mt IsaTransitional Network ToU Energy Tariff 2Fixed Charge</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row>
        <row r="260">
          <cell r="BZ260" t="str">
            <v>T3Residential ToU EnergyVolume Overnight Charge</v>
          </cell>
          <cell r="CG260">
            <v>3.7919442077064855E-3</v>
          </cell>
          <cell r="CH260">
            <v>4.0114067573238724E-3</v>
          </cell>
          <cell r="CI260">
            <v>3.3827042914662034E-3</v>
          </cell>
          <cell r="CJ260">
            <v>2.1048804652593948E-3</v>
          </cell>
          <cell r="CK260">
            <v>0</v>
          </cell>
          <cell r="CL260">
            <v>0</v>
          </cell>
          <cell r="CM260">
            <v>0</v>
          </cell>
          <cell r="CN260">
            <v>0</v>
          </cell>
          <cell r="CO260">
            <v>0</v>
          </cell>
          <cell r="CP260">
            <v>0</v>
          </cell>
          <cell r="CQ260">
            <v>0</v>
          </cell>
          <cell r="CR260">
            <v>236822.03160966348</v>
          </cell>
          <cell r="CS260">
            <v>234926.76369702103</v>
          </cell>
          <cell r="CT260">
            <v>236867.44836001663</v>
          </cell>
          <cell r="CU260">
            <v>235898.4408738791</v>
          </cell>
          <cell r="CV260">
            <v>0</v>
          </cell>
          <cell r="CW260">
            <v>0</v>
          </cell>
          <cell r="CX260">
            <v>0</v>
          </cell>
          <cell r="CY260">
            <v>0</v>
          </cell>
          <cell r="CZ260">
            <v>0</v>
          </cell>
          <cell r="DA260">
            <v>0</v>
          </cell>
          <cell r="DB260">
            <v>0</v>
          </cell>
          <cell r="DD260" t="str">
            <v>Mt IsaTransitional Network ToU Energy Tariff 2Volume Peak Charge</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row>
        <row r="261">
          <cell r="BZ261" t="str">
            <v>T3Residential ToU EnergyVolume Day Charge</v>
          </cell>
          <cell r="CG261">
            <v>3.7919442077064855E-3</v>
          </cell>
          <cell r="CH261">
            <v>4.0114067573238724E-3</v>
          </cell>
          <cell r="CI261">
            <v>3.3827042914662034E-3</v>
          </cell>
          <cell r="CJ261">
            <v>2.1048804652593948E-3</v>
          </cell>
          <cell r="CK261">
            <v>0</v>
          </cell>
          <cell r="CL261">
            <v>0</v>
          </cell>
          <cell r="CM261">
            <v>0</v>
          </cell>
          <cell r="CN261">
            <v>0</v>
          </cell>
          <cell r="CO261">
            <v>0</v>
          </cell>
          <cell r="CP261">
            <v>0</v>
          </cell>
          <cell r="CQ261">
            <v>0</v>
          </cell>
          <cell r="CR261">
            <v>149212.99522983952</v>
          </cell>
          <cell r="CS261">
            <v>148019.07537788909</v>
          </cell>
          <cell r="CT261">
            <v>149242.49390201093</v>
          </cell>
          <cell r="CU261">
            <v>148632.38860714427</v>
          </cell>
          <cell r="CV261">
            <v>0</v>
          </cell>
          <cell r="CW261">
            <v>0</v>
          </cell>
          <cell r="CX261">
            <v>0</v>
          </cell>
          <cell r="CY261">
            <v>0</v>
          </cell>
          <cell r="CZ261">
            <v>0</v>
          </cell>
          <cell r="DA261">
            <v>0</v>
          </cell>
          <cell r="DB261">
            <v>0</v>
          </cell>
          <cell r="DD261" t="str">
            <v>Mt IsaTransitional Network ToU Energy Tariff 2Volume Off Peak Charge</v>
          </cell>
          <cell r="DK261">
            <v>0</v>
          </cell>
          <cell r="DL261">
            <v>0</v>
          </cell>
          <cell r="DM261">
            <v>0</v>
          </cell>
          <cell r="DN261">
            <v>0</v>
          </cell>
          <cell r="DO261">
            <v>0</v>
          </cell>
          <cell r="DP261">
            <v>1</v>
          </cell>
          <cell r="DQ261">
            <v>1</v>
          </cell>
          <cell r="DR261">
            <v>1</v>
          </cell>
          <cell r="DS261">
            <v>1</v>
          </cell>
          <cell r="DT261">
            <v>1</v>
          </cell>
          <cell r="DU261">
            <v>1</v>
          </cell>
          <cell r="DV261">
            <v>0</v>
          </cell>
          <cell r="DW261">
            <v>0</v>
          </cell>
          <cell r="DX261">
            <v>0</v>
          </cell>
          <cell r="DY261">
            <v>0</v>
          </cell>
          <cell r="DZ261">
            <v>0</v>
          </cell>
          <cell r="EA261">
            <v>0</v>
          </cell>
          <cell r="EB261">
            <v>0</v>
          </cell>
          <cell r="EC261">
            <v>0</v>
          </cell>
          <cell r="ED261">
            <v>0</v>
          </cell>
          <cell r="EE261">
            <v>0</v>
          </cell>
          <cell r="EF261">
            <v>0</v>
          </cell>
        </row>
        <row r="262">
          <cell r="BZ262" t="str">
            <v>T3Seasonal TOU DemandFixed Charge</v>
          </cell>
          <cell r="CG262">
            <v>7.8456630000000001</v>
          </cell>
          <cell r="CH262">
            <v>7.9241196299999999</v>
          </cell>
          <cell r="CI262">
            <v>8.0033608262999998</v>
          </cell>
          <cell r="CJ262">
            <v>8.0833944345629991</v>
          </cell>
          <cell r="CK262">
            <v>8.1642283789086285</v>
          </cell>
          <cell r="CL262">
            <v>8.1642283789086285</v>
          </cell>
          <cell r="CM262">
            <v>8.1642283789086285</v>
          </cell>
          <cell r="CN262">
            <v>8.1642283789086285</v>
          </cell>
          <cell r="CO262">
            <v>8.1642283789086285</v>
          </cell>
          <cell r="CP262">
            <v>8.1642283789086285</v>
          </cell>
          <cell r="CQ262">
            <v>8.1642283789086285</v>
          </cell>
          <cell r="CR262">
            <v>152.25133404403223</v>
          </cell>
          <cell r="CS262">
            <v>142.17767404318195</v>
          </cell>
          <cell r="CT262">
            <v>141.32473978537834</v>
          </cell>
          <cell r="CU262">
            <v>140.37949591512572</v>
          </cell>
          <cell r="CV262">
            <v>0</v>
          </cell>
          <cell r="CW262">
            <v>0</v>
          </cell>
          <cell r="CX262">
            <v>0</v>
          </cell>
          <cell r="CY262">
            <v>0</v>
          </cell>
          <cell r="CZ262">
            <v>0</v>
          </cell>
          <cell r="DA262">
            <v>0</v>
          </cell>
          <cell r="DB262">
            <v>0</v>
          </cell>
          <cell r="DD262" t="str">
            <v>Mt IsaDemand LargeFixed Charge</v>
          </cell>
          <cell r="DK262">
            <v>209.20425</v>
          </cell>
          <cell r="DL262">
            <v>210.63513827012954</v>
          </cell>
          <cell r="DM262">
            <v>210.2017522087873</v>
          </cell>
          <cell r="DN262">
            <v>211.81131165518363</v>
          </cell>
          <cell r="DO262">
            <v>0</v>
          </cell>
          <cell r="DP262">
            <v>0</v>
          </cell>
          <cell r="DQ262">
            <v>0</v>
          </cell>
          <cell r="DR262">
            <v>0</v>
          </cell>
          <cell r="DS262">
            <v>0</v>
          </cell>
          <cell r="DT262">
            <v>0</v>
          </cell>
          <cell r="DU262">
            <v>0</v>
          </cell>
          <cell r="DV262">
            <v>7</v>
          </cell>
          <cell r="DW262">
            <v>6.43</v>
          </cell>
          <cell r="DX262">
            <v>6.4</v>
          </cell>
          <cell r="DY262">
            <v>6.35</v>
          </cell>
          <cell r="DZ262">
            <v>0</v>
          </cell>
          <cell r="EA262">
            <v>0</v>
          </cell>
          <cell r="EB262">
            <v>0</v>
          </cell>
          <cell r="EC262">
            <v>0</v>
          </cell>
          <cell r="ED262">
            <v>0</v>
          </cell>
          <cell r="EE262">
            <v>0</v>
          </cell>
          <cell r="EF262">
            <v>0</v>
          </cell>
        </row>
        <row r="263">
          <cell r="BZ263" t="str">
            <v>T3Seasonal TOU DemandNon Summer Demand Charge kW</v>
          </cell>
          <cell r="CG263">
            <v>3.8068590000000002</v>
          </cell>
          <cell r="CH263">
            <v>3.8449275900000002</v>
          </cell>
          <cell r="CI263">
            <v>3.8833768659000003</v>
          </cell>
          <cell r="CJ263">
            <v>3.9222106345590002</v>
          </cell>
          <cell r="CK263">
            <v>3.9614327409045904</v>
          </cell>
          <cell r="CL263">
            <v>3.9614327409045904</v>
          </cell>
          <cell r="CM263">
            <v>3.9614327409045904</v>
          </cell>
          <cell r="CN263">
            <v>3.9614327409045904</v>
          </cell>
          <cell r="CO263">
            <v>3.9614327409045904</v>
          </cell>
          <cell r="CP263">
            <v>3.9614327409045904</v>
          </cell>
          <cell r="CQ263">
            <v>3.9614327409045904</v>
          </cell>
          <cell r="CR263">
            <v>200386.81226361607</v>
          </cell>
          <cell r="CS263">
            <v>181551.0710707719</v>
          </cell>
          <cell r="CT263">
            <v>180461.27568348902</v>
          </cell>
          <cell r="CU263">
            <v>179255.27034996377</v>
          </cell>
          <cell r="CV263">
            <v>0</v>
          </cell>
          <cell r="CW263">
            <v>0</v>
          </cell>
          <cell r="CX263">
            <v>0</v>
          </cell>
          <cell r="CY263">
            <v>0</v>
          </cell>
          <cell r="CZ263">
            <v>0</v>
          </cell>
          <cell r="DA263">
            <v>0</v>
          </cell>
          <cell r="DB263">
            <v>0</v>
          </cell>
          <cell r="DD263" t="str">
            <v>Mt IsaDemand LargeDemand Charge kW</v>
          </cell>
          <cell r="DK263">
            <v>10.460380475524921</v>
          </cell>
          <cell r="DL263">
            <v>10.198870963636798</v>
          </cell>
          <cell r="DM263">
            <v>9.9438991895458777</v>
          </cell>
          <cell r="DN263">
            <v>9.6953017098072305</v>
          </cell>
          <cell r="DO263">
            <v>9.4529191670620492</v>
          </cell>
          <cell r="DP263">
            <v>1</v>
          </cell>
          <cell r="DQ263">
            <v>1</v>
          </cell>
          <cell r="DR263">
            <v>1</v>
          </cell>
          <cell r="DS263">
            <v>1</v>
          </cell>
          <cell r="DT263">
            <v>1</v>
          </cell>
          <cell r="DU263">
            <v>1</v>
          </cell>
          <cell r="DV263">
            <v>1444.8</v>
          </cell>
          <cell r="DW263">
            <v>1328.14</v>
          </cell>
          <cell r="DX263">
            <v>1320.17</v>
          </cell>
          <cell r="DY263">
            <v>1311.34</v>
          </cell>
          <cell r="DZ263">
            <v>0</v>
          </cell>
          <cell r="EA263">
            <v>0</v>
          </cell>
          <cell r="EB263">
            <v>0</v>
          </cell>
          <cell r="EC263">
            <v>0</v>
          </cell>
          <cell r="ED263">
            <v>0</v>
          </cell>
          <cell r="EE263">
            <v>0</v>
          </cell>
          <cell r="EF263">
            <v>0</v>
          </cell>
        </row>
        <row r="264">
          <cell r="BZ264" t="str">
            <v>T3Seasonal TOU DemandSummer Demand Charge kW</v>
          </cell>
          <cell r="CG264">
            <v>3.8068590000000002</v>
          </cell>
          <cell r="CH264">
            <v>3.8449275900000002</v>
          </cell>
          <cell r="CI264">
            <v>3.8449275900000002</v>
          </cell>
          <cell r="CJ264">
            <v>3.8449275900000002</v>
          </cell>
          <cell r="CK264">
            <v>3.8449275900000002</v>
          </cell>
          <cell r="CL264">
            <v>3.8449275900000002</v>
          </cell>
          <cell r="CM264">
            <v>3.8449275900000002</v>
          </cell>
          <cell r="CN264">
            <v>3.8449275900000002</v>
          </cell>
          <cell r="CO264">
            <v>3.8449275900000002</v>
          </cell>
          <cell r="CP264">
            <v>3.8449275900000002</v>
          </cell>
          <cell r="CQ264">
            <v>3.8449275900000002</v>
          </cell>
          <cell r="CR264">
            <v>86039.07219942371</v>
          </cell>
          <cell r="CS264">
            <v>77959.522949443926</v>
          </cell>
          <cell r="CT264">
            <v>77491.557195970963</v>
          </cell>
          <cell r="CU264">
            <v>76973.687792276469</v>
          </cell>
          <cell r="CV264">
            <v>0</v>
          </cell>
          <cell r="CW264">
            <v>0</v>
          </cell>
          <cell r="CX264">
            <v>0</v>
          </cell>
          <cell r="CY264">
            <v>0</v>
          </cell>
          <cell r="CZ264">
            <v>0</v>
          </cell>
          <cell r="DA264">
            <v>0</v>
          </cell>
          <cell r="DB264">
            <v>0</v>
          </cell>
          <cell r="DD264" t="str">
            <v>Mt IsaDemand LargeVolume Charge</v>
          </cell>
          <cell r="DK264">
            <v>2.5175116444294322E-3</v>
          </cell>
          <cell r="DL264">
            <v>6.4057526872824781E-3</v>
          </cell>
          <cell r="DM264">
            <v>7.4748136482659204E-3</v>
          </cell>
          <cell r="DN264">
            <v>9.0613520295281941E-3</v>
          </cell>
          <cell r="DO264">
            <v>0</v>
          </cell>
          <cell r="DP264">
            <v>0</v>
          </cell>
          <cell r="DQ264">
            <v>0</v>
          </cell>
          <cell r="DR264">
            <v>0</v>
          </cell>
          <cell r="DS264">
            <v>0</v>
          </cell>
          <cell r="DT264">
            <v>0</v>
          </cell>
          <cell r="DU264">
            <v>0</v>
          </cell>
          <cell r="DV264">
            <v>11091765.17</v>
          </cell>
          <cell r="DW264">
            <v>10056973.68</v>
          </cell>
          <cell r="DX264">
            <v>9639496.0700000003</v>
          </cell>
          <cell r="DY264">
            <v>9485881.8000000007</v>
          </cell>
          <cell r="DZ264">
            <v>0</v>
          </cell>
          <cell r="EA264">
            <v>0</v>
          </cell>
          <cell r="EB264">
            <v>0</v>
          </cell>
          <cell r="EC264">
            <v>0</v>
          </cell>
          <cell r="ED264">
            <v>0</v>
          </cell>
          <cell r="EE264">
            <v>0</v>
          </cell>
          <cell r="EF264">
            <v>0</v>
          </cell>
        </row>
        <row r="265">
          <cell r="BZ265" t="str">
            <v>T3Seasonal TOU DemandVolume Charge</v>
          </cell>
          <cell r="CG265">
            <v>1.4121324100704864E-2</v>
          </cell>
          <cell r="CH265">
            <v>1.4377310927251193E-2</v>
          </cell>
          <cell r="CI265">
            <v>1.4100373889236734E-2</v>
          </cell>
          <cell r="CJ265">
            <v>1.354005174131365E-2</v>
          </cell>
          <cell r="CK265">
            <v>0</v>
          </cell>
          <cell r="CL265">
            <v>0</v>
          </cell>
          <cell r="CM265">
            <v>0</v>
          </cell>
          <cell r="CN265">
            <v>0</v>
          </cell>
          <cell r="CO265">
            <v>0</v>
          </cell>
          <cell r="CP265">
            <v>0</v>
          </cell>
          <cell r="CQ265">
            <v>0</v>
          </cell>
          <cell r="CR265">
            <v>90714001.134974673</v>
          </cell>
          <cell r="CS265">
            <v>86576776.034425899</v>
          </cell>
          <cell r="CT265">
            <v>85807421.433491826</v>
          </cell>
          <cell r="CU265">
            <v>84897494.169962257</v>
          </cell>
          <cell r="CV265">
            <v>0</v>
          </cell>
          <cell r="CW265">
            <v>0</v>
          </cell>
          <cell r="CX265">
            <v>0</v>
          </cell>
          <cell r="CY265">
            <v>0</v>
          </cell>
          <cell r="CZ265">
            <v>0</v>
          </cell>
          <cell r="DA265">
            <v>0</v>
          </cell>
          <cell r="DB265">
            <v>0</v>
          </cell>
          <cell r="DD265" t="str">
            <v>Mt IsaDemand MediumFixed Charge</v>
          </cell>
          <cell r="DK265">
            <v>72.678799999999995</v>
          </cell>
          <cell r="DL265">
            <v>73.17589909051604</v>
          </cell>
          <cell r="DM265">
            <v>73.025338196676259</v>
          </cell>
          <cell r="DN265">
            <v>73.584508715882961</v>
          </cell>
          <cell r="DO265">
            <v>0</v>
          </cell>
          <cell r="DP265">
            <v>0</v>
          </cell>
          <cell r="DQ265">
            <v>0</v>
          </cell>
          <cell r="DR265">
            <v>0</v>
          </cell>
          <cell r="DS265">
            <v>0</v>
          </cell>
          <cell r="DT265">
            <v>0</v>
          </cell>
          <cell r="DU265">
            <v>0</v>
          </cell>
          <cell r="DV265">
            <v>38</v>
          </cell>
          <cell r="DW265">
            <v>34.93</v>
          </cell>
          <cell r="DX265">
            <v>34.72</v>
          </cell>
          <cell r="DY265">
            <v>34.49</v>
          </cell>
          <cell r="DZ265">
            <v>0</v>
          </cell>
          <cell r="EA265">
            <v>0</v>
          </cell>
          <cell r="EB265">
            <v>0</v>
          </cell>
          <cell r="EC265">
            <v>0</v>
          </cell>
          <cell r="ED265">
            <v>0</v>
          </cell>
          <cell r="EE265">
            <v>0</v>
          </cell>
          <cell r="EF265">
            <v>0</v>
          </cell>
        </row>
        <row r="266">
          <cell r="BZ266" t="str">
            <v>T3ToU DemandFixed Charge</v>
          </cell>
          <cell r="CG266">
            <v>18.478614</v>
          </cell>
          <cell r="CH266">
            <v>18.66340014</v>
          </cell>
          <cell r="CI266">
            <v>18.850034141400002</v>
          </cell>
          <cell r="CJ266">
            <v>19.038534482814001</v>
          </cell>
          <cell r="CK266">
            <v>19.228919827642141</v>
          </cell>
          <cell r="CL266">
            <v>19.228919827642141</v>
          </cell>
          <cell r="CM266">
            <v>19.228919827642141</v>
          </cell>
          <cell r="CN266">
            <v>19.228919827642141</v>
          </cell>
          <cell r="CO266">
            <v>19.228919827642141</v>
          </cell>
          <cell r="CP266">
            <v>19.228919827642141</v>
          </cell>
          <cell r="CQ266">
            <v>19.228919827642141</v>
          </cell>
          <cell r="CR266">
            <v>5.4407889373919813</v>
          </cell>
          <cell r="CS266">
            <v>4.9118560937503251</v>
          </cell>
          <cell r="CT266">
            <v>4.8808967597674267</v>
          </cell>
          <cell r="CU266">
            <v>4.849094725963802</v>
          </cell>
          <cell r="CV266">
            <v>0</v>
          </cell>
          <cell r="CW266">
            <v>0</v>
          </cell>
          <cell r="CX266">
            <v>0</v>
          </cell>
          <cell r="CY266">
            <v>0</v>
          </cell>
          <cell r="CZ266">
            <v>0</v>
          </cell>
          <cell r="DA266">
            <v>0</v>
          </cell>
          <cell r="DB266">
            <v>0</v>
          </cell>
          <cell r="DD266" t="str">
            <v>Mt IsaDemand MediumDemand Charge kW</v>
          </cell>
          <cell r="DK266">
            <v>13.420298535965046</v>
          </cell>
          <cell r="DL266">
            <v>13.084791072565919</v>
          </cell>
          <cell r="DM266">
            <v>12.75767129575177</v>
          </cell>
          <cell r="DN266">
            <v>12.438729513357975</v>
          </cell>
          <cell r="DO266">
            <v>12.127761275524026</v>
          </cell>
          <cell r="DP266">
            <v>0</v>
          </cell>
          <cell r="DQ266">
            <v>0</v>
          </cell>
          <cell r="DR266">
            <v>0</v>
          </cell>
          <cell r="DS266">
            <v>0</v>
          </cell>
          <cell r="DT266">
            <v>0</v>
          </cell>
          <cell r="DU266">
            <v>0</v>
          </cell>
          <cell r="DV266">
            <v>26522.1</v>
          </cell>
          <cell r="DW266">
            <v>24380.560000000001</v>
          </cell>
          <cell r="DX266">
            <v>24234.22</v>
          </cell>
          <cell r="DY266">
            <v>24072.26</v>
          </cell>
          <cell r="DZ266">
            <v>0</v>
          </cell>
          <cell r="EA266">
            <v>0</v>
          </cell>
          <cell r="EB266">
            <v>0</v>
          </cell>
          <cell r="EC266">
            <v>0</v>
          </cell>
          <cell r="ED266">
            <v>0</v>
          </cell>
          <cell r="EE266">
            <v>0</v>
          </cell>
          <cell r="EF266">
            <v>0</v>
          </cell>
        </row>
        <row r="267">
          <cell r="BZ267" t="str">
            <v>T3ToU DemandPeak Demand Charge kVA</v>
          </cell>
          <cell r="CG267">
            <v>2.8954800000000001</v>
          </cell>
          <cell r="CH267">
            <v>2.9244348000000002</v>
          </cell>
          <cell r="CI267">
            <v>2.9536791480000004</v>
          </cell>
          <cell r="CJ267">
            <v>2.9832159394800004</v>
          </cell>
          <cell r="CK267">
            <v>3.0130480988748003</v>
          </cell>
          <cell r="CL267">
            <v>3.0130480988748003</v>
          </cell>
          <cell r="CM267">
            <v>3.0130480988748003</v>
          </cell>
          <cell r="CN267">
            <v>3.0130480988748003</v>
          </cell>
          <cell r="CO267">
            <v>3.0130480988748003</v>
          </cell>
          <cell r="CP267">
            <v>3.0130480988748003</v>
          </cell>
          <cell r="CQ267">
            <v>3.0130480988748003</v>
          </cell>
          <cell r="CR267">
            <v>11715.237203700546</v>
          </cell>
          <cell r="CS267">
            <v>10309.183275155108</v>
          </cell>
          <cell r="CT267">
            <v>10247.299204040088</v>
          </cell>
          <cell r="CU267">
            <v>10178.818782714723</v>
          </cell>
          <cell r="CV267">
            <v>0</v>
          </cell>
          <cell r="CW267">
            <v>0</v>
          </cell>
          <cell r="CX267">
            <v>0</v>
          </cell>
          <cell r="CY267">
            <v>0</v>
          </cell>
          <cell r="CZ267">
            <v>0</v>
          </cell>
          <cell r="DA267">
            <v>0</v>
          </cell>
          <cell r="DB267">
            <v>0</v>
          </cell>
          <cell r="DD267" t="str">
            <v>Mt IsaDemand MediumVolume Charge</v>
          </cell>
          <cell r="DK267">
            <v>2.5175116444294322E-3</v>
          </cell>
          <cell r="DL267">
            <v>6.4057526872824781E-3</v>
          </cell>
          <cell r="DM267">
            <v>7.4748136482659204E-3</v>
          </cell>
          <cell r="DN267">
            <v>9.0613520295281941E-3</v>
          </cell>
          <cell r="DO267">
            <v>0</v>
          </cell>
          <cell r="DP267">
            <v>0</v>
          </cell>
          <cell r="DQ267">
            <v>0</v>
          </cell>
          <cell r="DR267">
            <v>0</v>
          </cell>
          <cell r="DS267">
            <v>0</v>
          </cell>
          <cell r="DT267">
            <v>0</v>
          </cell>
          <cell r="DU267">
            <v>0</v>
          </cell>
          <cell r="DV267">
            <v>16596571.65</v>
          </cell>
          <cell r="DW267">
            <v>15048216.550000001</v>
          </cell>
          <cell r="DX267">
            <v>14423546.18</v>
          </cell>
          <cell r="DY267">
            <v>14193693.65</v>
          </cell>
          <cell r="DZ267">
            <v>0</v>
          </cell>
          <cell r="EA267">
            <v>0</v>
          </cell>
          <cell r="EB267">
            <v>0</v>
          </cell>
          <cell r="EC267">
            <v>0</v>
          </cell>
          <cell r="ED267">
            <v>0</v>
          </cell>
          <cell r="EE267">
            <v>0</v>
          </cell>
          <cell r="EF267">
            <v>0</v>
          </cell>
        </row>
        <row r="268">
          <cell r="BZ268" t="str">
            <v>T3ToU DemandExcess Demand Charge</v>
          </cell>
          <cell r="CG268">
            <v>0.57909600000000006</v>
          </cell>
          <cell r="CH268">
            <v>0.58488696000000007</v>
          </cell>
          <cell r="CI268">
            <v>0.59073582960000004</v>
          </cell>
          <cell r="CJ268">
            <v>0.59664318789600002</v>
          </cell>
          <cell r="CK268">
            <v>0.60260961977495997</v>
          </cell>
          <cell r="CL268">
            <v>0.60260961977495997</v>
          </cell>
          <cell r="CM268">
            <v>0.60260961977495997</v>
          </cell>
          <cell r="CN268">
            <v>0.60260961977495997</v>
          </cell>
          <cell r="CO268">
            <v>0.60260961977495997</v>
          </cell>
          <cell r="CP268">
            <v>0.60260961977495997</v>
          </cell>
          <cell r="CQ268">
            <v>0.60260961977495997</v>
          </cell>
          <cell r="CR268">
            <v>2705.8312028216296</v>
          </cell>
          <cell r="CS268">
            <v>2393.0222590093535</v>
          </cell>
          <cell r="CT268">
            <v>2378.6578954158936</v>
          </cell>
          <cell r="CU268">
            <v>2362.7621378648378</v>
          </cell>
          <cell r="CV268">
            <v>0</v>
          </cell>
          <cell r="CW268">
            <v>0</v>
          </cell>
          <cell r="CX268">
            <v>0</v>
          </cell>
          <cell r="CY268">
            <v>0</v>
          </cell>
          <cell r="CZ268">
            <v>0</v>
          </cell>
          <cell r="DA268">
            <v>0</v>
          </cell>
          <cell r="DB268">
            <v>0</v>
          </cell>
          <cell r="DD268" t="str">
            <v>Mt IsaDemand SmallFixed Charge</v>
          </cell>
          <cell r="DK268">
            <v>21.37595</v>
          </cell>
          <cell r="DL268">
            <v>21.52215446820691</v>
          </cell>
          <cell r="DM268">
            <v>21.477872199668155</v>
          </cell>
          <cell r="DN268">
            <v>21.642332827251941</v>
          </cell>
          <cell r="DO268">
            <v>0</v>
          </cell>
          <cell r="DP268">
            <v>0</v>
          </cell>
          <cell r="DQ268">
            <v>0</v>
          </cell>
          <cell r="DR268">
            <v>0</v>
          </cell>
          <cell r="DS268">
            <v>0</v>
          </cell>
          <cell r="DT268">
            <v>0</v>
          </cell>
          <cell r="DU268">
            <v>0</v>
          </cell>
          <cell r="DV268">
            <v>96</v>
          </cell>
          <cell r="DW268">
            <v>87.44</v>
          </cell>
          <cell r="DX268">
            <v>86.86</v>
          </cell>
          <cell r="DY268">
            <v>86.21</v>
          </cell>
          <cell r="DZ268">
            <v>0</v>
          </cell>
          <cell r="EA268">
            <v>0</v>
          </cell>
          <cell r="EB268">
            <v>0</v>
          </cell>
          <cell r="EC268">
            <v>0</v>
          </cell>
          <cell r="ED268">
            <v>0</v>
          </cell>
          <cell r="EE268">
            <v>0</v>
          </cell>
          <cell r="EF268">
            <v>0</v>
          </cell>
        </row>
        <row r="269">
          <cell r="BZ269" t="str">
            <v>T3ToU DemandVolume Charge</v>
          </cell>
          <cell r="CG269">
            <v>1.4121324100704864E-2</v>
          </cell>
          <cell r="CH269">
            <v>1.4377310927251193E-2</v>
          </cell>
          <cell r="CI269">
            <v>1.4100373889236734E-2</v>
          </cell>
          <cell r="CJ269">
            <v>1.354005174131365E-2</v>
          </cell>
          <cell r="CK269">
            <v>0</v>
          </cell>
          <cell r="CL269">
            <v>0</v>
          </cell>
          <cell r="CM269">
            <v>0</v>
          </cell>
          <cell r="CN269">
            <v>0</v>
          </cell>
          <cell r="CO269">
            <v>0</v>
          </cell>
          <cell r="CP269">
            <v>0</v>
          </cell>
          <cell r="CQ269">
            <v>0</v>
          </cell>
          <cell r="CR269">
            <v>5416663.5385140125</v>
          </cell>
          <cell r="CS269">
            <v>5133988.2999050105</v>
          </cell>
          <cell r="CT269">
            <v>5088968.3149607275</v>
          </cell>
          <cell r="CU269">
            <v>5051731.6082378207</v>
          </cell>
          <cell r="CV269">
            <v>0</v>
          </cell>
          <cell r="CW269">
            <v>0</v>
          </cell>
          <cell r="CX269">
            <v>0</v>
          </cell>
          <cell r="CY269">
            <v>0</v>
          </cell>
          <cell r="CZ269">
            <v>0</v>
          </cell>
          <cell r="DA269">
            <v>0</v>
          </cell>
          <cell r="DB269">
            <v>0</v>
          </cell>
          <cell r="DD269" t="str">
            <v>Mt IsaDemand SmallDemand Charge kW</v>
          </cell>
          <cell r="DK269">
            <v>14.765533715379949</v>
          </cell>
          <cell r="DL269">
            <v>14.39639537249545</v>
          </cell>
          <cell r="DM269">
            <v>14.036485488183063</v>
          </cell>
          <cell r="DN269">
            <v>13.685573350978485</v>
          </cell>
          <cell r="DO269">
            <v>13.343434017204023</v>
          </cell>
          <cell r="DP269">
            <v>0</v>
          </cell>
          <cell r="DQ269">
            <v>0</v>
          </cell>
          <cell r="DR269">
            <v>0</v>
          </cell>
          <cell r="DS269">
            <v>0</v>
          </cell>
          <cell r="DT269">
            <v>0</v>
          </cell>
          <cell r="DU269">
            <v>0</v>
          </cell>
          <cell r="DV269">
            <v>27360.639999999999</v>
          </cell>
          <cell r="DW269">
            <v>24921.27</v>
          </cell>
          <cell r="DX269">
            <v>24754.560000000001</v>
          </cell>
          <cell r="DY269">
            <v>24570.080000000002</v>
          </cell>
          <cell r="DZ269">
            <v>0</v>
          </cell>
          <cell r="EA269">
            <v>0</v>
          </cell>
          <cell r="EB269">
            <v>0</v>
          </cell>
          <cell r="EC269">
            <v>0</v>
          </cell>
          <cell r="ED269">
            <v>0</v>
          </cell>
          <cell r="EE269">
            <v>0</v>
          </cell>
          <cell r="EF269">
            <v>0</v>
          </cell>
        </row>
        <row r="270">
          <cell r="BZ270" t="str">
            <v>T3Small Business Transitional DemandFixed Charge</v>
          </cell>
          <cell r="CG270">
            <v>0.14114099999999999</v>
          </cell>
          <cell r="CH270">
            <v>0.14255240999999999</v>
          </cell>
          <cell r="CI270">
            <v>0.14397793409999998</v>
          </cell>
          <cell r="CJ270">
            <v>0.14541771344099999</v>
          </cell>
          <cell r="CK270">
            <v>0.14687189057541</v>
          </cell>
          <cell r="CL270">
            <v>0.14687189057541</v>
          </cell>
          <cell r="CM270">
            <v>0.14687189057541</v>
          </cell>
          <cell r="CN270">
            <v>0.14687189057541</v>
          </cell>
          <cell r="CO270">
            <v>0.14687189057541</v>
          </cell>
          <cell r="CP270">
            <v>0.14687189057541</v>
          </cell>
          <cell r="CQ270">
            <v>0.14687189057541</v>
          </cell>
          <cell r="CR270">
            <v>3364.8433482014316</v>
          </cell>
          <cell r="CS270">
            <v>5047.2667206867081</v>
          </cell>
          <cell r="CT270">
            <v>7570.8988653421311</v>
          </cell>
          <cell r="CU270">
            <v>11356.347570986134</v>
          </cell>
          <cell r="CV270">
            <v>0</v>
          </cell>
          <cell r="CW270">
            <v>0</v>
          </cell>
          <cell r="CX270">
            <v>0</v>
          </cell>
          <cell r="CY270">
            <v>0</v>
          </cell>
          <cell r="CZ270">
            <v>0</v>
          </cell>
          <cell r="DA270">
            <v>0</v>
          </cell>
          <cell r="DB270">
            <v>0</v>
          </cell>
          <cell r="DD270" t="str">
            <v>Mt IsaDemand SmallVolume Charge</v>
          </cell>
          <cell r="DK270">
            <v>2.5175116444294322E-3</v>
          </cell>
          <cell r="DL270">
            <v>6.4057526872824781E-3</v>
          </cell>
          <cell r="DM270">
            <v>7.4748136482659204E-3</v>
          </cell>
          <cell r="DN270">
            <v>9.0613520295281941E-3</v>
          </cell>
          <cell r="DO270">
            <v>0</v>
          </cell>
          <cell r="DP270">
            <v>0</v>
          </cell>
          <cell r="DQ270">
            <v>0</v>
          </cell>
          <cell r="DR270">
            <v>0</v>
          </cell>
          <cell r="DS270">
            <v>0</v>
          </cell>
          <cell r="DT270">
            <v>0</v>
          </cell>
          <cell r="DU270">
            <v>0</v>
          </cell>
          <cell r="DV270">
            <v>14296523.59</v>
          </cell>
          <cell r="DW270">
            <v>12952063.310000001</v>
          </cell>
          <cell r="DX270">
            <v>12406524.609999999</v>
          </cell>
          <cell r="DY270">
            <v>12200086.279999999</v>
          </cell>
          <cell r="DZ270">
            <v>0</v>
          </cell>
          <cell r="EA270">
            <v>0</v>
          </cell>
          <cell r="EB270">
            <v>0</v>
          </cell>
          <cell r="EC270">
            <v>0</v>
          </cell>
          <cell r="ED270">
            <v>0</v>
          </cell>
          <cell r="EE270">
            <v>0</v>
          </cell>
          <cell r="EF270">
            <v>0</v>
          </cell>
        </row>
        <row r="271">
          <cell r="BZ271" t="str">
            <v>T3Small Business Transitional DemandPeak Demand Charge kW</v>
          </cell>
          <cell r="CG271">
            <v>1.6481964429145151</v>
          </cell>
          <cell r="CH271">
            <v>1.6646784073436602</v>
          </cell>
          <cell r="CI271">
            <v>1.6813251914170968</v>
          </cell>
          <cell r="CJ271">
            <v>1.6981384433312678</v>
          </cell>
          <cell r="CK271">
            <v>1.7151198277645805</v>
          </cell>
          <cell r="CL271">
            <v>1.7151198277645805</v>
          </cell>
          <cell r="CM271">
            <v>1.7151198277645805</v>
          </cell>
          <cell r="CN271">
            <v>1.7151198277645805</v>
          </cell>
          <cell r="CO271">
            <v>1.7151198277645805</v>
          </cell>
          <cell r="CP271">
            <v>1.7151198277645805</v>
          </cell>
          <cell r="CQ271">
            <v>1.7151198277645805</v>
          </cell>
          <cell r="CR271">
            <v>317816.54275378986</v>
          </cell>
          <cell r="CS271">
            <v>462390.70065921475</v>
          </cell>
          <cell r="CT271">
            <v>693586.05196017958</v>
          </cell>
          <cell r="CU271">
            <v>1040379.077695939</v>
          </cell>
          <cell r="CV271">
            <v>0</v>
          </cell>
          <cell r="CW271">
            <v>0</v>
          </cell>
          <cell r="CX271">
            <v>0</v>
          </cell>
          <cell r="CY271">
            <v>0</v>
          </cell>
          <cell r="CZ271">
            <v>0</v>
          </cell>
          <cell r="DA271">
            <v>0</v>
          </cell>
          <cell r="DB271">
            <v>0</v>
          </cell>
          <cell r="DD271" t="str">
            <v>Mt IsaLarge Business EnergyFixed Charge</v>
          </cell>
          <cell r="DK271">
            <v>21.37595</v>
          </cell>
          <cell r="DL271">
            <v>21.52215446820691</v>
          </cell>
          <cell r="DM271">
            <v>21.477872199668155</v>
          </cell>
          <cell r="DN271">
            <v>21.642332827251941</v>
          </cell>
          <cell r="DO271">
            <v>0</v>
          </cell>
          <cell r="DP271">
            <v>0</v>
          </cell>
          <cell r="DQ271">
            <v>0</v>
          </cell>
          <cell r="DR271">
            <v>0</v>
          </cell>
          <cell r="DS271">
            <v>0</v>
          </cell>
          <cell r="DT271">
            <v>0</v>
          </cell>
          <cell r="DU271">
            <v>0</v>
          </cell>
          <cell r="DV271">
            <v>10</v>
          </cell>
          <cell r="DW271">
            <v>10</v>
          </cell>
          <cell r="DX271">
            <v>10</v>
          </cell>
          <cell r="DY271">
            <v>10</v>
          </cell>
          <cell r="DZ271">
            <v>0</v>
          </cell>
          <cell r="EA271">
            <v>0</v>
          </cell>
          <cell r="EB271">
            <v>0</v>
          </cell>
          <cell r="EC271">
            <v>0</v>
          </cell>
          <cell r="ED271">
            <v>0</v>
          </cell>
          <cell r="EE271">
            <v>0</v>
          </cell>
          <cell r="EF271">
            <v>0</v>
          </cell>
        </row>
        <row r="272">
          <cell r="BZ272" t="str">
            <v>T3Small Business Transitional DemandVolume Charge</v>
          </cell>
          <cell r="CG272">
            <v>6.8977626046223218E-3</v>
          </cell>
          <cell r="CH272">
            <v>7.0847330520737587E-3</v>
          </cell>
          <cell r="CI272">
            <v>7.0847330520737587E-3</v>
          </cell>
          <cell r="CJ272">
            <v>7.0847330520737587E-3</v>
          </cell>
          <cell r="CK272">
            <v>7.0847330520737587E-3</v>
          </cell>
          <cell r="CL272">
            <v>0</v>
          </cell>
          <cell r="CM272">
            <v>0</v>
          </cell>
          <cell r="CN272">
            <v>0</v>
          </cell>
          <cell r="CO272">
            <v>0</v>
          </cell>
          <cell r="CP272">
            <v>0</v>
          </cell>
          <cell r="CQ272">
            <v>0</v>
          </cell>
          <cell r="CR272">
            <v>46942268.877123147</v>
          </cell>
          <cell r="CS272">
            <v>46586020.009066693</v>
          </cell>
          <cell r="CT272">
            <v>46999455.341134533</v>
          </cell>
          <cell r="CU272">
            <v>46847925.24229224</v>
          </cell>
          <cell r="CV272">
            <v>0</v>
          </cell>
          <cell r="CW272">
            <v>0</v>
          </cell>
          <cell r="CX272">
            <v>0</v>
          </cell>
          <cell r="CY272">
            <v>0</v>
          </cell>
          <cell r="CZ272">
            <v>0</v>
          </cell>
          <cell r="DA272">
            <v>0</v>
          </cell>
          <cell r="DB272">
            <v>0</v>
          </cell>
          <cell r="DD272" t="str">
            <v>Mt IsaLarge Business EnergyVolume Block 1 Charge</v>
          </cell>
          <cell r="DK272">
            <v>2.5175116444294322E-3</v>
          </cell>
          <cell r="DL272">
            <v>6.4057526872824781E-3</v>
          </cell>
          <cell r="DM272">
            <v>7.4748136482659204E-3</v>
          </cell>
          <cell r="DN272">
            <v>9.0613520295281941E-3</v>
          </cell>
          <cell r="DO272">
            <v>0</v>
          </cell>
          <cell r="DP272">
            <v>0</v>
          </cell>
          <cell r="DQ272">
            <v>0</v>
          </cell>
          <cell r="DR272">
            <v>0</v>
          </cell>
          <cell r="DS272">
            <v>0</v>
          </cell>
          <cell r="DT272">
            <v>0</v>
          </cell>
          <cell r="DU272">
            <v>0</v>
          </cell>
          <cell r="DV272">
            <v>970000</v>
          </cell>
          <cell r="DW272">
            <v>970000</v>
          </cell>
          <cell r="DX272">
            <v>970000</v>
          </cell>
          <cell r="DY272">
            <v>970000</v>
          </cell>
          <cell r="DZ272">
            <v>0</v>
          </cell>
          <cell r="EA272">
            <v>0</v>
          </cell>
          <cell r="EB272">
            <v>0</v>
          </cell>
          <cell r="EC272">
            <v>0</v>
          </cell>
          <cell r="ED272">
            <v>0</v>
          </cell>
          <cell r="EE272">
            <v>0</v>
          </cell>
          <cell r="EF272">
            <v>0</v>
          </cell>
        </row>
        <row r="273">
          <cell r="BZ273" t="str">
            <v>T3Residential Transitional DemandFixed Charge</v>
          </cell>
          <cell r="CG273">
            <v>5.6456399999999997E-2</v>
          </cell>
          <cell r="CH273">
            <v>5.7020964E-2</v>
          </cell>
          <cell r="CI273">
            <v>5.759117364E-2</v>
          </cell>
          <cell r="CJ273">
            <v>5.8167085376400002E-2</v>
          </cell>
          <cell r="CK273">
            <v>5.8748756230164005E-2</v>
          </cell>
          <cell r="CL273">
            <v>5.8748756230164005E-2</v>
          </cell>
          <cell r="CM273">
            <v>5.8748756230164005E-2</v>
          </cell>
          <cell r="CN273">
            <v>5.8748756230164005E-2</v>
          </cell>
          <cell r="CO273">
            <v>5.8748756230164005E-2</v>
          </cell>
          <cell r="CP273">
            <v>5.8748756230164005E-2</v>
          </cell>
          <cell r="CQ273">
            <v>5.8748756230164005E-2</v>
          </cell>
          <cell r="CR273">
            <v>27116.314631097259</v>
          </cell>
          <cell r="CS273">
            <v>37982.654009931408</v>
          </cell>
          <cell r="CT273">
            <v>49407.167818960414</v>
          </cell>
          <cell r="CU273">
            <v>59330.208453550564</v>
          </cell>
          <cell r="CV273">
            <v>0</v>
          </cell>
          <cell r="CW273">
            <v>0</v>
          </cell>
          <cell r="CX273">
            <v>0</v>
          </cell>
          <cell r="CY273">
            <v>0</v>
          </cell>
          <cell r="CZ273">
            <v>0</v>
          </cell>
          <cell r="DA273">
            <v>0</v>
          </cell>
          <cell r="DB273">
            <v>0</v>
          </cell>
          <cell r="DD273" t="str">
            <v>Mt IsaLarge Business EnergyVolume Block 2 Charge</v>
          </cell>
          <cell r="DK273">
            <v>5.717021638780434E-2</v>
          </cell>
          <cell r="DL273">
            <v>5.9334173136051209E-2</v>
          </cell>
          <cell r="DM273">
            <v>5.8641094070012008E-2</v>
          </cell>
          <cell r="DN273">
            <v>5.8486732773349703E-2</v>
          </cell>
          <cell r="DO273">
            <v>0</v>
          </cell>
          <cell r="DP273">
            <v>0</v>
          </cell>
          <cell r="DQ273">
            <v>0</v>
          </cell>
          <cell r="DR273">
            <v>0</v>
          </cell>
          <cell r="DS273">
            <v>0</v>
          </cell>
          <cell r="DT273">
            <v>0</v>
          </cell>
          <cell r="DU273">
            <v>0</v>
          </cell>
          <cell r="DV273">
            <v>523227.94433962274</v>
          </cell>
          <cell r="DW273">
            <v>523227.94433962274</v>
          </cell>
          <cell r="DX273">
            <v>523227.94433962274</v>
          </cell>
          <cell r="DY273">
            <v>523227.94433962274</v>
          </cell>
          <cell r="DZ273">
            <v>0</v>
          </cell>
          <cell r="EA273">
            <v>0</v>
          </cell>
          <cell r="EB273">
            <v>0</v>
          </cell>
          <cell r="EC273">
            <v>0</v>
          </cell>
          <cell r="ED273">
            <v>0</v>
          </cell>
          <cell r="EE273">
            <v>0</v>
          </cell>
          <cell r="EF273">
            <v>0</v>
          </cell>
        </row>
        <row r="274">
          <cell r="BZ274" t="str">
            <v>T3Residential Transitional DemandPeak Demand Charge kW</v>
          </cell>
          <cell r="CG274">
            <v>2.0602455536431443</v>
          </cell>
          <cell r="CH274">
            <v>2.0808480091795758</v>
          </cell>
          <cell r="CI274">
            <v>2.1016564892713716</v>
          </cell>
          <cell r="CJ274">
            <v>2.1226730541640855</v>
          </cell>
          <cell r="CK274">
            <v>2.1438997847057264</v>
          </cell>
          <cell r="CL274">
            <v>2.1438997847057264</v>
          </cell>
          <cell r="CM274">
            <v>2.1438997847057264</v>
          </cell>
          <cell r="CN274">
            <v>2.1438997847057264</v>
          </cell>
          <cell r="CO274">
            <v>2.1438997847057264</v>
          </cell>
          <cell r="CP274">
            <v>2.1438997847057264</v>
          </cell>
          <cell r="CQ274">
            <v>2.1438997847057264</v>
          </cell>
          <cell r="CR274">
            <v>1343023.834790292</v>
          </cell>
          <cell r="CS274">
            <v>1824733.9505664564</v>
          </cell>
          <cell r="CT274">
            <v>2373706.9960489115</v>
          </cell>
          <cell r="CU274">
            <v>2850622.4019119954</v>
          </cell>
          <cell r="CV274">
            <v>0</v>
          </cell>
          <cell r="CW274">
            <v>0</v>
          </cell>
          <cell r="CX274">
            <v>0</v>
          </cell>
          <cell r="CY274">
            <v>0</v>
          </cell>
          <cell r="CZ274">
            <v>0</v>
          </cell>
          <cell r="DA274">
            <v>0</v>
          </cell>
          <cell r="DB274">
            <v>0</v>
          </cell>
          <cell r="DD274" t="str">
            <v>Mt IsaLarge Residential EnergyFixed Charge</v>
          </cell>
          <cell r="DK274">
            <v>21.37595</v>
          </cell>
          <cell r="DL274">
            <v>21.52215446820691</v>
          </cell>
          <cell r="DM274">
            <v>21.477872199668155</v>
          </cell>
          <cell r="DN274">
            <v>21.642332827251941</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v>
          </cell>
          <cell r="EC274">
            <v>0</v>
          </cell>
          <cell r="ED274">
            <v>0</v>
          </cell>
          <cell r="EE274">
            <v>0</v>
          </cell>
          <cell r="EF274">
            <v>0</v>
          </cell>
        </row>
        <row r="275">
          <cell r="BZ275" t="str">
            <v>T3Residential Transitional DemandVolume Charge</v>
          </cell>
          <cell r="CG275">
            <v>9.0017455877270149E-3</v>
          </cell>
          <cell r="CH275">
            <v>9.3028600249899646E-3</v>
          </cell>
          <cell r="CI275">
            <v>9.3028600249899646E-3</v>
          </cell>
          <cell r="CJ275">
            <v>9.3028600249899646E-3</v>
          </cell>
          <cell r="CK275">
            <v>9.3028600249899646E-3</v>
          </cell>
          <cell r="CL275">
            <v>0</v>
          </cell>
          <cell r="CM275">
            <v>0</v>
          </cell>
          <cell r="CN275">
            <v>0</v>
          </cell>
          <cell r="CO275">
            <v>0</v>
          </cell>
          <cell r="CP275">
            <v>0</v>
          </cell>
          <cell r="CQ275">
            <v>0</v>
          </cell>
          <cell r="CR275">
            <v>108077960.31456524</v>
          </cell>
          <cell r="CS275">
            <v>107225480.09916104</v>
          </cell>
          <cell r="CT275">
            <v>108125481.95359106</v>
          </cell>
          <cell r="CU275">
            <v>107681037.79629426</v>
          </cell>
          <cell r="CV275">
            <v>0</v>
          </cell>
          <cell r="CW275">
            <v>0</v>
          </cell>
          <cell r="CX275">
            <v>0</v>
          </cell>
          <cell r="CY275">
            <v>0</v>
          </cell>
          <cell r="CZ275">
            <v>0</v>
          </cell>
          <cell r="DA275">
            <v>0</v>
          </cell>
          <cell r="DB275">
            <v>0</v>
          </cell>
          <cell r="DD275" t="str">
            <v>Mt IsaLarge Residential EnergyVolume Block 1 Charge</v>
          </cell>
          <cell r="DK275">
            <v>2.5175116444294322E-3</v>
          </cell>
          <cell r="DL275">
            <v>6.4057526872824781E-3</v>
          </cell>
          <cell r="DM275">
            <v>7.4748136482659204E-3</v>
          </cell>
          <cell r="DN275">
            <v>9.0613520295281941E-3</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v>0</v>
          </cell>
          <cell r="EE275">
            <v>0</v>
          </cell>
          <cell r="EF275">
            <v>0</v>
          </cell>
        </row>
        <row r="276">
          <cell r="BZ276" t="str">
            <v>T3TUOS SACS PrimaryFixed Charge</v>
          </cell>
          <cell r="CG276">
            <v>0.28228199999999998</v>
          </cell>
          <cell r="CH276">
            <v>0.28510481999999998</v>
          </cell>
          <cell r="CI276">
            <v>0.28795586819999996</v>
          </cell>
          <cell r="CJ276">
            <v>0.29083542688199998</v>
          </cell>
          <cell r="CK276">
            <v>0.29374378115082</v>
          </cell>
          <cell r="CL276">
            <v>0.29374378115082</v>
          </cell>
          <cell r="CM276">
            <v>0.29374378115082</v>
          </cell>
          <cell r="CN276">
            <v>0.29374378115082</v>
          </cell>
          <cell r="CO276">
            <v>0.29374378115082</v>
          </cell>
          <cell r="CP276">
            <v>0.29374378115082</v>
          </cell>
          <cell r="CQ276">
            <v>0.29374378115082</v>
          </cell>
          <cell r="CR276">
            <v>119009.24695761302</v>
          </cell>
          <cell r="CS276">
            <v>105634.21282595357</v>
          </cell>
          <cell r="CT276">
            <v>93034.103245716396</v>
          </cell>
          <cell r="CU276">
            <v>80520.355061608076</v>
          </cell>
          <cell r="CV276">
            <v>0</v>
          </cell>
          <cell r="CW276">
            <v>0</v>
          </cell>
          <cell r="CX276">
            <v>0</v>
          </cell>
          <cell r="CY276">
            <v>0</v>
          </cell>
          <cell r="CZ276">
            <v>0</v>
          </cell>
          <cell r="DA276">
            <v>0</v>
          </cell>
          <cell r="DB276">
            <v>0</v>
          </cell>
          <cell r="DD276" t="str">
            <v>Mt IsaLarge Residential EnergyVolume Block 2 Charge</v>
          </cell>
          <cell r="DK276">
            <v>5.717021638780434E-2</v>
          </cell>
          <cell r="DL276">
            <v>5.9334173136051216E-2</v>
          </cell>
          <cell r="DM276">
            <v>5.8641094070012015E-2</v>
          </cell>
          <cell r="DN276">
            <v>5.848673277334971E-2</v>
          </cell>
          <cell r="DO276">
            <v>0</v>
          </cell>
          <cell r="DP276">
            <v>0</v>
          </cell>
          <cell r="DQ276">
            <v>0</v>
          </cell>
          <cell r="DR276">
            <v>0</v>
          </cell>
          <cell r="DS276">
            <v>0</v>
          </cell>
          <cell r="DT276">
            <v>0</v>
          </cell>
          <cell r="DU276">
            <v>0</v>
          </cell>
          <cell r="DV276">
            <v>0</v>
          </cell>
          <cell r="DW276">
            <v>0</v>
          </cell>
          <cell r="DX276">
            <v>0</v>
          </cell>
          <cell r="DY276">
            <v>0</v>
          </cell>
          <cell r="DZ276">
            <v>0</v>
          </cell>
          <cell r="EA276">
            <v>0</v>
          </cell>
          <cell r="EB276">
            <v>0</v>
          </cell>
          <cell r="EC276">
            <v>0</v>
          </cell>
          <cell r="ED276">
            <v>0</v>
          </cell>
          <cell r="EE276">
            <v>0</v>
          </cell>
          <cell r="EF276">
            <v>0</v>
          </cell>
        </row>
        <row r="277">
          <cell r="BZ277" t="str">
            <v>T3TUOS SACS PrimaryVolume Charge</v>
          </cell>
          <cell r="CG277">
            <v>1.4121324100704864E-2</v>
          </cell>
          <cell r="CH277">
            <v>1.4377310927251193E-2</v>
          </cell>
          <cell r="CI277">
            <v>1.4100373889236734E-2</v>
          </cell>
          <cell r="CJ277">
            <v>1.354005174131365E-2</v>
          </cell>
          <cell r="CK277">
            <v>0</v>
          </cell>
          <cell r="CL277">
            <v>0</v>
          </cell>
          <cell r="CM277">
            <v>0</v>
          </cell>
          <cell r="CN277">
            <v>0</v>
          </cell>
          <cell r="CO277">
            <v>0</v>
          </cell>
          <cell r="CP277">
            <v>0</v>
          </cell>
          <cell r="CQ277">
            <v>0</v>
          </cell>
          <cell r="CR277">
            <v>572346296.55196714</v>
          </cell>
          <cell r="CS277">
            <v>567621042.14443099</v>
          </cell>
          <cell r="CT277">
            <v>572091309.96949077</v>
          </cell>
          <cell r="CU277">
            <v>569475646.90630388</v>
          </cell>
          <cell r="CV277">
            <v>0</v>
          </cell>
          <cell r="CW277">
            <v>0</v>
          </cell>
          <cell r="CX277">
            <v>0</v>
          </cell>
          <cell r="CY277">
            <v>0</v>
          </cell>
          <cell r="CZ277">
            <v>0</v>
          </cell>
          <cell r="DA277">
            <v>0</v>
          </cell>
          <cell r="DB277">
            <v>0</v>
          </cell>
          <cell r="DD277" t="str">
            <v>Mt IsaIBT BusinessFixed Charge</v>
          </cell>
          <cell r="DK277">
            <v>1.105</v>
          </cell>
          <cell r="DL277">
            <v>1.1145094664371773</v>
          </cell>
          <cell r="DM277">
            <v>1.1241007699349155</v>
          </cell>
          <cell r="DN277">
            <v>1.1337746147708441</v>
          </cell>
          <cell r="DO277">
            <v>1.143531711283502</v>
          </cell>
          <cell r="DP277">
            <v>1.1533727759244958</v>
          </cell>
          <cell r="DQ277">
            <v>1.1632985313111093</v>
          </cell>
          <cell r="DR277">
            <v>1.1733097062793632</v>
          </cell>
          <cell r="DS277">
            <v>1.1834070359375333</v>
          </cell>
          <cell r="DT277">
            <v>1.1935912617201283</v>
          </cell>
          <cell r="DU277">
            <v>1.2038631314423325</v>
          </cell>
          <cell r="DV277">
            <v>1028.96</v>
          </cell>
          <cell r="DW277">
            <v>993.18</v>
          </cell>
          <cell r="DX277">
            <v>979.35</v>
          </cell>
          <cell r="DY277">
            <v>962.14</v>
          </cell>
          <cell r="DZ277">
            <v>0</v>
          </cell>
          <cell r="EA277">
            <v>0</v>
          </cell>
          <cell r="EB277">
            <v>0</v>
          </cell>
          <cell r="EC277">
            <v>0</v>
          </cell>
          <cell r="ED277">
            <v>0</v>
          </cell>
          <cell r="EE277">
            <v>0</v>
          </cell>
          <cell r="EF277">
            <v>0</v>
          </cell>
        </row>
        <row r="278">
          <cell r="BZ278" t="str">
            <v>T3TUOS SACS SecondaryVolume Charge</v>
          </cell>
          <cell r="CG278">
            <v>1.4121324100704864E-2</v>
          </cell>
          <cell r="CH278">
            <v>1.4377310927251193E-2</v>
          </cell>
          <cell r="CI278">
            <v>1.4100373889236734E-2</v>
          </cell>
          <cell r="CJ278">
            <v>1.354005174131365E-2</v>
          </cell>
          <cell r="CK278">
            <v>0</v>
          </cell>
          <cell r="CL278">
            <v>0</v>
          </cell>
          <cell r="CM278">
            <v>0</v>
          </cell>
          <cell r="CN278">
            <v>0</v>
          </cell>
          <cell r="CO278">
            <v>0</v>
          </cell>
          <cell r="CP278">
            <v>0</v>
          </cell>
          <cell r="CQ278">
            <v>0</v>
          </cell>
          <cell r="CR278">
            <v>173974531.93948239</v>
          </cell>
          <cell r="CS278">
            <v>172247436.9502216</v>
          </cell>
          <cell r="CT278">
            <v>171032544.57290679</v>
          </cell>
          <cell r="CU278">
            <v>168748608.27270398</v>
          </cell>
          <cell r="CV278">
            <v>0</v>
          </cell>
          <cell r="CW278">
            <v>0</v>
          </cell>
          <cell r="CX278">
            <v>0</v>
          </cell>
          <cell r="CY278">
            <v>0</v>
          </cell>
          <cell r="CZ278">
            <v>0</v>
          </cell>
          <cell r="DA278">
            <v>0</v>
          </cell>
          <cell r="DB278">
            <v>0</v>
          </cell>
          <cell r="DD278" t="str">
            <v>Mt IsaIBT BusinessVolume Block 1 Charge</v>
          </cell>
          <cell r="DK278">
            <v>2.5719449225473319E-2</v>
          </cell>
          <cell r="DL278">
            <v>2.5940786998498045E-2</v>
          </cell>
          <cell r="DM278">
            <v>2.6164029571634859E-2</v>
          </cell>
          <cell r="DN278">
            <v>2.638919333731158E-2</v>
          </cell>
          <cell r="DO278">
            <v>2.6616294829026825E-2</v>
          </cell>
          <cell r="DP278">
            <v>2.6845350722564061E-2</v>
          </cell>
          <cell r="DQ278">
            <v>2.7076377837216076E-2</v>
          </cell>
          <cell r="DR278">
            <v>2.7309393137020001E-2</v>
          </cell>
          <cell r="DS278">
            <v>2.7544413732002962E-2</v>
          </cell>
          <cell r="DT278">
            <v>2.7781456879438442E-2</v>
          </cell>
          <cell r="DU278">
            <v>2.8020539985113471E-2</v>
          </cell>
          <cell r="DV278">
            <v>299141.77</v>
          </cell>
          <cell r="DW278">
            <v>294717.59000000003</v>
          </cell>
          <cell r="DX278">
            <v>291859.48</v>
          </cell>
          <cell r="DY278">
            <v>320731.31</v>
          </cell>
          <cell r="DZ278">
            <v>0</v>
          </cell>
          <cell r="EA278">
            <v>0</v>
          </cell>
          <cell r="EB278">
            <v>0</v>
          </cell>
          <cell r="EC278">
            <v>0</v>
          </cell>
          <cell r="ED278">
            <v>0</v>
          </cell>
          <cell r="EE278">
            <v>0</v>
          </cell>
          <cell r="EF278">
            <v>0</v>
          </cell>
        </row>
        <row r="279">
          <cell r="BZ279" t="str">
            <v>T4Small Business DemandFixed Charge</v>
          </cell>
          <cell r="CG279">
            <v>0.14140000000000003</v>
          </cell>
          <cell r="CH279">
            <v>0.14140000000000003</v>
          </cell>
          <cell r="CI279">
            <v>0.14140000000000003</v>
          </cell>
          <cell r="CJ279">
            <v>0.14140000000000003</v>
          </cell>
          <cell r="CK279">
            <v>0.14140000000000003</v>
          </cell>
          <cell r="CL279">
            <v>0.14140000000000003</v>
          </cell>
          <cell r="CM279">
            <v>0.14140000000000003</v>
          </cell>
          <cell r="CN279">
            <v>0.14140000000000003</v>
          </cell>
          <cell r="CO279">
            <v>0.14140000000000003</v>
          </cell>
          <cell r="CP279">
            <v>0.14140000000000003</v>
          </cell>
          <cell r="CQ279">
            <v>0.14140000000000003</v>
          </cell>
          <cell r="CR279">
            <v>0</v>
          </cell>
          <cell r="CS279">
            <v>0</v>
          </cell>
          <cell r="CT279">
            <v>0</v>
          </cell>
          <cell r="CU279">
            <v>0</v>
          </cell>
          <cell r="CV279">
            <v>0</v>
          </cell>
          <cell r="CW279">
            <v>0</v>
          </cell>
          <cell r="CX279">
            <v>0</v>
          </cell>
          <cell r="CY279">
            <v>0</v>
          </cell>
          <cell r="CZ279">
            <v>0</v>
          </cell>
          <cell r="DA279">
            <v>0</v>
          </cell>
          <cell r="DB279">
            <v>0</v>
          </cell>
          <cell r="DD279" t="str">
            <v>Mt IsaIBT BusinessVolume Block 2 Charge</v>
          </cell>
          <cell r="DK279">
            <v>5.4558478279819286E-2</v>
          </cell>
          <cell r="DL279">
            <v>6.5816448891155066E-2</v>
          </cell>
          <cell r="DM279">
            <v>6.6021450380921845E-2</v>
          </cell>
          <cell r="DN279">
            <v>6.9492525820176385E-2</v>
          </cell>
          <cell r="DO279">
            <v>0</v>
          </cell>
          <cell r="DP279">
            <v>0</v>
          </cell>
          <cell r="DQ279">
            <v>0</v>
          </cell>
          <cell r="DR279">
            <v>0</v>
          </cell>
          <cell r="DS279">
            <v>0</v>
          </cell>
          <cell r="DT279">
            <v>0</v>
          </cell>
          <cell r="DU279">
            <v>0</v>
          </cell>
          <cell r="DV279">
            <v>2841162.46</v>
          </cell>
          <cell r="DW279">
            <v>2799142.83</v>
          </cell>
          <cell r="DX279">
            <v>2771997.3</v>
          </cell>
          <cell r="DY279">
            <v>3046213.64</v>
          </cell>
          <cell r="DZ279">
            <v>0</v>
          </cell>
          <cell r="EA279">
            <v>0</v>
          </cell>
          <cell r="EB279">
            <v>0</v>
          </cell>
          <cell r="EC279">
            <v>0</v>
          </cell>
          <cell r="ED279">
            <v>0</v>
          </cell>
          <cell r="EE279">
            <v>0</v>
          </cell>
          <cell r="EF279">
            <v>0</v>
          </cell>
        </row>
        <row r="280">
          <cell r="BZ280" t="str">
            <v>T4Small Business DemandPeak Demand Charge kW</v>
          </cell>
          <cell r="CG280">
            <v>0.13858244406196213</v>
          </cell>
          <cell r="CH280">
            <v>0.13996826850258176</v>
          </cell>
          <cell r="CI280">
            <v>0.14136795118760759</v>
          </cell>
          <cell r="CJ280">
            <v>0.14278163069948366</v>
          </cell>
          <cell r="CK280">
            <v>0.1442094470064785</v>
          </cell>
          <cell r="CL280">
            <v>0.1456515414765433</v>
          </cell>
          <cell r="CM280">
            <v>0.14710805689130874</v>
          </cell>
          <cell r="CN280">
            <v>0.14857913746022183</v>
          </cell>
          <cell r="CO280">
            <v>0.15006492883482406</v>
          </cell>
          <cell r="CP280">
            <v>0.15156557812317231</v>
          </cell>
          <cell r="CQ280">
            <v>0.15308123390440403</v>
          </cell>
          <cell r="CR280">
            <v>0</v>
          </cell>
          <cell r="CS280">
            <v>0</v>
          </cell>
          <cell r="CT280">
            <v>0</v>
          </cell>
          <cell r="CU280">
            <v>0</v>
          </cell>
          <cell r="CV280">
            <v>0</v>
          </cell>
          <cell r="CW280">
            <v>0</v>
          </cell>
          <cell r="CX280">
            <v>0</v>
          </cell>
          <cell r="CY280">
            <v>0</v>
          </cell>
          <cell r="CZ280">
            <v>0</v>
          </cell>
          <cell r="DA280">
            <v>0</v>
          </cell>
          <cell r="DB280">
            <v>0</v>
          </cell>
          <cell r="DD280" t="str">
            <v>Mt IsaIBT BusinessVolume Block 3 Charge</v>
          </cell>
          <cell r="DK280">
            <v>6.9872500000000004E-2</v>
          </cell>
          <cell r="DL280">
            <v>6.9872500000000004E-2</v>
          </cell>
          <cell r="DM280">
            <v>6.9872500000000004E-2</v>
          </cell>
          <cell r="DN280">
            <v>6.9872500000000004E-2</v>
          </cell>
          <cell r="DO280">
            <v>6.9872500000000004E-2</v>
          </cell>
          <cell r="DP280">
            <v>6.9872500000000004E-2</v>
          </cell>
          <cell r="DQ280">
            <v>6.9872500000000004E-2</v>
          </cell>
          <cell r="DR280">
            <v>6.9872500000000004E-2</v>
          </cell>
          <cell r="DS280">
            <v>6.9872500000000004E-2</v>
          </cell>
          <cell r="DT280">
            <v>6.9872500000000004E-2</v>
          </cell>
          <cell r="DU280">
            <v>6.9872500000000004E-2</v>
          </cell>
          <cell r="DV280">
            <v>1963423.52</v>
          </cell>
          <cell r="DW280">
            <v>1934385.29</v>
          </cell>
          <cell r="DX280">
            <v>1915626.01</v>
          </cell>
          <cell r="DY280">
            <v>2105126.9</v>
          </cell>
          <cell r="DZ280">
            <v>0</v>
          </cell>
          <cell r="EA280">
            <v>0</v>
          </cell>
          <cell r="EB280">
            <v>0</v>
          </cell>
          <cell r="EC280">
            <v>0</v>
          </cell>
          <cell r="ED280">
            <v>0</v>
          </cell>
          <cell r="EE280">
            <v>0</v>
          </cell>
          <cell r="EF280">
            <v>0</v>
          </cell>
        </row>
        <row r="281">
          <cell r="BZ281" t="str">
            <v>T4Small Business DemandVolume Charge</v>
          </cell>
          <cell r="CG281">
            <v>5.6294153019841768E-4</v>
          </cell>
          <cell r="CH281">
            <v>5.6598973943109332E-4</v>
          </cell>
          <cell r="CI281">
            <v>5.8980726174912316E-4</v>
          </cell>
          <cell r="CJ281">
            <v>6.4951343589000313E-4</v>
          </cell>
          <cell r="CK281">
            <v>0</v>
          </cell>
          <cell r="CL281">
            <v>0.01</v>
          </cell>
          <cell r="CM281">
            <v>0.01</v>
          </cell>
          <cell r="CN281">
            <v>0.01</v>
          </cell>
          <cell r="CO281">
            <v>0.01</v>
          </cell>
          <cell r="CP281">
            <v>0.01</v>
          </cell>
          <cell r="CQ281">
            <v>0.01</v>
          </cell>
          <cell r="CR281">
            <v>0</v>
          </cell>
          <cell r="CS281">
            <v>0</v>
          </cell>
          <cell r="CT281">
            <v>0</v>
          </cell>
          <cell r="CU281">
            <v>0</v>
          </cell>
          <cell r="CV281">
            <v>0</v>
          </cell>
          <cell r="CW281">
            <v>0</v>
          </cell>
          <cell r="CX281">
            <v>0</v>
          </cell>
          <cell r="CY281">
            <v>0</v>
          </cell>
          <cell r="CZ281">
            <v>0</v>
          </cell>
          <cell r="DA281">
            <v>0</v>
          </cell>
          <cell r="DB281">
            <v>0</v>
          </cell>
          <cell r="DD281" t="str">
            <v>Mt IsaIBT ResidentialFixed Charge</v>
          </cell>
          <cell r="DK281">
            <v>1.105</v>
          </cell>
          <cell r="DL281">
            <v>1.1145094664371773</v>
          </cell>
          <cell r="DM281">
            <v>1.1241007699349155</v>
          </cell>
          <cell r="DN281">
            <v>1.1337746147708441</v>
          </cell>
          <cell r="DO281">
            <v>1.143531711283502</v>
          </cell>
          <cell r="DP281">
            <v>1.1533727759244958</v>
          </cell>
          <cell r="DQ281">
            <v>1.1632985313111093</v>
          </cell>
          <cell r="DR281">
            <v>1.1733097062793632</v>
          </cell>
          <cell r="DS281">
            <v>1.1834070359375333</v>
          </cell>
          <cell r="DT281">
            <v>1.1935912617201283</v>
          </cell>
          <cell r="DU281">
            <v>1.2038631314423325</v>
          </cell>
          <cell r="DV281">
            <v>8874.9</v>
          </cell>
          <cell r="DW281">
            <v>8526.2999999999993</v>
          </cell>
          <cell r="DX281">
            <v>8349.9500000000007</v>
          </cell>
          <cell r="DY281">
            <v>8116.22</v>
          </cell>
          <cell r="DZ281">
            <v>0</v>
          </cell>
          <cell r="EA281">
            <v>0</v>
          </cell>
          <cell r="EB281">
            <v>0</v>
          </cell>
          <cell r="EC281">
            <v>0</v>
          </cell>
          <cell r="ED281">
            <v>0</v>
          </cell>
          <cell r="EE281">
            <v>0</v>
          </cell>
          <cell r="EF281">
            <v>0</v>
          </cell>
        </row>
        <row r="282">
          <cell r="BZ282" t="str">
            <v>T4Small Business Primary Load ControlFixed Charge</v>
          </cell>
          <cell r="CG282">
            <v>0.14140000000000003</v>
          </cell>
          <cell r="CH282">
            <v>0.14140000000000003</v>
          </cell>
          <cell r="CI282">
            <v>0.14140000000000003</v>
          </cell>
          <cell r="CJ282">
            <v>0.14140000000000003</v>
          </cell>
          <cell r="CK282">
            <v>0.14140000000000003</v>
          </cell>
          <cell r="CL282">
            <v>0.14140000000000003</v>
          </cell>
          <cell r="CM282">
            <v>0.14140000000000003</v>
          </cell>
          <cell r="CN282">
            <v>0.14140000000000003</v>
          </cell>
          <cell r="CO282">
            <v>0.14140000000000003</v>
          </cell>
          <cell r="CP282">
            <v>0.14140000000000003</v>
          </cell>
          <cell r="CQ282">
            <v>0.14140000000000003</v>
          </cell>
          <cell r="CR282">
            <v>26.65</v>
          </cell>
          <cell r="CS282">
            <v>25.85</v>
          </cell>
          <cell r="CT282">
            <v>25.66</v>
          </cell>
          <cell r="CU282">
            <v>25.48</v>
          </cell>
          <cell r="CV282">
            <v>0</v>
          </cell>
          <cell r="CW282">
            <v>0</v>
          </cell>
          <cell r="CX282">
            <v>0</v>
          </cell>
          <cell r="CY282">
            <v>0</v>
          </cell>
          <cell r="CZ282">
            <v>0</v>
          </cell>
          <cell r="DA282">
            <v>0</v>
          </cell>
          <cell r="DB282">
            <v>0</v>
          </cell>
          <cell r="DD282" t="str">
            <v>Mt IsaIBT ResidentialVolume Block 1 Charge</v>
          </cell>
          <cell r="DK282">
            <v>2.2128812392426853E-2</v>
          </cell>
          <cell r="DL282">
            <v>2.2319249676354794E-2</v>
          </cell>
          <cell r="DM282">
            <v>2.2511325835359568E-2</v>
          </cell>
          <cell r="DN282">
            <v>2.2705054973357498E-2</v>
          </cell>
          <cell r="DO282">
            <v>2.2900451315641123E-2</v>
          </cell>
          <cell r="DP282">
            <v>2.3097529209923747E-2</v>
          </cell>
          <cell r="DQ282">
            <v>2.3296303127392969E-2</v>
          </cell>
          <cell r="DR282">
            <v>2.3496787663773288E-2</v>
          </cell>
          <cell r="DS282">
            <v>2.3698997540397844E-2</v>
          </cell>
          <cell r="DT282">
            <v>2.3902947605289392E-2</v>
          </cell>
          <cell r="DU282">
            <v>2.4108652834250573E-2</v>
          </cell>
          <cell r="DV282">
            <v>8577636.0999999996</v>
          </cell>
          <cell r="DW282">
            <v>8455237.2100000009</v>
          </cell>
          <cell r="DX282">
            <v>8379689.3300000001</v>
          </cell>
          <cell r="DY282">
            <v>8225714.6900000004</v>
          </cell>
          <cell r="DZ282">
            <v>0</v>
          </cell>
          <cell r="EA282">
            <v>0</v>
          </cell>
          <cell r="EB282">
            <v>0</v>
          </cell>
          <cell r="EC282">
            <v>0</v>
          </cell>
          <cell r="ED282">
            <v>0</v>
          </cell>
          <cell r="EE282">
            <v>0</v>
          </cell>
          <cell r="EF282">
            <v>0</v>
          </cell>
        </row>
        <row r="283">
          <cell r="BZ283" t="str">
            <v>T4Small Business Primary Load ControlVolume Charge</v>
          </cell>
          <cell r="CG283">
            <v>7.7007696230930512E-4</v>
          </cell>
          <cell r="CH283">
            <v>7.877729968950954E-4</v>
          </cell>
          <cell r="CI283">
            <v>8.7927315358862584E-4</v>
          </cell>
          <cell r="CJ283">
            <v>9.7608036971662336E-4</v>
          </cell>
          <cell r="CK283">
            <v>0</v>
          </cell>
          <cell r="CL283">
            <v>0.01</v>
          </cell>
          <cell r="CM283">
            <v>0.01</v>
          </cell>
          <cell r="CN283">
            <v>0.01</v>
          </cell>
          <cell r="CO283">
            <v>0.01</v>
          </cell>
          <cell r="CP283">
            <v>0.01</v>
          </cell>
          <cell r="CQ283">
            <v>0.01</v>
          </cell>
          <cell r="CR283">
            <v>510904.86426</v>
          </cell>
          <cell r="CS283">
            <v>503690.19792000001</v>
          </cell>
          <cell r="CT283">
            <v>499299.11241</v>
          </cell>
          <cell r="CU283">
            <v>491176.78344000003</v>
          </cell>
          <cell r="CV283">
            <v>0</v>
          </cell>
          <cell r="CW283">
            <v>0</v>
          </cell>
          <cell r="CX283">
            <v>0</v>
          </cell>
          <cell r="CY283">
            <v>0</v>
          </cell>
          <cell r="CZ283">
            <v>0</v>
          </cell>
          <cell r="DA283">
            <v>0</v>
          </cell>
          <cell r="DB283">
            <v>0</v>
          </cell>
          <cell r="DD283" t="str">
            <v>Mt IsaIBT ResidentialVolume Block 2 Charge</v>
          </cell>
          <cell r="DK283">
            <v>3.195165208835167E-2</v>
          </cell>
          <cell r="DL283">
            <v>4.0008197931332534E-2</v>
          </cell>
          <cell r="DM283">
            <v>4.0105694806846635E-2</v>
          </cell>
          <cell r="DN283">
            <v>4.2645681418207626E-2</v>
          </cell>
          <cell r="DO283">
            <v>0</v>
          </cell>
          <cell r="DP283">
            <v>0</v>
          </cell>
          <cell r="DQ283">
            <v>0</v>
          </cell>
          <cell r="DR283">
            <v>0</v>
          </cell>
          <cell r="DS283">
            <v>0</v>
          </cell>
          <cell r="DT283">
            <v>0</v>
          </cell>
          <cell r="DU283">
            <v>0</v>
          </cell>
          <cell r="DV283">
            <v>31885181.449999999</v>
          </cell>
          <cell r="DW283">
            <v>31430194.710000001</v>
          </cell>
          <cell r="DX283">
            <v>31149364.66</v>
          </cell>
          <cell r="DY283">
            <v>30577003.079999998</v>
          </cell>
          <cell r="DZ283">
            <v>0</v>
          </cell>
          <cell r="EA283">
            <v>0</v>
          </cell>
          <cell r="EB283">
            <v>0</v>
          </cell>
          <cell r="EC283">
            <v>0</v>
          </cell>
          <cell r="ED283">
            <v>0</v>
          </cell>
          <cell r="EE283">
            <v>0</v>
          </cell>
          <cell r="EF283">
            <v>0</v>
          </cell>
        </row>
        <row r="284">
          <cell r="BZ284" t="str">
            <v>T4Small Business ToU EnergyToUE Band 1 Charge</v>
          </cell>
          <cell r="CG284">
            <v>0.14140000000000003</v>
          </cell>
          <cell r="CH284">
            <v>0.14140000000000003</v>
          </cell>
          <cell r="CI284">
            <v>0.14140000000000003</v>
          </cell>
          <cell r="CJ284">
            <v>0.14140000000000003</v>
          </cell>
          <cell r="CK284">
            <v>0.14140000000000003</v>
          </cell>
          <cell r="CL284">
            <v>0.14140000000000003</v>
          </cell>
          <cell r="CM284">
            <v>0.14140000000000003</v>
          </cell>
          <cell r="CN284">
            <v>0.14140000000000003</v>
          </cell>
          <cell r="CO284">
            <v>0.14140000000000003</v>
          </cell>
          <cell r="CP284">
            <v>0.14140000000000003</v>
          </cell>
          <cell r="CQ284">
            <v>0.14140000000000003</v>
          </cell>
          <cell r="CR284">
            <v>0</v>
          </cell>
          <cell r="CS284">
            <v>0</v>
          </cell>
          <cell r="CT284">
            <v>0</v>
          </cell>
          <cell r="CU284">
            <v>0</v>
          </cell>
          <cell r="CV284">
            <v>0</v>
          </cell>
          <cell r="CW284">
            <v>0</v>
          </cell>
          <cell r="CX284">
            <v>0</v>
          </cell>
          <cell r="CY284">
            <v>0</v>
          </cell>
          <cell r="CZ284">
            <v>0</v>
          </cell>
          <cell r="DA284">
            <v>0</v>
          </cell>
          <cell r="DB284">
            <v>0</v>
          </cell>
          <cell r="DD284" t="str">
            <v>Mt IsaIBT ResidentialVolume Block 3 Charge</v>
          </cell>
          <cell r="DK284">
            <v>4.9922499999999995E-2</v>
          </cell>
          <cell r="DL284">
            <v>4.9922499999999995E-2</v>
          </cell>
          <cell r="DM284">
            <v>4.9922499999999995E-2</v>
          </cell>
          <cell r="DN284">
            <v>4.9922499999999995E-2</v>
          </cell>
          <cell r="DO284">
            <v>4.9922499999999995E-2</v>
          </cell>
          <cell r="DP284">
            <v>4.9922499999999995E-2</v>
          </cell>
          <cell r="DQ284">
            <v>4.9922499999999995E-2</v>
          </cell>
          <cell r="DR284">
            <v>4.9922499999999995E-2</v>
          </cell>
          <cell r="DS284">
            <v>4.9922499999999995E-2</v>
          </cell>
          <cell r="DT284">
            <v>4.9922499999999995E-2</v>
          </cell>
          <cell r="DU284">
            <v>4.9922499999999995E-2</v>
          </cell>
          <cell r="DV284">
            <v>22048009.34</v>
          </cell>
          <cell r="DW284">
            <v>21733394.48</v>
          </cell>
          <cell r="DX284">
            <v>21539205.73</v>
          </cell>
          <cell r="DY284">
            <v>21143428.350000001</v>
          </cell>
          <cell r="DZ284">
            <v>0</v>
          </cell>
          <cell r="EA284">
            <v>0</v>
          </cell>
          <cell r="EB284">
            <v>0</v>
          </cell>
          <cell r="EC284">
            <v>0</v>
          </cell>
          <cell r="ED284">
            <v>0</v>
          </cell>
          <cell r="EE284">
            <v>0</v>
          </cell>
          <cell r="EF284">
            <v>0</v>
          </cell>
        </row>
        <row r="285">
          <cell r="BZ285" t="str">
            <v>T4Small Business ToU EnergyToUE Band 2 Charge</v>
          </cell>
          <cell r="CG285">
            <v>0.15140000000000003</v>
          </cell>
          <cell r="CH285">
            <v>0.15140000000000003</v>
          </cell>
          <cell r="CI285">
            <v>0.15140000000000003</v>
          </cell>
          <cell r="CJ285">
            <v>0.15140000000000003</v>
          </cell>
          <cell r="CK285">
            <v>0.15140000000000003</v>
          </cell>
          <cell r="CL285">
            <v>0.15140000000000003</v>
          </cell>
          <cell r="CM285">
            <v>0.15140000000000003</v>
          </cell>
          <cell r="CN285">
            <v>0.15140000000000003</v>
          </cell>
          <cell r="CO285">
            <v>0.15140000000000003</v>
          </cell>
          <cell r="CP285">
            <v>0.15140000000000003</v>
          </cell>
          <cell r="CQ285">
            <v>0.15140000000000003</v>
          </cell>
          <cell r="CR285">
            <v>0</v>
          </cell>
          <cell r="CS285">
            <v>0</v>
          </cell>
          <cell r="CT285">
            <v>0</v>
          </cell>
          <cell r="CU285">
            <v>0</v>
          </cell>
          <cell r="CV285">
            <v>0</v>
          </cell>
          <cell r="CW285">
            <v>0</v>
          </cell>
          <cell r="CX285">
            <v>0</v>
          </cell>
          <cell r="CY285">
            <v>0</v>
          </cell>
          <cell r="CZ285">
            <v>0</v>
          </cell>
          <cell r="DA285">
            <v>0</v>
          </cell>
          <cell r="DB285">
            <v>0</v>
          </cell>
          <cell r="DD285" t="str">
            <v>Mt IsaLarge Business Primary Load ControlFixed Charge</v>
          </cell>
          <cell r="DK285">
            <v>21.37595</v>
          </cell>
          <cell r="DL285">
            <v>21.52215446820691</v>
          </cell>
          <cell r="DM285">
            <v>21.477872199668155</v>
          </cell>
          <cell r="DN285">
            <v>21.642332827251941</v>
          </cell>
          <cell r="DO285">
            <v>0</v>
          </cell>
          <cell r="DP285">
            <v>0</v>
          </cell>
          <cell r="DQ285">
            <v>0</v>
          </cell>
          <cell r="DR285">
            <v>0</v>
          </cell>
          <cell r="DS285">
            <v>0</v>
          </cell>
          <cell r="DT285">
            <v>0</v>
          </cell>
          <cell r="DU285">
            <v>0</v>
          </cell>
          <cell r="DV285">
            <v>1.78</v>
          </cell>
          <cell r="DW285">
            <v>1.64</v>
          </cell>
          <cell r="DX285">
            <v>1.63</v>
          </cell>
          <cell r="DY285">
            <v>1.62</v>
          </cell>
          <cell r="DZ285">
            <v>0</v>
          </cell>
          <cell r="EA285">
            <v>0</v>
          </cell>
          <cell r="EB285">
            <v>0</v>
          </cell>
          <cell r="EC285">
            <v>0</v>
          </cell>
          <cell r="ED285">
            <v>0</v>
          </cell>
          <cell r="EE285">
            <v>0</v>
          </cell>
          <cell r="EF285">
            <v>0</v>
          </cell>
        </row>
        <row r="286">
          <cell r="BZ286" t="str">
            <v>T4Small Business ToU EnergyToUE Band 3 Charge</v>
          </cell>
          <cell r="CG286">
            <v>0.16140000000000004</v>
          </cell>
          <cell r="CH286">
            <v>0.16140000000000004</v>
          </cell>
          <cell r="CI286">
            <v>0.16140000000000004</v>
          </cell>
          <cell r="CJ286">
            <v>0.16140000000000004</v>
          </cell>
          <cell r="CK286">
            <v>0.16140000000000004</v>
          </cell>
          <cell r="CL286">
            <v>0.16140000000000004</v>
          </cell>
          <cell r="CM286">
            <v>0.16140000000000004</v>
          </cell>
          <cell r="CN286">
            <v>0.16140000000000004</v>
          </cell>
          <cell r="CO286">
            <v>0.16140000000000004</v>
          </cell>
          <cell r="CP286">
            <v>0.16140000000000004</v>
          </cell>
          <cell r="CQ286">
            <v>0.16140000000000004</v>
          </cell>
          <cell r="CR286">
            <v>0</v>
          </cell>
          <cell r="CS286">
            <v>0</v>
          </cell>
          <cell r="CT286">
            <v>0</v>
          </cell>
          <cell r="CU286">
            <v>0</v>
          </cell>
          <cell r="CV286">
            <v>0</v>
          </cell>
          <cell r="CW286">
            <v>0</v>
          </cell>
          <cell r="CX286">
            <v>0</v>
          </cell>
          <cell r="CY286">
            <v>0</v>
          </cell>
          <cell r="CZ286">
            <v>0</v>
          </cell>
          <cell r="DA286">
            <v>0</v>
          </cell>
          <cell r="DB286">
            <v>0</v>
          </cell>
          <cell r="DD286" t="str">
            <v>Mt IsaLarge Business Primary Load ControlVolume Charge</v>
          </cell>
          <cell r="DK286">
            <v>8.2612582775926979E-2</v>
          </cell>
          <cell r="DL286">
            <v>8.8590472911686841E-2</v>
          </cell>
          <cell r="DM286">
            <v>8.9592208931016173E-2</v>
          </cell>
          <cell r="DN286">
            <v>9.182186426522447E-2</v>
          </cell>
          <cell r="DO286">
            <v>0</v>
          </cell>
          <cell r="DP286">
            <v>1</v>
          </cell>
          <cell r="DQ286">
            <v>1</v>
          </cell>
          <cell r="DR286">
            <v>1</v>
          </cell>
          <cell r="DS286">
            <v>1</v>
          </cell>
          <cell r="DT286">
            <v>1</v>
          </cell>
          <cell r="DU286">
            <v>1</v>
          </cell>
          <cell r="DV286">
            <v>462476.17</v>
          </cell>
          <cell r="DW286">
            <v>419330.07</v>
          </cell>
          <cell r="DX286">
            <v>401923.16</v>
          </cell>
          <cell r="DY286">
            <v>395518.14</v>
          </cell>
          <cell r="DZ286">
            <v>0</v>
          </cell>
          <cell r="EA286">
            <v>0</v>
          </cell>
          <cell r="EB286">
            <v>0</v>
          </cell>
          <cell r="EC286">
            <v>0</v>
          </cell>
          <cell r="ED286">
            <v>0</v>
          </cell>
          <cell r="EE286">
            <v>0</v>
          </cell>
          <cell r="EF286">
            <v>0</v>
          </cell>
        </row>
        <row r="287">
          <cell r="BZ287" t="str">
            <v>T4Small Business ToU EnergyToUE Band 4 Charge</v>
          </cell>
          <cell r="CG287">
            <v>0.17140000000000005</v>
          </cell>
          <cell r="CH287">
            <v>0.17140000000000005</v>
          </cell>
          <cell r="CI287">
            <v>0.17140000000000005</v>
          </cell>
          <cell r="CJ287">
            <v>0.17140000000000005</v>
          </cell>
          <cell r="CK287">
            <v>0.17140000000000005</v>
          </cell>
          <cell r="CL287">
            <v>0.17140000000000005</v>
          </cell>
          <cell r="CM287">
            <v>0.17140000000000005</v>
          </cell>
          <cell r="CN287">
            <v>0.17140000000000005</v>
          </cell>
          <cell r="CO287">
            <v>0.17140000000000005</v>
          </cell>
          <cell r="CP287">
            <v>0.17140000000000005</v>
          </cell>
          <cell r="CQ287">
            <v>0.17140000000000005</v>
          </cell>
          <cell r="CR287">
            <v>0</v>
          </cell>
          <cell r="CS287">
            <v>0</v>
          </cell>
          <cell r="CT287">
            <v>0</v>
          </cell>
          <cell r="CU287">
            <v>0</v>
          </cell>
          <cell r="CV287">
            <v>0</v>
          </cell>
          <cell r="CW287">
            <v>0</v>
          </cell>
          <cell r="CX287">
            <v>0</v>
          </cell>
          <cell r="CY287">
            <v>0</v>
          </cell>
          <cell r="CZ287">
            <v>0</v>
          </cell>
          <cell r="DA287">
            <v>0</v>
          </cell>
          <cell r="DB287">
            <v>0</v>
          </cell>
          <cell r="DD287" t="str">
            <v>Mt IsaLarge Business Secondary Load ControlVolume Charge</v>
          </cell>
          <cell r="DK287">
            <v>8.2612582775926979E-2</v>
          </cell>
          <cell r="DL287">
            <v>8.8590472911686841E-2</v>
          </cell>
          <cell r="DM287">
            <v>8.9592208931016173E-2</v>
          </cell>
          <cell r="DN287">
            <v>9.182186426522447E-2</v>
          </cell>
          <cell r="DO287">
            <v>0</v>
          </cell>
          <cell r="DP287">
            <v>1</v>
          </cell>
          <cell r="DQ287">
            <v>1</v>
          </cell>
          <cell r="DR287">
            <v>1</v>
          </cell>
          <cell r="DS287">
            <v>1</v>
          </cell>
          <cell r="DT287">
            <v>1</v>
          </cell>
          <cell r="DU287">
            <v>1</v>
          </cell>
          <cell r="DV287">
            <v>270000</v>
          </cell>
          <cell r="DW287">
            <v>270000</v>
          </cell>
          <cell r="DX287">
            <v>270000</v>
          </cell>
          <cell r="DY287">
            <v>270000</v>
          </cell>
          <cell r="DZ287">
            <v>0</v>
          </cell>
          <cell r="EA287">
            <v>0</v>
          </cell>
          <cell r="EB287">
            <v>0</v>
          </cell>
          <cell r="EC287">
            <v>0</v>
          </cell>
          <cell r="ED287">
            <v>0</v>
          </cell>
          <cell r="EE287">
            <v>0</v>
          </cell>
          <cell r="EF287">
            <v>0</v>
          </cell>
        </row>
        <row r="288">
          <cell r="BZ288" t="str">
            <v>T4Small Business ToU EnergyToUE Band 5 Charge</v>
          </cell>
          <cell r="CG288">
            <v>0.18140000000000006</v>
          </cell>
          <cell r="CH288">
            <v>0.18140000000000006</v>
          </cell>
          <cell r="CI288">
            <v>0.18140000000000006</v>
          </cell>
          <cell r="CJ288">
            <v>0.18140000000000006</v>
          </cell>
          <cell r="CK288">
            <v>0.18140000000000006</v>
          </cell>
          <cell r="CL288">
            <v>0.18140000000000006</v>
          </cell>
          <cell r="CM288">
            <v>0.18140000000000006</v>
          </cell>
          <cell r="CN288">
            <v>0.18140000000000006</v>
          </cell>
          <cell r="CO288">
            <v>0.18140000000000006</v>
          </cell>
          <cell r="CP288">
            <v>0.18140000000000006</v>
          </cell>
          <cell r="CQ288">
            <v>0.18140000000000006</v>
          </cell>
          <cell r="CR288">
            <v>0</v>
          </cell>
          <cell r="CS288">
            <v>0</v>
          </cell>
          <cell r="CT288">
            <v>0</v>
          </cell>
          <cell r="CU288">
            <v>0</v>
          </cell>
          <cell r="CV288">
            <v>0</v>
          </cell>
          <cell r="CW288">
            <v>0</v>
          </cell>
          <cell r="CX288">
            <v>0</v>
          </cell>
          <cell r="CY288">
            <v>0</v>
          </cell>
          <cell r="CZ288">
            <v>0</v>
          </cell>
          <cell r="DA288">
            <v>0</v>
          </cell>
          <cell r="DB288">
            <v>0</v>
          </cell>
          <cell r="DD288" t="str">
            <v>Mt IsaResidential DemandFixed Charge</v>
          </cell>
          <cell r="DK288">
            <v>1</v>
          </cell>
          <cell r="DL288">
            <v>1</v>
          </cell>
          <cell r="DM288">
            <v>1</v>
          </cell>
          <cell r="DN288">
            <v>1</v>
          </cell>
          <cell r="DO288">
            <v>1</v>
          </cell>
          <cell r="DP288">
            <v>1</v>
          </cell>
          <cell r="DQ288">
            <v>1</v>
          </cell>
          <cell r="DR288">
            <v>1</v>
          </cell>
          <cell r="DS288">
            <v>1</v>
          </cell>
          <cell r="DT288">
            <v>1</v>
          </cell>
          <cell r="DU288">
            <v>1</v>
          </cell>
          <cell r="DV288">
            <v>0</v>
          </cell>
          <cell r="DW288">
            <v>0</v>
          </cell>
          <cell r="DX288">
            <v>0</v>
          </cell>
          <cell r="DY288">
            <v>0</v>
          </cell>
          <cell r="DZ288">
            <v>0</v>
          </cell>
          <cell r="EA288">
            <v>0</v>
          </cell>
          <cell r="EB288">
            <v>0</v>
          </cell>
          <cell r="EC288">
            <v>0</v>
          </cell>
          <cell r="ED288">
            <v>0</v>
          </cell>
          <cell r="EE288">
            <v>0</v>
          </cell>
          <cell r="EF288">
            <v>0</v>
          </cell>
        </row>
        <row r="289">
          <cell r="BZ289" t="str">
            <v>T4Small Business ToU EnergyVolume Evening Charge</v>
          </cell>
          <cell r="CG289">
            <v>5.0773218588640269E-3</v>
          </cell>
          <cell r="CH289">
            <v>5.1280950774526676E-3</v>
          </cell>
          <cell r="CI289">
            <v>5.1793760282271943E-3</v>
          </cell>
          <cell r="CJ289">
            <v>5.231169788509466E-3</v>
          </cell>
          <cell r="CK289">
            <v>5.2834814863945605E-3</v>
          </cell>
          <cell r="CL289">
            <v>5.3363163012585058E-3</v>
          </cell>
          <cell r="CM289">
            <v>5.3896794642710908E-3</v>
          </cell>
          <cell r="CN289">
            <v>5.4435762589138022E-3</v>
          </cell>
          <cell r="CO289">
            <v>5.4980120215029401E-3</v>
          </cell>
          <cell r="CP289">
            <v>5.5529921417179695E-3</v>
          </cell>
          <cell r="CQ289">
            <v>5.6085220631351494E-3</v>
          </cell>
          <cell r="CR289">
            <v>0</v>
          </cell>
          <cell r="CS289">
            <v>0</v>
          </cell>
          <cell r="CT289">
            <v>0</v>
          </cell>
          <cell r="CU289">
            <v>0</v>
          </cell>
          <cell r="CV289">
            <v>0</v>
          </cell>
          <cell r="CW289">
            <v>0</v>
          </cell>
          <cell r="CX289">
            <v>0</v>
          </cell>
          <cell r="CY289">
            <v>0</v>
          </cell>
          <cell r="CZ289">
            <v>0</v>
          </cell>
          <cell r="DA289">
            <v>0</v>
          </cell>
          <cell r="DB289">
            <v>0</v>
          </cell>
          <cell r="DD289" t="str">
            <v>Mt IsaResidential DemandPeak Demand Charge kW</v>
          </cell>
          <cell r="DK289">
            <v>3.6160081888963873</v>
          </cell>
          <cell r="DL289">
            <v>3.7064083936187968</v>
          </cell>
          <cell r="DM289">
            <v>3.7990686034592662</v>
          </cell>
          <cell r="DN289">
            <v>3.8940453185457478</v>
          </cell>
          <cell r="DO289">
            <v>3.9913964515093912</v>
          </cell>
          <cell r="DP289">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D289">
            <v>0</v>
          </cell>
          <cell r="EE289">
            <v>0</v>
          </cell>
          <cell r="EF289">
            <v>0</v>
          </cell>
        </row>
        <row r="290">
          <cell r="BZ290" t="str">
            <v>T4Small Business ToU EnergyVolume Overnight Charge</v>
          </cell>
          <cell r="CG290">
            <v>6.4199999999999999E-4</v>
          </cell>
          <cell r="CH290">
            <v>6.1205999999999999E-4</v>
          </cell>
          <cell r="CI290">
            <v>6.1818059999999995E-4</v>
          </cell>
          <cell r="CJ290">
            <v>6.2436240599999995E-4</v>
          </cell>
          <cell r="CK290">
            <v>0</v>
          </cell>
          <cell r="CL290">
            <v>0.01</v>
          </cell>
          <cell r="CM290">
            <v>0.01</v>
          </cell>
          <cell r="CN290">
            <v>0.01</v>
          </cell>
          <cell r="CO290">
            <v>0.01</v>
          </cell>
          <cell r="CP290">
            <v>0.01</v>
          </cell>
          <cell r="CQ290">
            <v>0.01</v>
          </cell>
          <cell r="CR290">
            <v>0</v>
          </cell>
          <cell r="CS290">
            <v>0</v>
          </cell>
          <cell r="CT290">
            <v>0</v>
          </cell>
          <cell r="CU290">
            <v>0</v>
          </cell>
          <cell r="CV290">
            <v>0</v>
          </cell>
          <cell r="CW290">
            <v>0</v>
          </cell>
          <cell r="CX290">
            <v>0</v>
          </cell>
          <cell r="CY290">
            <v>0</v>
          </cell>
          <cell r="CZ290">
            <v>0</v>
          </cell>
          <cell r="DA290">
            <v>0</v>
          </cell>
          <cell r="DB290">
            <v>0</v>
          </cell>
          <cell r="DD290" t="str">
            <v>Mt IsaResidential DemandVolume Charge</v>
          </cell>
          <cell r="DK290">
            <v>1.3236036E-2</v>
          </cell>
          <cell r="DL290">
            <v>1.1912432400000001E-2</v>
          </cell>
          <cell r="DM290">
            <v>1.072118916E-2</v>
          </cell>
          <cell r="DN290">
            <v>9.6490702439999999E-3</v>
          </cell>
          <cell r="DO290">
            <v>8.6841632195999996E-3</v>
          </cell>
          <cell r="DP290">
            <v>0</v>
          </cell>
          <cell r="DQ290">
            <v>0</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0</v>
          </cell>
          <cell r="EF290">
            <v>0</v>
          </cell>
        </row>
        <row r="291">
          <cell r="BZ291" t="str">
            <v>T4Small Business ToU EnergyVolume Day Charge</v>
          </cell>
          <cell r="CG291">
            <v>6.4199999999999999E-4</v>
          </cell>
          <cell r="CH291">
            <v>6.1205999999999999E-4</v>
          </cell>
          <cell r="CI291">
            <v>6.1818059999999995E-4</v>
          </cell>
          <cell r="CJ291">
            <v>6.2436240599999995E-4</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0</v>
          </cell>
          <cell r="CY291">
            <v>0</v>
          </cell>
          <cell r="CZ291">
            <v>0</v>
          </cell>
          <cell r="DA291">
            <v>0</v>
          </cell>
          <cell r="DB291">
            <v>0</v>
          </cell>
          <cell r="DD291" t="str">
            <v>Mt IsaResidential ToU EnergyFixed Charge</v>
          </cell>
          <cell r="DK291">
            <v>1</v>
          </cell>
          <cell r="DL291">
            <v>1</v>
          </cell>
          <cell r="DM291">
            <v>1</v>
          </cell>
          <cell r="DN291">
            <v>1</v>
          </cell>
          <cell r="DO291">
            <v>1</v>
          </cell>
          <cell r="DP291">
            <v>1</v>
          </cell>
          <cell r="DQ291">
            <v>1</v>
          </cell>
          <cell r="DR291">
            <v>1</v>
          </cell>
          <cell r="DS291">
            <v>1</v>
          </cell>
          <cell r="DT291">
            <v>1</v>
          </cell>
          <cell r="DU291">
            <v>1</v>
          </cell>
          <cell r="DV291">
            <v>0</v>
          </cell>
          <cell r="DW291">
            <v>0</v>
          </cell>
          <cell r="DX291">
            <v>0</v>
          </cell>
          <cell r="DY291">
            <v>0</v>
          </cell>
          <cell r="DZ291">
            <v>0</v>
          </cell>
          <cell r="EA291">
            <v>0</v>
          </cell>
          <cell r="EB291">
            <v>0</v>
          </cell>
          <cell r="EC291">
            <v>0</v>
          </cell>
          <cell r="ED291">
            <v>0</v>
          </cell>
          <cell r="EE291">
            <v>0</v>
          </cell>
          <cell r="EF291">
            <v>0</v>
          </cell>
        </row>
        <row r="292">
          <cell r="BZ292" t="str">
            <v>T4Small Business Wide IFTBand1 Charge</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cell r="DB292">
            <v>0</v>
          </cell>
          <cell r="DD292" t="str">
            <v>Mt IsaResidential ToU EnergyVolume Evening Charge</v>
          </cell>
          <cell r="DK292">
            <v>7.7649017951038221E-2</v>
          </cell>
          <cell r="DL292">
            <v>7.9590243399814173E-2</v>
          </cell>
          <cell r="DM292">
            <v>8.1579999484809526E-2</v>
          </cell>
          <cell r="DN292">
            <v>8.3619499471929759E-2</v>
          </cell>
          <cell r="DO292">
            <v>8.5709986958728002E-2</v>
          </cell>
          <cell r="DP292">
            <v>0</v>
          </cell>
          <cell r="DQ292">
            <v>0</v>
          </cell>
          <cell r="DR292">
            <v>0</v>
          </cell>
          <cell r="DS292">
            <v>0</v>
          </cell>
          <cell r="DT292">
            <v>0</v>
          </cell>
          <cell r="DU292">
            <v>0</v>
          </cell>
          <cell r="DV292">
            <v>0</v>
          </cell>
          <cell r="DW292">
            <v>0</v>
          </cell>
          <cell r="DX292">
            <v>0</v>
          </cell>
          <cell r="DY292">
            <v>0</v>
          </cell>
          <cell r="DZ292">
            <v>0</v>
          </cell>
          <cell r="EA292">
            <v>0</v>
          </cell>
          <cell r="EB292">
            <v>0</v>
          </cell>
          <cell r="EC292">
            <v>0</v>
          </cell>
          <cell r="ED292">
            <v>0</v>
          </cell>
          <cell r="EE292">
            <v>0</v>
          </cell>
          <cell r="EF292">
            <v>0</v>
          </cell>
        </row>
        <row r="293">
          <cell r="BZ293" t="str">
            <v>T4Small Business Wide IFTBand2 Charge</v>
          </cell>
          <cell r="CG293">
            <v>0.1515</v>
          </cell>
          <cell r="CH293">
            <v>0.1515</v>
          </cell>
          <cell r="CI293">
            <v>0.1515</v>
          </cell>
          <cell r="CJ293">
            <v>0.1515</v>
          </cell>
          <cell r="CK293">
            <v>0.1515</v>
          </cell>
          <cell r="CL293">
            <v>0.1515</v>
          </cell>
          <cell r="CM293">
            <v>0.1515</v>
          </cell>
          <cell r="CN293">
            <v>0.1515</v>
          </cell>
          <cell r="CO293">
            <v>0.1515</v>
          </cell>
          <cell r="CP293">
            <v>0.1515</v>
          </cell>
          <cell r="CQ293">
            <v>0.1515</v>
          </cell>
          <cell r="CR293">
            <v>16.059999999999999</v>
          </cell>
          <cell r="CS293">
            <v>15.57</v>
          </cell>
          <cell r="CT293">
            <v>15.46</v>
          </cell>
          <cell r="CU293">
            <v>15.35</v>
          </cell>
          <cell r="CV293">
            <v>0</v>
          </cell>
          <cell r="CW293">
            <v>0</v>
          </cell>
          <cell r="CX293">
            <v>0</v>
          </cell>
          <cell r="CY293">
            <v>0</v>
          </cell>
          <cell r="CZ293">
            <v>0</v>
          </cell>
          <cell r="DA293">
            <v>0</v>
          </cell>
          <cell r="DB293">
            <v>0</v>
          </cell>
          <cell r="DD293" t="str">
            <v>Mt IsaResidential ToU EnergyVolume Overnight Charge</v>
          </cell>
          <cell r="DK293">
            <v>2.1988799999999999E-2</v>
          </cell>
          <cell r="DL293">
            <v>1.7591039999999999E-2</v>
          </cell>
          <cell r="DM293">
            <v>1.4072832E-2</v>
          </cell>
          <cell r="DN293">
            <v>1.1258265600000001E-2</v>
          </cell>
          <cell r="DO293">
            <v>9.0066124800000005E-3</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row>
        <row r="294">
          <cell r="BZ294" t="str">
            <v>T4Small Business Wide IFTBand3 Charge</v>
          </cell>
          <cell r="CG294">
            <v>0.1615</v>
          </cell>
          <cell r="CH294">
            <v>0.1615</v>
          </cell>
          <cell r="CI294">
            <v>0.1615</v>
          </cell>
          <cell r="CJ294">
            <v>0.1615</v>
          </cell>
          <cell r="CK294">
            <v>0.1615</v>
          </cell>
          <cell r="CL294">
            <v>0.1615</v>
          </cell>
          <cell r="CM294">
            <v>0.1615</v>
          </cell>
          <cell r="CN294">
            <v>0.1615</v>
          </cell>
          <cell r="CO294">
            <v>0.1615</v>
          </cell>
          <cell r="CP294">
            <v>0.1615</v>
          </cell>
          <cell r="CQ294">
            <v>0.1615</v>
          </cell>
          <cell r="CR294">
            <v>75.569999999999993</v>
          </cell>
          <cell r="CS294">
            <v>73.290000000000006</v>
          </cell>
          <cell r="CT294">
            <v>72.77</v>
          </cell>
          <cell r="CU294">
            <v>72.260000000000005</v>
          </cell>
          <cell r="CV294">
            <v>0</v>
          </cell>
          <cell r="CW294">
            <v>0</v>
          </cell>
          <cell r="CX294">
            <v>0</v>
          </cell>
          <cell r="CY294">
            <v>0</v>
          </cell>
          <cell r="CZ294">
            <v>0</v>
          </cell>
          <cell r="DA294">
            <v>0</v>
          </cell>
          <cell r="DB294">
            <v>0</v>
          </cell>
          <cell r="DD294" t="str">
            <v>Mt IsaResidential ToU EnergyVolume Day Charge</v>
          </cell>
          <cell r="DK294">
            <v>1.8850797997973373E-2</v>
          </cell>
          <cell r="DL294">
            <v>2.0106652502561141E-2</v>
          </cell>
          <cell r="DM294">
            <v>2.0129247603451875E-2</v>
          </cell>
          <cell r="DN294">
            <v>2.0529424491965764E-2</v>
          </cell>
          <cell r="DO294">
            <v>-0.01</v>
          </cell>
          <cell r="DP294">
            <v>1</v>
          </cell>
          <cell r="DQ294">
            <v>1</v>
          </cell>
          <cell r="DR294">
            <v>1</v>
          </cell>
          <cell r="DS294">
            <v>1</v>
          </cell>
          <cell r="DT294">
            <v>1</v>
          </cell>
          <cell r="DU294">
            <v>1</v>
          </cell>
          <cell r="DV294">
            <v>0</v>
          </cell>
          <cell r="DW294">
            <v>0</v>
          </cell>
          <cell r="DX294">
            <v>0</v>
          </cell>
          <cell r="DY294">
            <v>0</v>
          </cell>
          <cell r="DZ294">
            <v>0</v>
          </cell>
          <cell r="EA294">
            <v>0</v>
          </cell>
          <cell r="EB294">
            <v>0</v>
          </cell>
          <cell r="EC294">
            <v>0</v>
          </cell>
          <cell r="ED294">
            <v>0</v>
          </cell>
          <cell r="EE294">
            <v>0</v>
          </cell>
          <cell r="EF294">
            <v>0</v>
          </cell>
        </row>
        <row r="295">
          <cell r="BZ295" t="str">
            <v>T4Small Business Wide IFTBand4 Charge</v>
          </cell>
          <cell r="CG295">
            <v>0.17150000000000001</v>
          </cell>
          <cell r="CH295">
            <v>0.17150000000000001</v>
          </cell>
          <cell r="CI295">
            <v>0.17150000000000001</v>
          </cell>
          <cell r="CJ295">
            <v>0.17150000000000001</v>
          </cell>
          <cell r="CK295">
            <v>0.17150000000000001</v>
          </cell>
          <cell r="CL295">
            <v>0.17150000000000001</v>
          </cell>
          <cell r="CM295">
            <v>0.17150000000000001</v>
          </cell>
          <cell r="CN295">
            <v>0.17150000000000001</v>
          </cell>
          <cell r="CO295">
            <v>0.17150000000000001</v>
          </cell>
          <cell r="CP295">
            <v>0.17150000000000001</v>
          </cell>
          <cell r="CQ295">
            <v>0.17150000000000001</v>
          </cell>
          <cell r="CR295">
            <v>129.41</v>
          </cell>
          <cell r="CS295">
            <v>125.51</v>
          </cell>
          <cell r="CT295">
            <v>124.62</v>
          </cell>
          <cell r="CU295">
            <v>123.74</v>
          </cell>
          <cell r="CV295">
            <v>0</v>
          </cell>
          <cell r="CW295">
            <v>0</v>
          </cell>
          <cell r="CX295">
            <v>0</v>
          </cell>
          <cell r="CY295">
            <v>0</v>
          </cell>
          <cell r="CZ295">
            <v>0</v>
          </cell>
          <cell r="DA295">
            <v>0</v>
          </cell>
          <cell r="DB295">
            <v>0</v>
          </cell>
          <cell r="DD295" t="str">
            <v>Mt IsaSeasonal TOU DemandFixed Charge</v>
          </cell>
          <cell r="DK295">
            <v>17.099999999999998</v>
          </cell>
          <cell r="DL295">
            <v>17.216958376415462</v>
          </cell>
          <cell r="DM295">
            <v>17.181534135995143</v>
          </cell>
          <cell r="DN295">
            <v>17.313096790833068</v>
          </cell>
          <cell r="DO295">
            <v>0</v>
          </cell>
          <cell r="DP295">
            <v>0</v>
          </cell>
          <cell r="DQ295">
            <v>0</v>
          </cell>
          <cell r="DR295">
            <v>0</v>
          </cell>
          <cell r="DS295">
            <v>0</v>
          </cell>
          <cell r="DT295">
            <v>0</v>
          </cell>
          <cell r="DU295">
            <v>0</v>
          </cell>
          <cell r="DV295">
            <v>2.68</v>
          </cell>
          <cell r="DW295">
            <v>2.46</v>
          </cell>
          <cell r="DX295">
            <v>2.46</v>
          </cell>
          <cell r="DY295">
            <v>2.46</v>
          </cell>
          <cell r="DZ295">
            <v>0</v>
          </cell>
          <cell r="EA295">
            <v>0</v>
          </cell>
          <cell r="EB295">
            <v>0</v>
          </cell>
          <cell r="EC295">
            <v>0</v>
          </cell>
          <cell r="ED295">
            <v>0</v>
          </cell>
          <cell r="EE295">
            <v>0</v>
          </cell>
          <cell r="EF295">
            <v>0</v>
          </cell>
        </row>
        <row r="296">
          <cell r="BZ296" t="str">
            <v>T4Small Business Wide IFTBand5 Charge</v>
          </cell>
          <cell r="CG296">
            <v>0.18150000000000002</v>
          </cell>
          <cell r="CH296">
            <v>0.18150000000000002</v>
          </cell>
          <cell r="CI296">
            <v>0.18150000000000002</v>
          </cell>
          <cell r="CJ296">
            <v>0.18150000000000002</v>
          </cell>
          <cell r="CK296">
            <v>0.18150000000000002</v>
          </cell>
          <cell r="CL296">
            <v>0.18150000000000002</v>
          </cell>
          <cell r="CM296">
            <v>0.18150000000000002</v>
          </cell>
          <cell r="CN296">
            <v>0.18150000000000002</v>
          </cell>
          <cell r="CO296">
            <v>0.18150000000000002</v>
          </cell>
          <cell r="CP296">
            <v>0.18150000000000002</v>
          </cell>
          <cell r="CQ296">
            <v>0.18150000000000002</v>
          </cell>
          <cell r="CR296">
            <v>156.80000000000001</v>
          </cell>
          <cell r="CS296">
            <v>152.07</v>
          </cell>
          <cell r="CT296">
            <v>151</v>
          </cell>
          <cell r="CU296">
            <v>149.93</v>
          </cell>
          <cell r="CV296">
            <v>0</v>
          </cell>
          <cell r="CW296">
            <v>0</v>
          </cell>
          <cell r="CX296">
            <v>0</v>
          </cell>
          <cell r="CY296">
            <v>0</v>
          </cell>
          <cell r="CZ296">
            <v>0</v>
          </cell>
          <cell r="DA296">
            <v>0</v>
          </cell>
          <cell r="DB296">
            <v>0</v>
          </cell>
          <cell r="DD296" t="str">
            <v>Mt IsaSeasonal TOU DemandNon Summer Demand Charge kW</v>
          </cell>
          <cell r="DK296">
            <v>1.97505</v>
          </cell>
          <cell r="DL296">
            <v>1.8762975</v>
          </cell>
          <cell r="DM296">
            <v>1.7824826249999999</v>
          </cell>
          <cell r="DN296">
            <v>1.6933584937499997</v>
          </cell>
          <cell r="DO296">
            <v>1.6086905690624997</v>
          </cell>
          <cell r="DP296">
            <v>3.2173811381249995</v>
          </cell>
          <cell r="DQ296">
            <v>6.434762276249999</v>
          </cell>
          <cell r="DR296">
            <v>12.869524552499998</v>
          </cell>
          <cell r="DS296">
            <v>25.739049104999996</v>
          </cell>
          <cell r="DT296">
            <v>51.478098209999992</v>
          </cell>
          <cell r="DU296">
            <v>102.95619641999998</v>
          </cell>
          <cell r="DV296">
            <v>3045.78</v>
          </cell>
          <cell r="DW296">
            <v>2799.85</v>
          </cell>
          <cell r="DX296">
            <v>2799.85</v>
          </cell>
          <cell r="DY296">
            <v>2799.85</v>
          </cell>
          <cell r="DZ296">
            <v>0</v>
          </cell>
          <cell r="EA296">
            <v>0</v>
          </cell>
          <cell r="EB296">
            <v>0</v>
          </cell>
          <cell r="EC296">
            <v>0</v>
          </cell>
          <cell r="ED296">
            <v>0</v>
          </cell>
          <cell r="EE296">
            <v>0</v>
          </cell>
          <cell r="EF296">
            <v>0</v>
          </cell>
        </row>
        <row r="297">
          <cell r="BZ297" t="str">
            <v>T4Small Business Wide IFTVolume Charge</v>
          </cell>
          <cell r="CG297">
            <v>7.7007696230930512E-4</v>
          </cell>
          <cell r="CH297">
            <v>7.877729968950954E-4</v>
          </cell>
          <cell r="CI297">
            <v>8.7927315358862584E-4</v>
          </cell>
          <cell r="CJ297">
            <v>9.7608036971662336E-4</v>
          </cell>
          <cell r="CK297">
            <v>0</v>
          </cell>
          <cell r="CL297">
            <v>0.01</v>
          </cell>
          <cell r="CM297">
            <v>0.01</v>
          </cell>
          <cell r="CN297">
            <v>0.01</v>
          </cell>
          <cell r="CO297">
            <v>0.01</v>
          </cell>
          <cell r="CP297">
            <v>0.01</v>
          </cell>
          <cell r="CQ297">
            <v>0.01</v>
          </cell>
          <cell r="CR297">
            <v>20235179.090699997</v>
          </cell>
          <cell r="CS297">
            <v>19949431.199250001</v>
          </cell>
          <cell r="CT297">
            <v>19775515.4331</v>
          </cell>
          <cell r="CU297">
            <v>19418693.676689997</v>
          </cell>
          <cell r="CV297">
            <v>0</v>
          </cell>
          <cell r="CW297">
            <v>0</v>
          </cell>
          <cell r="CX297">
            <v>0</v>
          </cell>
          <cell r="CY297">
            <v>0</v>
          </cell>
          <cell r="CZ297">
            <v>0</v>
          </cell>
          <cell r="DA297">
            <v>0</v>
          </cell>
          <cell r="DB297">
            <v>0</v>
          </cell>
          <cell r="DD297" t="str">
            <v>Mt IsaSeasonal TOU DemandSummer Demand Charge kW</v>
          </cell>
          <cell r="DK297">
            <v>62.878750779116473</v>
          </cell>
          <cell r="DL297">
            <v>61.30678200963856</v>
          </cell>
          <cell r="DM297">
            <v>59.774112459397593</v>
          </cell>
          <cell r="DN297">
            <v>58.279759647912648</v>
          </cell>
          <cell r="DO297">
            <v>56.822765656714829</v>
          </cell>
          <cell r="DP297">
            <v>1</v>
          </cell>
          <cell r="DQ297">
            <v>1</v>
          </cell>
          <cell r="DR297">
            <v>1</v>
          </cell>
          <cell r="DS297">
            <v>1</v>
          </cell>
          <cell r="DT297">
            <v>1</v>
          </cell>
          <cell r="DU297">
            <v>1</v>
          </cell>
          <cell r="DV297">
            <v>1494.97</v>
          </cell>
          <cell r="DW297">
            <v>1374.26</v>
          </cell>
          <cell r="DX297">
            <v>1374.26</v>
          </cell>
          <cell r="DY297">
            <v>1374.26</v>
          </cell>
          <cell r="DZ297">
            <v>0</v>
          </cell>
          <cell r="EA297">
            <v>0</v>
          </cell>
          <cell r="EB297">
            <v>0</v>
          </cell>
          <cell r="EC297">
            <v>0</v>
          </cell>
          <cell r="ED297">
            <v>0</v>
          </cell>
          <cell r="EE297">
            <v>0</v>
          </cell>
          <cell r="EF297">
            <v>0</v>
          </cell>
        </row>
        <row r="298">
          <cell r="BZ298" t="str">
            <v>T4Transitional Network ToU Energy Tariff 1Fixed Charge</v>
          </cell>
          <cell r="CG298">
            <v>0.14140000000000003</v>
          </cell>
          <cell r="CH298">
            <v>0.14281400000000002</v>
          </cell>
          <cell r="CI298">
            <v>0.14424214000000002</v>
          </cell>
          <cell r="CJ298">
            <v>0.14568456140000002</v>
          </cell>
          <cell r="CK298">
            <v>0.14714140701400003</v>
          </cell>
          <cell r="CL298">
            <v>0.14861282108414003</v>
          </cell>
          <cell r="CM298">
            <v>0.15009894929498144</v>
          </cell>
          <cell r="CN298">
            <v>0.15159993878793127</v>
          </cell>
          <cell r="CO298">
            <v>0.15311593817581057</v>
          </cell>
          <cell r="CP298">
            <v>0.15464709755756867</v>
          </cell>
          <cell r="CQ298">
            <v>0.15619356853314437</v>
          </cell>
          <cell r="CR298">
            <v>0</v>
          </cell>
          <cell r="CS298">
            <v>0</v>
          </cell>
          <cell r="CT298">
            <v>0</v>
          </cell>
          <cell r="CU298">
            <v>0</v>
          </cell>
          <cell r="CV298">
            <v>0</v>
          </cell>
          <cell r="CW298">
            <v>0</v>
          </cell>
          <cell r="CX298">
            <v>0</v>
          </cell>
          <cell r="CY298">
            <v>0</v>
          </cell>
          <cell r="CZ298">
            <v>0</v>
          </cell>
          <cell r="DA298">
            <v>0</v>
          </cell>
          <cell r="DB298">
            <v>0</v>
          </cell>
          <cell r="DD298" t="str">
            <v>Mt IsaSeasonal TOU DemandVolume Non Summer Charge</v>
          </cell>
          <cell r="DK298">
            <v>1.3570589054236224E-2</v>
          </cell>
          <cell r="DL298">
            <v>3.0168997861065399E-2</v>
          </cell>
          <cell r="DM298">
            <v>3.6680856991497215E-2</v>
          </cell>
          <cell r="DN298">
            <v>4.5891226397607766E-2</v>
          </cell>
          <cell r="DO298">
            <v>0</v>
          </cell>
          <cell r="DP298">
            <v>1</v>
          </cell>
          <cell r="DQ298">
            <v>1</v>
          </cell>
          <cell r="DR298">
            <v>1</v>
          </cell>
          <cell r="DS298">
            <v>1</v>
          </cell>
          <cell r="DT298">
            <v>1</v>
          </cell>
          <cell r="DU298">
            <v>1</v>
          </cell>
          <cell r="DV298">
            <v>615479.98</v>
          </cell>
          <cell r="DW298">
            <v>558059.6</v>
          </cell>
          <cell r="DX298">
            <v>534963.31000000006</v>
          </cell>
          <cell r="DY298">
            <v>526516.04</v>
          </cell>
          <cell r="DZ298">
            <v>0</v>
          </cell>
          <cell r="EA298">
            <v>0</v>
          </cell>
          <cell r="EB298">
            <v>0</v>
          </cell>
          <cell r="EC298">
            <v>0</v>
          </cell>
          <cell r="ED298">
            <v>0</v>
          </cell>
          <cell r="EE298">
            <v>0</v>
          </cell>
          <cell r="EF298">
            <v>0</v>
          </cell>
        </row>
        <row r="299">
          <cell r="BZ299" t="str">
            <v>T4Transitional Network ToU Energy Tariff 1Volume Charge</v>
          </cell>
          <cell r="CG299">
            <v>7.7007696230930512E-4</v>
          </cell>
          <cell r="CH299">
            <v>7.877729968950954E-4</v>
          </cell>
          <cell r="CI299">
            <v>8.7927315358862584E-4</v>
          </cell>
          <cell r="CJ299">
            <v>9.7608036971662336E-4</v>
          </cell>
          <cell r="CK299">
            <v>0</v>
          </cell>
          <cell r="CL299">
            <v>0.01</v>
          </cell>
          <cell r="CM299">
            <v>0.01</v>
          </cell>
          <cell r="CN299">
            <v>0.01</v>
          </cell>
          <cell r="CO299">
            <v>0.01</v>
          </cell>
          <cell r="CP299">
            <v>0.01</v>
          </cell>
          <cell r="CQ299">
            <v>0.01</v>
          </cell>
          <cell r="CR299">
            <v>0</v>
          </cell>
          <cell r="CS299">
            <v>0</v>
          </cell>
          <cell r="CT299">
            <v>0</v>
          </cell>
          <cell r="CU299">
            <v>0</v>
          </cell>
          <cell r="CV299">
            <v>0</v>
          </cell>
          <cell r="CW299">
            <v>0</v>
          </cell>
          <cell r="CX299">
            <v>0</v>
          </cell>
          <cell r="CY299">
            <v>0</v>
          </cell>
          <cell r="CZ299">
            <v>0</v>
          </cell>
          <cell r="DA299">
            <v>0</v>
          </cell>
          <cell r="DB299">
            <v>0</v>
          </cell>
          <cell r="DD299" t="str">
            <v>Mt IsaSeasonal TOU DemandVolume Summer No Charge</v>
          </cell>
          <cell r="DK299">
            <v>0</v>
          </cell>
          <cell r="DL299">
            <v>0</v>
          </cell>
          <cell r="DM299">
            <v>0</v>
          </cell>
          <cell r="DN299">
            <v>0</v>
          </cell>
          <cell r="DO299">
            <v>0</v>
          </cell>
          <cell r="DP299">
            <v>0</v>
          </cell>
          <cell r="DQ299">
            <v>0</v>
          </cell>
          <cell r="DR299">
            <v>0</v>
          </cell>
          <cell r="DS299">
            <v>0</v>
          </cell>
          <cell r="DT299">
            <v>0</v>
          </cell>
          <cell r="DU299">
            <v>0</v>
          </cell>
          <cell r="DV299">
            <v>273790.34999999998</v>
          </cell>
          <cell r="DW299">
            <v>248247.43000000005</v>
          </cell>
          <cell r="DX299">
            <v>237973.27999999991</v>
          </cell>
          <cell r="DY299">
            <v>234215.58999999997</v>
          </cell>
          <cell r="DZ299">
            <v>0</v>
          </cell>
          <cell r="EA299">
            <v>0</v>
          </cell>
          <cell r="EB299">
            <v>0</v>
          </cell>
          <cell r="EC299">
            <v>0</v>
          </cell>
          <cell r="ED299">
            <v>0</v>
          </cell>
          <cell r="EE299">
            <v>0</v>
          </cell>
          <cell r="EF299">
            <v>0</v>
          </cell>
        </row>
        <row r="300">
          <cell r="BZ300" t="str">
            <v>T4Transitional Network ToU Energy Tariff 2Fixed Charge</v>
          </cell>
          <cell r="CG300">
            <v>0.14140000000000003</v>
          </cell>
          <cell r="CH300">
            <v>0.14281400000000002</v>
          </cell>
          <cell r="CI300">
            <v>0.14424214000000002</v>
          </cell>
          <cell r="CJ300">
            <v>0.14568456140000002</v>
          </cell>
          <cell r="CK300">
            <v>0.14714140701400003</v>
          </cell>
          <cell r="CL300">
            <v>0.14861282108414003</v>
          </cell>
          <cell r="CM300">
            <v>0.15009894929498144</v>
          </cell>
          <cell r="CN300">
            <v>0.15159993878793127</v>
          </cell>
          <cell r="CO300">
            <v>0.15311593817581057</v>
          </cell>
          <cell r="CP300">
            <v>0.15464709755756867</v>
          </cell>
          <cell r="CQ300">
            <v>0.15619356853314437</v>
          </cell>
          <cell r="CR300">
            <v>0</v>
          </cell>
          <cell r="CS300">
            <v>0</v>
          </cell>
          <cell r="CT300">
            <v>0</v>
          </cell>
          <cell r="CU300">
            <v>0</v>
          </cell>
          <cell r="CV300">
            <v>0</v>
          </cell>
          <cell r="CW300">
            <v>0</v>
          </cell>
          <cell r="CX300">
            <v>0</v>
          </cell>
          <cell r="CY300">
            <v>0</v>
          </cell>
          <cell r="CZ300">
            <v>0</v>
          </cell>
          <cell r="DA300">
            <v>0</v>
          </cell>
          <cell r="DB300">
            <v>0</v>
          </cell>
          <cell r="DD300" t="str">
            <v>Mt IsaToU DemandFixed Charge</v>
          </cell>
          <cell r="DK300">
            <v>94.482439999999997</v>
          </cell>
          <cell r="DL300">
            <v>95.128668817670842</v>
          </cell>
          <cell r="DM300">
            <v>94.932939655679121</v>
          </cell>
          <cell r="DN300">
            <v>95.659861330647828</v>
          </cell>
          <cell r="DO300">
            <v>0</v>
          </cell>
          <cell r="DP300">
            <v>0</v>
          </cell>
          <cell r="DQ300">
            <v>0</v>
          </cell>
          <cell r="DR300">
            <v>0</v>
          </cell>
          <cell r="DS300">
            <v>0</v>
          </cell>
          <cell r="DT300">
            <v>0</v>
          </cell>
          <cell r="DU300">
            <v>0</v>
          </cell>
          <cell r="DV300">
            <v>5.35</v>
          </cell>
          <cell r="DW300">
            <v>4.92</v>
          </cell>
          <cell r="DX300">
            <v>5.05</v>
          </cell>
          <cell r="DY300">
            <v>5</v>
          </cell>
          <cell r="DZ300">
            <v>0</v>
          </cell>
          <cell r="EA300">
            <v>0</v>
          </cell>
          <cell r="EB300">
            <v>0</v>
          </cell>
          <cell r="EC300">
            <v>0</v>
          </cell>
          <cell r="ED300">
            <v>0</v>
          </cell>
          <cell r="EE300">
            <v>0</v>
          </cell>
          <cell r="EF300">
            <v>0</v>
          </cell>
        </row>
        <row r="301">
          <cell r="BZ301" t="str">
            <v>T4Transitional Network ToU Energy Tariff 2Volume Charge</v>
          </cell>
          <cell r="CG301">
            <v>7.7007696230930512E-4</v>
          </cell>
          <cell r="CH301">
            <v>7.877729968950954E-4</v>
          </cell>
          <cell r="CI301">
            <v>8.7927315358862584E-4</v>
          </cell>
          <cell r="CJ301">
            <v>9.7608036971662336E-4</v>
          </cell>
          <cell r="CK301">
            <v>0</v>
          </cell>
          <cell r="CL301">
            <v>0.01</v>
          </cell>
          <cell r="CM301">
            <v>0.01</v>
          </cell>
          <cell r="CN301">
            <v>0.01</v>
          </cell>
          <cell r="CO301">
            <v>0.01</v>
          </cell>
          <cell r="CP301">
            <v>0.01</v>
          </cell>
          <cell r="CQ301">
            <v>0.01</v>
          </cell>
          <cell r="CR301">
            <v>0</v>
          </cell>
          <cell r="CS301">
            <v>0</v>
          </cell>
          <cell r="CT301">
            <v>0</v>
          </cell>
          <cell r="CU301">
            <v>0</v>
          </cell>
          <cell r="CV301">
            <v>0</v>
          </cell>
          <cell r="CW301">
            <v>0</v>
          </cell>
          <cell r="CX301">
            <v>0</v>
          </cell>
          <cell r="CY301">
            <v>0</v>
          </cell>
          <cell r="CZ301">
            <v>0</v>
          </cell>
          <cell r="DA301">
            <v>0</v>
          </cell>
          <cell r="DB301">
            <v>0</v>
          </cell>
          <cell r="DD301" t="str">
            <v>Mt IsaToU DemandPeak Demand Charge kVA</v>
          </cell>
          <cell r="DK301">
            <v>11.911792072674743</v>
          </cell>
          <cell r="DL301">
            <v>11.613997270857874</v>
          </cell>
          <cell r="DM301">
            <v>11.323647339086428</v>
          </cell>
          <cell r="DN301">
            <v>11.040556155609266</v>
          </cell>
          <cell r="DO301">
            <v>10.764542251719034</v>
          </cell>
          <cell r="DP301">
            <v>1</v>
          </cell>
          <cell r="DQ301">
            <v>1</v>
          </cell>
          <cell r="DR301">
            <v>1</v>
          </cell>
          <cell r="DS301">
            <v>1</v>
          </cell>
          <cell r="DT301">
            <v>1</v>
          </cell>
          <cell r="DU301">
            <v>1</v>
          </cell>
          <cell r="DV301">
            <v>13239.12</v>
          </cell>
          <cell r="DW301">
            <v>12170.13</v>
          </cell>
          <cell r="DX301">
            <v>12485.48</v>
          </cell>
          <cell r="DY301">
            <v>12361.38</v>
          </cell>
          <cell r="DZ301">
            <v>0</v>
          </cell>
          <cell r="EA301">
            <v>0</v>
          </cell>
          <cell r="EB301">
            <v>0</v>
          </cell>
          <cell r="EC301">
            <v>0</v>
          </cell>
          <cell r="ED301">
            <v>0</v>
          </cell>
          <cell r="EE301">
            <v>0</v>
          </cell>
          <cell r="EF301">
            <v>0</v>
          </cell>
        </row>
        <row r="302">
          <cell r="BZ302" t="str">
            <v>T4Demand LargeFixed Charge</v>
          </cell>
          <cell r="CG302">
            <v>10.869680600000001</v>
          </cell>
          <cell r="CH302">
            <v>10.869680600000001</v>
          </cell>
          <cell r="CI302">
            <v>10.869680600000001</v>
          </cell>
          <cell r="CJ302">
            <v>10.869680600000001</v>
          </cell>
          <cell r="CK302">
            <v>10.869680600000001</v>
          </cell>
          <cell r="CL302">
            <v>10.869680600000001</v>
          </cell>
          <cell r="CM302">
            <v>10.869680600000001</v>
          </cell>
          <cell r="CN302">
            <v>10.869680600000001</v>
          </cell>
          <cell r="CO302">
            <v>10.869680600000001</v>
          </cell>
          <cell r="CP302">
            <v>10.869680600000001</v>
          </cell>
          <cell r="CQ302">
            <v>10.869680600000001</v>
          </cell>
          <cell r="CR302">
            <v>7</v>
          </cell>
          <cell r="CS302">
            <v>6.43</v>
          </cell>
          <cell r="CT302">
            <v>6.4</v>
          </cell>
          <cell r="CU302">
            <v>6.35</v>
          </cell>
          <cell r="CV302">
            <v>0</v>
          </cell>
          <cell r="CW302">
            <v>0</v>
          </cell>
          <cell r="CX302">
            <v>0</v>
          </cell>
          <cell r="CY302">
            <v>0</v>
          </cell>
          <cell r="CZ302">
            <v>0</v>
          </cell>
          <cell r="DA302">
            <v>0</v>
          </cell>
          <cell r="DB302">
            <v>0</v>
          </cell>
          <cell r="DD302" t="str">
            <v>Mt IsaToU DemandExcess Demand Charge</v>
          </cell>
          <cell r="DK302">
            <v>2.3823584145349486</v>
          </cell>
          <cell r="DL302">
            <v>2.4028606384121858</v>
          </cell>
          <cell r="DM302">
            <v>2.4235393013933577</v>
          </cell>
          <cell r="DN302">
            <v>2.4443959218872764</v>
          </cell>
          <cell r="DO302">
            <v>2.4654320313699549</v>
          </cell>
          <cell r="DP302">
            <v>2.4866491744970629</v>
          </cell>
          <cell r="DQ302">
            <v>2.5080489092173472</v>
          </cell>
          <cell r="DR302">
            <v>2.5296328068870317</v>
          </cell>
          <cell r="DS302">
            <v>2.551402452385199</v>
          </cell>
          <cell r="DT302">
            <v>2.5733594442301664</v>
          </cell>
          <cell r="DU302">
            <v>2.5955053946968629</v>
          </cell>
          <cell r="DV302">
            <v>466.52</v>
          </cell>
          <cell r="DW302">
            <v>428.85</v>
          </cell>
          <cell r="DX302">
            <v>439.96</v>
          </cell>
          <cell r="DY302">
            <v>435.59</v>
          </cell>
          <cell r="DZ302">
            <v>0</v>
          </cell>
          <cell r="EA302">
            <v>0</v>
          </cell>
          <cell r="EB302">
            <v>0</v>
          </cell>
          <cell r="EC302">
            <v>0</v>
          </cell>
          <cell r="ED302">
            <v>0</v>
          </cell>
          <cell r="EE302">
            <v>0</v>
          </cell>
          <cell r="EF302">
            <v>0</v>
          </cell>
        </row>
        <row r="303">
          <cell r="BZ303" t="str">
            <v>T4Demand LargeDemand Charge kW</v>
          </cell>
          <cell r="CG303">
            <v>0.59527380000000008</v>
          </cell>
          <cell r="CH303">
            <v>0.60122653800000003</v>
          </cell>
          <cell r="CI303">
            <v>0.60723880338000003</v>
          </cell>
          <cell r="CJ303">
            <v>0.61331119141380008</v>
          </cell>
          <cell r="CK303">
            <v>0.6194443033279381</v>
          </cell>
          <cell r="CL303">
            <v>0.62563874636121752</v>
          </cell>
          <cell r="CM303">
            <v>0.63189513382482976</v>
          </cell>
          <cell r="CN303">
            <v>0.63821408516307809</v>
          </cell>
          <cell r="CO303">
            <v>0.6445962260147089</v>
          </cell>
          <cell r="CP303">
            <v>0.65104218827485594</v>
          </cell>
          <cell r="CQ303">
            <v>0.65755261015760447</v>
          </cell>
          <cell r="CR303">
            <v>1444.8</v>
          </cell>
          <cell r="CS303">
            <v>1328.14</v>
          </cell>
          <cell r="CT303">
            <v>1320.17</v>
          </cell>
          <cell r="CU303">
            <v>1311.34</v>
          </cell>
          <cell r="CV303">
            <v>0</v>
          </cell>
          <cell r="CW303">
            <v>0</v>
          </cell>
          <cell r="CX303">
            <v>0</v>
          </cell>
          <cell r="CY303">
            <v>0</v>
          </cell>
          <cell r="CZ303">
            <v>0</v>
          </cell>
          <cell r="DA303">
            <v>0</v>
          </cell>
          <cell r="DB303">
            <v>0</v>
          </cell>
          <cell r="DD303" t="str">
            <v>Mt IsaToU DemandVolume Charge</v>
          </cell>
          <cell r="DK303">
            <v>6.5830952438607013E-3</v>
          </cell>
          <cell r="DL303">
            <v>1.1056226644976562E-2</v>
          </cell>
          <cell r="DM303">
            <v>1.2778373687631881E-2</v>
          </cell>
          <cell r="DN303">
            <v>1.5188894396670717E-2</v>
          </cell>
          <cell r="DO303">
            <v>0</v>
          </cell>
          <cell r="DP303">
            <v>1</v>
          </cell>
          <cell r="DQ303">
            <v>1</v>
          </cell>
          <cell r="DR303">
            <v>1</v>
          </cell>
          <cell r="DS303">
            <v>1</v>
          </cell>
          <cell r="DT303">
            <v>1</v>
          </cell>
          <cell r="DU303">
            <v>1</v>
          </cell>
          <cell r="DV303">
            <v>5321124.3099999996</v>
          </cell>
          <cell r="DW303">
            <v>4824697.09</v>
          </cell>
          <cell r="DX303">
            <v>4625485.18</v>
          </cell>
          <cell r="DY303">
            <v>4551661.3</v>
          </cell>
          <cell r="DZ303">
            <v>0</v>
          </cell>
          <cell r="EA303">
            <v>0</v>
          </cell>
          <cell r="EB303">
            <v>0</v>
          </cell>
          <cell r="EC303">
            <v>0</v>
          </cell>
          <cell r="ED303">
            <v>0</v>
          </cell>
          <cell r="EE303">
            <v>0</v>
          </cell>
          <cell r="EF303">
            <v>0</v>
          </cell>
        </row>
        <row r="304">
          <cell r="BZ304" t="str">
            <v>T4Demand LargeVolume Charge</v>
          </cell>
          <cell r="CG304">
            <v>7.7007696230930512E-4</v>
          </cell>
          <cell r="CH304">
            <v>7.877729968950954E-4</v>
          </cell>
          <cell r="CI304">
            <v>8.7927315358862584E-4</v>
          </cell>
          <cell r="CJ304">
            <v>9.7608036971662336E-4</v>
          </cell>
          <cell r="CK304">
            <v>0</v>
          </cell>
          <cell r="CL304">
            <v>0.01</v>
          </cell>
          <cell r="CM304">
            <v>0.01</v>
          </cell>
          <cell r="CN304">
            <v>0.01</v>
          </cell>
          <cell r="CO304">
            <v>0.01</v>
          </cell>
          <cell r="CP304">
            <v>0.01</v>
          </cell>
          <cell r="CQ304">
            <v>0.01</v>
          </cell>
          <cell r="CR304">
            <v>11668536.95884</v>
          </cell>
          <cell r="CS304">
            <v>10579936.31136</v>
          </cell>
          <cell r="CT304">
            <v>10140749.865640001</v>
          </cell>
          <cell r="CU304">
            <v>9979147.6536000017</v>
          </cell>
          <cell r="CV304">
            <v>0</v>
          </cell>
          <cell r="CW304">
            <v>0</v>
          </cell>
          <cell r="CX304">
            <v>0</v>
          </cell>
          <cell r="CY304">
            <v>0</v>
          </cell>
          <cell r="CZ304">
            <v>0</v>
          </cell>
          <cell r="DA304">
            <v>0</v>
          </cell>
          <cell r="DB304">
            <v>0</v>
          </cell>
          <cell r="DD304" t="str">
            <v>Mt IsaSmall Business Transitional DemandFixed Charge</v>
          </cell>
          <cell r="DK304">
            <v>1</v>
          </cell>
          <cell r="DL304">
            <v>1</v>
          </cell>
          <cell r="DM304">
            <v>1</v>
          </cell>
          <cell r="DN304">
            <v>1</v>
          </cell>
          <cell r="DO304">
            <v>1</v>
          </cell>
          <cell r="DP304">
            <v>1</v>
          </cell>
          <cell r="DQ304">
            <v>1</v>
          </cell>
          <cell r="DR304">
            <v>1</v>
          </cell>
          <cell r="DS304">
            <v>1</v>
          </cell>
          <cell r="DT304">
            <v>1</v>
          </cell>
          <cell r="DU304">
            <v>1</v>
          </cell>
          <cell r="DV304">
            <v>9</v>
          </cell>
          <cell r="DW304">
            <v>13.5</v>
          </cell>
          <cell r="DX304">
            <v>20.25</v>
          </cell>
          <cell r="DY304">
            <v>30.38</v>
          </cell>
          <cell r="DZ304">
            <v>0</v>
          </cell>
          <cell r="EA304">
            <v>0</v>
          </cell>
          <cell r="EB304">
            <v>0</v>
          </cell>
          <cell r="EC304">
            <v>0</v>
          </cell>
          <cell r="ED304">
            <v>0</v>
          </cell>
          <cell r="EE304">
            <v>0</v>
          </cell>
          <cell r="EF304">
            <v>0</v>
          </cell>
        </row>
        <row r="305">
          <cell r="BZ305" t="str">
            <v>T4Demand MediumFixed Charge</v>
          </cell>
          <cell r="CG305">
            <v>5.3925919999999987</v>
          </cell>
          <cell r="CH305">
            <v>5.3925919999999987</v>
          </cell>
          <cell r="CI305">
            <v>5.3925919999999987</v>
          </cell>
          <cell r="CJ305">
            <v>5.3925919999999987</v>
          </cell>
          <cell r="CK305">
            <v>5.3925919999999987</v>
          </cell>
          <cell r="CL305">
            <v>5.3925919999999987</v>
          </cell>
          <cell r="CM305">
            <v>5.3925919999999987</v>
          </cell>
          <cell r="CN305">
            <v>5.3925919999999987</v>
          </cell>
          <cell r="CO305">
            <v>5.3925919999999987</v>
          </cell>
          <cell r="CP305">
            <v>5.3925919999999987</v>
          </cell>
          <cell r="CQ305">
            <v>5.3925919999999987</v>
          </cell>
          <cell r="CR305">
            <v>38</v>
          </cell>
          <cell r="CS305">
            <v>34.93</v>
          </cell>
          <cell r="CT305">
            <v>34.72</v>
          </cell>
          <cell r="CU305">
            <v>34.49</v>
          </cell>
          <cell r="CV305">
            <v>0</v>
          </cell>
          <cell r="CW305">
            <v>0</v>
          </cell>
          <cell r="CX305">
            <v>0</v>
          </cell>
          <cell r="CY305">
            <v>0</v>
          </cell>
          <cell r="CZ305">
            <v>0</v>
          </cell>
          <cell r="DA305">
            <v>0</v>
          </cell>
          <cell r="DB305">
            <v>0</v>
          </cell>
          <cell r="DD305" t="str">
            <v>Mt IsaSmall Business Transitional DemandPeak Demand Charge kW</v>
          </cell>
          <cell r="DK305">
            <v>0.47579055117057711</v>
          </cell>
          <cell r="DL305">
            <v>0.48768531494984152</v>
          </cell>
          <cell r="DM305">
            <v>0.49987744782358751</v>
          </cell>
          <cell r="DN305">
            <v>0.51237438401917712</v>
          </cell>
          <cell r="DO305">
            <v>0.52518374361965647</v>
          </cell>
          <cell r="DP305">
            <v>0</v>
          </cell>
          <cell r="DQ305">
            <v>0</v>
          </cell>
          <cell r="DR305">
            <v>0</v>
          </cell>
          <cell r="DS305">
            <v>0</v>
          </cell>
          <cell r="DT305">
            <v>0</v>
          </cell>
          <cell r="DU305">
            <v>0</v>
          </cell>
          <cell r="DV305">
            <v>846.68</v>
          </cell>
          <cell r="DW305">
            <v>1270.02</v>
          </cell>
          <cell r="DX305">
            <v>1905.03</v>
          </cell>
          <cell r="DY305">
            <v>2857.55</v>
          </cell>
          <cell r="DZ305">
            <v>0</v>
          </cell>
          <cell r="EA305">
            <v>0</v>
          </cell>
          <cell r="EB305">
            <v>0</v>
          </cell>
          <cell r="EC305">
            <v>0</v>
          </cell>
          <cell r="ED305">
            <v>0</v>
          </cell>
          <cell r="EE305">
            <v>0</v>
          </cell>
          <cell r="EF305">
            <v>0</v>
          </cell>
        </row>
        <row r="306">
          <cell r="BZ306" t="str">
            <v>T4Demand MediumDemand Charge kW</v>
          </cell>
          <cell r="CG306">
            <v>0.59527380000000008</v>
          </cell>
          <cell r="CH306">
            <v>0.60122653800000003</v>
          </cell>
          <cell r="CI306">
            <v>0.60723880338000003</v>
          </cell>
          <cell r="CJ306">
            <v>0.61331119141380008</v>
          </cell>
          <cell r="CK306">
            <v>0.6194443033279381</v>
          </cell>
          <cell r="CL306">
            <v>0.62563874636121752</v>
          </cell>
          <cell r="CM306">
            <v>0.63189513382482976</v>
          </cell>
          <cell r="CN306">
            <v>0.63821408516307809</v>
          </cell>
          <cell r="CO306">
            <v>0.6445962260147089</v>
          </cell>
          <cell r="CP306">
            <v>0.65104218827485594</v>
          </cell>
          <cell r="CQ306">
            <v>0.65755261015760447</v>
          </cell>
          <cell r="CR306">
            <v>26522.1</v>
          </cell>
          <cell r="CS306">
            <v>24380.560000000001</v>
          </cell>
          <cell r="CT306">
            <v>24234.22</v>
          </cell>
          <cell r="CU306">
            <v>24072.26</v>
          </cell>
          <cell r="CV306">
            <v>0</v>
          </cell>
          <cell r="CW306">
            <v>0</v>
          </cell>
          <cell r="CX306">
            <v>0</v>
          </cell>
          <cell r="CY306">
            <v>0</v>
          </cell>
          <cell r="CZ306">
            <v>0</v>
          </cell>
          <cell r="DA306">
            <v>0</v>
          </cell>
          <cell r="DB306">
            <v>0</v>
          </cell>
          <cell r="DD306" t="str">
            <v>Mt IsaSmall Business Transitional DemandVolume Charge</v>
          </cell>
          <cell r="DK306">
            <v>4.6716356074168366E-2</v>
          </cell>
          <cell r="DL306">
            <v>4.8997812068544366E-2</v>
          </cell>
          <cell r="DM306">
            <v>4.902047001740828E-2</v>
          </cell>
          <cell r="DN306">
            <v>4.9941559742815868E-2</v>
          </cell>
          <cell r="DO306">
            <v>0</v>
          </cell>
          <cell r="DP306">
            <v>0</v>
          </cell>
          <cell r="DQ306">
            <v>0</v>
          </cell>
          <cell r="DR306">
            <v>0</v>
          </cell>
          <cell r="DS306">
            <v>0</v>
          </cell>
          <cell r="DT306">
            <v>0</v>
          </cell>
          <cell r="DU306">
            <v>0</v>
          </cell>
          <cell r="DV306">
            <v>1147410</v>
          </cell>
          <cell r="DW306">
            <v>1134617.58</v>
          </cell>
          <cell r="DX306">
            <v>1129653.72</v>
          </cell>
          <cell r="DY306">
            <v>526036.96</v>
          </cell>
          <cell r="DZ306">
            <v>0</v>
          </cell>
          <cell r="EA306">
            <v>0</v>
          </cell>
          <cell r="EB306">
            <v>0</v>
          </cell>
          <cell r="EC306">
            <v>0</v>
          </cell>
          <cell r="ED306">
            <v>0</v>
          </cell>
          <cell r="EE306">
            <v>0</v>
          </cell>
          <cell r="EF306">
            <v>0</v>
          </cell>
        </row>
        <row r="307">
          <cell r="BZ307" t="str">
            <v>T4Demand MediumVolume Charge</v>
          </cell>
          <cell r="CG307">
            <v>7.7007696230930512E-4</v>
          </cell>
          <cell r="CH307">
            <v>7.877729968950954E-4</v>
          </cell>
          <cell r="CI307">
            <v>8.7927315358862584E-4</v>
          </cell>
          <cell r="CJ307">
            <v>9.7608036971662336E-4</v>
          </cell>
          <cell r="CK307">
            <v>0</v>
          </cell>
          <cell r="CL307">
            <v>0.01</v>
          </cell>
          <cell r="CM307">
            <v>0.01</v>
          </cell>
          <cell r="CN307">
            <v>0.01</v>
          </cell>
          <cell r="CO307">
            <v>0.01</v>
          </cell>
          <cell r="CP307">
            <v>0.01</v>
          </cell>
          <cell r="CQ307">
            <v>0.01</v>
          </cell>
          <cell r="CR307">
            <v>18471984.24645</v>
          </cell>
          <cell r="CS307">
            <v>16748665.02015</v>
          </cell>
          <cell r="CT307">
            <v>16053406.89834</v>
          </cell>
          <cell r="CU307">
            <v>15797581.03245</v>
          </cell>
          <cell r="CV307">
            <v>0</v>
          </cell>
          <cell r="CW307">
            <v>0</v>
          </cell>
          <cell r="CX307">
            <v>0</v>
          </cell>
          <cell r="CY307">
            <v>0</v>
          </cell>
          <cell r="CZ307">
            <v>0</v>
          </cell>
          <cell r="DA307">
            <v>0</v>
          </cell>
          <cell r="DB307">
            <v>0</v>
          </cell>
          <cell r="DD307" t="str">
            <v>Mt IsaResidential Transitional DemandFixed Charge</v>
          </cell>
          <cell r="DK307">
            <v>1</v>
          </cell>
          <cell r="DL307">
            <v>1</v>
          </cell>
          <cell r="DM307">
            <v>1</v>
          </cell>
          <cell r="DN307">
            <v>1</v>
          </cell>
          <cell r="DO307">
            <v>1</v>
          </cell>
          <cell r="DP307">
            <v>1</v>
          </cell>
          <cell r="DQ307">
            <v>1</v>
          </cell>
          <cell r="DR307">
            <v>1</v>
          </cell>
          <cell r="DS307">
            <v>1</v>
          </cell>
          <cell r="DT307">
            <v>1</v>
          </cell>
          <cell r="DU307">
            <v>1</v>
          </cell>
          <cell r="DV307">
            <v>153</v>
          </cell>
          <cell r="DW307">
            <v>229.5</v>
          </cell>
          <cell r="DX307">
            <v>344.25</v>
          </cell>
          <cell r="DY307">
            <v>516.38</v>
          </cell>
          <cell r="DZ307">
            <v>0</v>
          </cell>
          <cell r="EA307">
            <v>0</v>
          </cell>
          <cell r="EB307">
            <v>0</v>
          </cell>
          <cell r="EC307">
            <v>0</v>
          </cell>
          <cell r="ED307">
            <v>0</v>
          </cell>
          <cell r="EE307">
            <v>0</v>
          </cell>
          <cell r="EF307">
            <v>0</v>
          </cell>
        </row>
        <row r="308">
          <cell r="BZ308" t="str">
            <v>T4Demand SmallFixed Charge</v>
          </cell>
          <cell r="CG308">
            <v>3.6324044</v>
          </cell>
          <cell r="CH308">
            <v>3.6324044</v>
          </cell>
          <cell r="CI308">
            <v>3.6324044</v>
          </cell>
          <cell r="CJ308">
            <v>3.6324044</v>
          </cell>
          <cell r="CK308">
            <v>3.6324044</v>
          </cell>
          <cell r="CL308">
            <v>3.6324044</v>
          </cell>
          <cell r="CM308">
            <v>3.6324044</v>
          </cell>
          <cell r="CN308">
            <v>3.6324044</v>
          </cell>
          <cell r="CO308">
            <v>3.6324044</v>
          </cell>
          <cell r="CP308">
            <v>3.6324044</v>
          </cell>
          <cell r="CQ308">
            <v>3.6324044</v>
          </cell>
          <cell r="CR308">
            <v>96</v>
          </cell>
          <cell r="CS308">
            <v>87.44</v>
          </cell>
          <cell r="CT308">
            <v>86.86</v>
          </cell>
          <cell r="CU308">
            <v>86.21</v>
          </cell>
          <cell r="CV308">
            <v>0</v>
          </cell>
          <cell r="CW308">
            <v>0</v>
          </cell>
          <cell r="CX308">
            <v>0</v>
          </cell>
          <cell r="CY308">
            <v>0</v>
          </cell>
          <cell r="CZ308">
            <v>0</v>
          </cell>
          <cell r="DA308">
            <v>0</v>
          </cell>
          <cell r="DB308">
            <v>0</v>
          </cell>
          <cell r="DD308" t="str">
            <v>Mt IsaResidential Transitional DemandPeak Demand Charge kW</v>
          </cell>
          <cell r="DK308">
            <v>1.1669389307657316</v>
          </cell>
          <cell r="DL308">
            <v>1.1961124040348747</v>
          </cell>
          <cell r="DM308">
            <v>1.2260152141357465</v>
          </cell>
          <cell r="DN308">
            <v>1.2566655944891401</v>
          </cell>
          <cell r="DO308">
            <v>1.2880822343513685</v>
          </cell>
          <cell r="DP308">
            <v>0</v>
          </cell>
          <cell r="DQ308">
            <v>0</v>
          </cell>
          <cell r="DR308">
            <v>0</v>
          </cell>
          <cell r="DS308">
            <v>0</v>
          </cell>
          <cell r="DT308">
            <v>0</v>
          </cell>
          <cell r="DU308">
            <v>0</v>
          </cell>
          <cell r="DV308">
            <v>8815.2000000000007</v>
          </cell>
          <cell r="DW308">
            <v>13222.8</v>
          </cell>
          <cell r="DX308">
            <v>19834.2</v>
          </cell>
          <cell r="DY308">
            <v>29751.3</v>
          </cell>
          <cell r="DZ308">
            <v>0</v>
          </cell>
          <cell r="EA308">
            <v>0</v>
          </cell>
          <cell r="EB308">
            <v>0</v>
          </cell>
          <cell r="EC308">
            <v>0</v>
          </cell>
          <cell r="ED308">
            <v>0</v>
          </cell>
          <cell r="EE308">
            <v>0</v>
          </cell>
          <cell r="EF308">
            <v>0</v>
          </cell>
        </row>
        <row r="309">
          <cell r="BZ309" t="str">
            <v>T4Demand SmallDemand Charge kW</v>
          </cell>
          <cell r="CG309">
            <v>0.59527380000000008</v>
          </cell>
          <cell r="CH309">
            <v>0.60122653800000003</v>
          </cell>
          <cell r="CI309">
            <v>0.60723880338000003</v>
          </cell>
          <cell r="CJ309">
            <v>0.61331119141380008</v>
          </cell>
          <cell r="CK309">
            <v>0.6194443033279381</v>
          </cell>
          <cell r="CL309">
            <v>0.62563874636121752</v>
          </cell>
          <cell r="CM309">
            <v>0.63189513382482976</v>
          </cell>
          <cell r="CN309">
            <v>0.63821408516307809</v>
          </cell>
          <cell r="CO309">
            <v>0.6445962260147089</v>
          </cell>
          <cell r="CP309">
            <v>0.65104218827485594</v>
          </cell>
          <cell r="CQ309">
            <v>0.65755261015760447</v>
          </cell>
          <cell r="CR309">
            <v>27360.639999999999</v>
          </cell>
          <cell r="CS309">
            <v>24921.27</v>
          </cell>
          <cell r="CT309">
            <v>24754.560000000001</v>
          </cell>
          <cell r="CU309">
            <v>24570.080000000002</v>
          </cell>
          <cell r="CV309">
            <v>0</v>
          </cell>
          <cell r="CW309">
            <v>0</v>
          </cell>
          <cell r="CX309">
            <v>0</v>
          </cell>
          <cell r="CY309">
            <v>0</v>
          </cell>
          <cell r="CZ309">
            <v>0</v>
          </cell>
          <cell r="DA309">
            <v>0</v>
          </cell>
          <cell r="DB309">
            <v>0</v>
          </cell>
          <cell r="DD309" t="str">
            <v>Mt IsaResidential Transitional DemandVolume Charge</v>
          </cell>
          <cell r="DK309">
            <v>2.6632280618934554E-2</v>
          </cell>
          <cell r="DL309">
            <v>3.4813202014799656E-2</v>
          </cell>
          <cell r="DM309">
            <v>3.4020279723847371E-2</v>
          </cell>
          <cell r="DN309">
            <v>3.80934207354027E-2</v>
          </cell>
          <cell r="DO309">
            <v>0</v>
          </cell>
          <cell r="DP309">
            <v>0</v>
          </cell>
          <cell r="DQ309">
            <v>0</v>
          </cell>
          <cell r="DR309">
            <v>0</v>
          </cell>
          <cell r="DS309">
            <v>0</v>
          </cell>
          <cell r="DT309">
            <v>0</v>
          </cell>
          <cell r="DU309">
            <v>0</v>
          </cell>
          <cell r="DV309">
            <v>574362</v>
          </cell>
          <cell r="DW309">
            <v>575514.97</v>
          </cell>
          <cell r="DX309">
            <v>583881.91</v>
          </cell>
          <cell r="DY309">
            <v>593568.09</v>
          </cell>
          <cell r="DZ309">
            <v>0</v>
          </cell>
          <cell r="EA309">
            <v>0</v>
          </cell>
          <cell r="EB309">
            <v>0</v>
          </cell>
          <cell r="EC309">
            <v>0</v>
          </cell>
          <cell r="ED309">
            <v>0</v>
          </cell>
          <cell r="EE309">
            <v>0</v>
          </cell>
          <cell r="EF309">
            <v>0</v>
          </cell>
        </row>
        <row r="310">
          <cell r="BZ310" t="str">
            <v>T4Demand SmallVolume Charge</v>
          </cell>
          <cell r="CG310">
            <v>7.7007696230930512E-4</v>
          </cell>
          <cell r="CH310">
            <v>7.877729968950954E-4</v>
          </cell>
          <cell r="CI310">
            <v>8.7927315358862584E-4</v>
          </cell>
          <cell r="CJ310">
            <v>9.7608036971662336E-4</v>
          </cell>
          <cell r="CK310">
            <v>0</v>
          </cell>
          <cell r="CL310">
            <v>0.01</v>
          </cell>
          <cell r="CM310">
            <v>0.01</v>
          </cell>
          <cell r="CN310">
            <v>0.01</v>
          </cell>
          <cell r="CO310">
            <v>0.01</v>
          </cell>
          <cell r="CP310">
            <v>0.01</v>
          </cell>
          <cell r="CQ310">
            <v>0.01</v>
          </cell>
          <cell r="CR310">
            <v>15912030.75567</v>
          </cell>
          <cell r="CS310">
            <v>14415646.464030001</v>
          </cell>
          <cell r="CT310">
            <v>13808461.890929999</v>
          </cell>
          <cell r="CU310">
            <v>13578696.029639998</v>
          </cell>
          <cell r="CV310">
            <v>0</v>
          </cell>
          <cell r="CW310">
            <v>0</v>
          </cell>
          <cell r="CX310">
            <v>0</v>
          </cell>
          <cell r="CY310">
            <v>0</v>
          </cell>
          <cell r="CZ310">
            <v>0</v>
          </cell>
          <cell r="DA310">
            <v>0</v>
          </cell>
          <cell r="DB310">
            <v>0</v>
          </cell>
          <cell r="DD310" t="str">
            <v>Mt IsaUnmeteredVolume Charge</v>
          </cell>
          <cell r="DK310">
            <v>1.1646693769689723E-2</v>
          </cell>
          <cell r="DL310">
            <v>1.2164731263358415E-2</v>
          </cell>
          <cell r="DM310">
            <v>1.2174059025527231E-2</v>
          </cell>
          <cell r="DN310">
            <v>1.2339406127004227E-2</v>
          </cell>
          <cell r="DO310">
            <v>0</v>
          </cell>
          <cell r="DP310">
            <v>1</v>
          </cell>
          <cell r="DQ310">
            <v>1</v>
          </cell>
          <cell r="DR310">
            <v>1</v>
          </cell>
          <cell r="DS310">
            <v>1</v>
          </cell>
          <cell r="DT310">
            <v>1</v>
          </cell>
          <cell r="DU310">
            <v>1</v>
          </cell>
          <cell r="DV310">
            <v>2746366</v>
          </cell>
          <cell r="DW310">
            <v>2751312.36</v>
          </cell>
          <cell r="DX310">
            <v>2763679.82</v>
          </cell>
          <cell r="DY310">
            <v>2761276.76</v>
          </cell>
          <cell r="DZ310">
            <v>0</v>
          </cell>
          <cell r="EA310">
            <v>0</v>
          </cell>
          <cell r="EB310">
            <v>0</v>
          </cell>
          <cell r="EC310">
            <v>0</v>
          </cell>
          <cell r="ED310">
            <v>0</v>
          </cell>
          <cell r="EE310">
            <v>0</v>
          </cell>
          <cell r="EF310">
            <v>0</v>
          </cell>
        </row>
        <row r="311">
          <cell r="BZ311" t="str">
            <v>T4Large Business EnergyFixed Charge</v>
          </cell>
          <cell r="CG311">
            <v>3.6324044</v>
          </cell>
          <cell r="CH311">
            <v>3.6324044</v>
          </cell>
          <cell r="CI311">
            <v>3.6324044</v>
          </cell>
          <cell r="CJ311">
            <v>3.6324044</v>
          </cell>
          <cell r="CK311">
            <v>3.6324044</v>
          </cell>
          <cell r="CL311">
            <v>3.6324044</v>
          </cell>
          <cell r="CM311">
            <v>3.6324044</v>
          </cell>
          <cell r="CN311">
            <v>3.6324044</v>
          </cell>
          <cell r="CO311">
            <v>3.6324044</v>
          </cell>
          <cell r="CP311">
            <v>3.6324044</v>
          </cell>
          <cell r="CQ311">
            <v>3.6324044</v>
          </cell>
          <cell r="CR311">
            <v>10</v>
          </cell>
          <cell r="CS311">
            <v>10</v>
          </cell>
          <cell r="CT311">
            <v>10</v>
          </cell>
          <cell r="CU311">
            <v>10</v>
          </cell>
          <cell r="CV311">
            <v>0</v>
          </cell>
          <cell r="CW311">
            <v>0</v>
          </cell>
          <cell r="CX311">
            <v>0</v>
          </cell>
          <cell r="CY311">
            <v>0</v>
          </cell>
          <cell r="CZ311">
            <v>0</v>
          </cell>
          <cell r="DA311">
            <v>0</v>
          </cell>
          <cell r="DB311">
            <v>0</v>
          </cell>
          <cell r="DD311" t="str">
            <v>Mt IsaVolume ControlledVolume Charge</v>
          </cell>
          <cell r="DK311">
            <v>2.8850797997973372E-2</v>
          </cell>
          <cell r="DL311">
            <v>3.0106652502561143E-2</v>
          </cell>
          <cell r="DM311">
            <v>3.0129247603451873E-2</v>
          </cell>
          <cell r="DN311">
            <v>3.0529424491965763E-2</v>
          </cell>
          <cell r="DO311">
            <v>0</v>
          </cell>
          <cell r="DP311">
            <v>1</v>
          </cell>
          <cell r="DQ311">
            <v>1</v>
          </cell>
          <cell r="DR311">
            <v>1</v>
          </cell>
          <cell r="DS311">
            <v>1</v>
          </cell>
          <cell r="DT311">
            <v>1</v>
          </cell>
          <cell r="DU311">
            <v>1</v>
          </cell>
          <cell r="DV311">
            <v>9378894.2300000004</v>
          </cell>
          <cell r="DW311">
            <v>9023030.1999999993</v>
          </cell>
          <cell r="DX311">
            <v>8700946.9700000007</v>
          </cell>
          <cell r="DY311">
            <v>8311302.1299999999</v>
          </cell>
          <cell r="DZ311">
            <v>0</v>
          </cell>
          <cell r="EA311">
            <v>0</v>
          </cell>
          <cell r="EB311">
            <v>0</v>
          </cell>
          <cell r="EC311">
            <v>0</v>
          </cell>
          <cell r="ED311">
            <v>0</v>
          </cell>
          <cell r="EE311">
            <v>0</v>
          </cell>
          <cell r="EF311">
            <v>0</v>
          </cell>
        </row>
        <row r="312">
          <cell r="BZ312" t="str">
            <v>T4Large Business EnergyVolume Block 1 Charge</v>
          </cell>
          <cell r="CG312">
            <v>7.7007696230294931E-4</v>
          </cell>
          <cell r="CH312">
            <v>7.877729968950954E-4</v>
          </cell>
          <cell r="CI312">
            <v>8.7927315358862584E-4</v>
          </cell>
          <cell r="CJ312">
            <v>9.7608036971662336E-4</v>
          </cell>
          <cell r="CK312">
            <v>0</v>
          </cell>
          <cell r="CL312">
            <v>0</v>
          </cell>
          <cell r="CM312">
            <v>0</v>
          </cell>
          <cell r="CN312">
            <v>0</v>
          </cell>
          <cell r="CO312">
            <v>0</v>
          </cell>
          <cell r="CP312">
            <v>0</v>
          </cell>
          <cell r="CQ312">
            <v>0</v>
          </cell>
          <cell r="CR312">
            <v>1079610</v>
          </cell>
          <cell r="CS312">
            <v>1079610</v>
          </cell>
          <cell r="CT312">
            <v>1079610</v>
          </cell>
          <cell r="CU312">
            <v>1079610</v>
          </cell>
          <cell r="CV312">
            <v>0</v>
          </cell>
          <cell r="CW312">
            <v>0</v>
          </cell>
          <cell r="CX312">
            <v>0</v>
          </cell>
          <cell r="CY312">
            <v>0</v>
          </cell>
          <cell r="CZ312">
            <v>0</v>
          </cell>
          <cell r="DA312">
            <v>0</v>
          </cell>
          <cell r="DB312">
            <v>0</v>
          </cell>
          <cell r="DD312" t="str">
            <v>Mt IsaVolume Night ControlledVolume Charge</v>
          </cell>
          <cell r="DK312">
            <v>1.8850797997973373E-2</v>
          </cell>
          <cell r="DL312">
            <v>2.0106652502561141E-2</v>
          </cell>
          <cell r="DM312">
            <v>2.0129247603451875E-2</v>
          </cell>
          <cell r="DN312">
            <v>2.0529424491965764E-2</v>
          </cell>
          <cell r="DO312">
            <v>-0.01</v>
          </cell>
          <cell r="DP312">
            <v>1</v>
          </cell>
          <cell r="DQ312">
            <v>1</v>
          </cell>
          <cell r="DR312">
            <v>1</v>
          </cell>
          <cell r="DS312">
            <v>1</v>
          </cell>
          <cell r="DT312">
            <v>1</v>
          </cell>
          <cell r="DU312">
            <v>1</v>
          </cell>
          <cell r="DV312">
            <v>592639.99</v>
          </cell>
          <cell r="DW312">
            <v>592564.05000000005</v>
          </cell>
          <cell r="DX312">
            <v>594361.23</v>
          </cell>
          <cell r="DY312">
            <v>592368.03</v>
          </cell>
          <cell r="DZ312">
            <v>0</v>
          </cell>
          <cell r="EA312">
            <v>0</v>
          </cell>
          <cell r="EB312">
            <v>0</v>
          </cell>
          <cell r="EC312">
            <v>0</v>
          </cell>
          <cell r="ED312">
            <v>0</v>
          </cell>
          <cell r="EE312">
            <v>0</v>
          </cell>
          <cell r="EF312">
            <v>0</v>
          </cell>
        </row>
        <row r="313">
          <cell r="BZ313" t="str">
            <v>T4Large Business EnergyVolume Block 2 Charge</v>
          </cell>
          <cell r="CG313">
            <v>2.973402488278932E-3</v>
          </cell>
          <cell r="CH313">
            <v>3.0131296531809609E-3</v>
          </cell>
          <cell r="CI313">
            <v>3.1268832469478368E-3</v>
          </cell>
          <cell r="CJ313">
            <v>3.2461664653872864E-3</v>
          </cell>
          <cell r="CK313">
            <v>0</v>
          </cell>
          <cell r="CL313">
            <v>0</v>
          </cell>
          <cell r="CM313">
            <v>0</v>
          </cell>
          <cell r="CN313">
            <v>0</v>
          </cell>
          <cell r="CO313">
            <v>0</v>
          </cell>
          <cell r="CP313">
            <v>0</v>
          </cell>
          <cell r="CQ313">
            <v>0</v>
          </cell>
          <cell r="CR313">
            <v>582352.70205000008</v>
          </cell>
          <cell r="CS313">
            <v>582352.70205000008</v>
          </cell>
          <cell r="CT313">
            <v>582352.70205000008</v>
          </cell>
          <cell r="CU313">
            <v>582352.70205000008</v>
          </cell>
          <cell r="CV313">
            <v>0</v>
          </cell>
          <cell r="CW313">
            <v>0</v>
          </cell>
          <cell r="CX313">
            <v>0</v>
          </cell>
          <cell r="CY313">
            <v>0</v>
          </cell>
          <cell r="CZ313">
            <v>0</v>
          </cell>
          <cell r="DA313">
            <v>0</v>
          </cell>
          <cell r="DB313">
            <v>0</v>
          </cell>
          <cell r="DD313" t="str">
            <v>EastTransitional Network Dual Rate Demand Tariff 3Fixed Charge</v>
          </cell>
          <cell r="DK313">
            <v>1.388614489326548</v>
          </cell>
          <cell r="DL313">
            <v>1.4719313586861409</v>
          </cell>
          <cell r="DM313">
            <v>1.5602472402073093</v>
          </cell>
          <cell r="DN313">
            <v>1.6538620746197479</v>
          </cell>
          <cell r="DO313">
            <v>1.7530937990969329</v>
          </cell>
          <cell r="DP313">
            <v>1.8407484890517796</v>
          </cell>
          <cell r="DQ313">
            <v>1.9327859135043686</v>
          </cell>
          <cell r="DR313">
            <v>2.0294252091795872</v>
          </cell>
          <cell r="DS313">
            <v>2.1308964696385666</v>
          </cell>
          <cell r="DT313">
            <v>2.237441293120495</v>
          </cell>
          <cell r="DU313">
            <v>2.34931335777652</v>
          </cell>
          <cell r="DV313">
            <v>0</v>
          </cell>
          <cell r="DW313">
            <v>0</v>
          </cell>
          <cell r="DX313">
            <v>0</v>
          </cell>
          <cell r="DY313">
            <v>0</v>
          </cell>
          <cell r="DZ313">
            <v>0</v>
          </cell>
          <cell r="EA313">
            <v>0</v>
          </cell>
          <cell r="EB313">
            <v>0</v>
          </cell>
          <cell r="EC313">
            <v>0</v>
          </cell>
          <cell r="ED313">
            <v>0</v>
          </cell>
          <cell r="EE313">
            <v>0</v>
          </cell>
          <cell r="EF313">
            <v>0</v>
          </cell>
        </row>
        <row r="314">
          <cell r="BZ314" t="str">
            <v>T4Large Residential EnergyFixed Charge</v>
          </cell>
          <cell r="CG314">
            <v>3.6324044</v>
          </cell>
          <cell r="CH314">
            <v>3.6324044</v>
          </cell>
          <cell r="CI314">
            <v>3.6324044</v>
          </cell>
          <cell r="CJ314">
            <v>3.6324044</v>
          </cell>
          <cell r="CK314">
            <v>3.6324044</v>
          </cell>
          <cell r="CL314">
            <v>3.6324044</v>
          </cell>
          <cell r="CM314">
            <v>3.6324044</v>
          </cell>
          <cell r="CN314">
            <v>3.6324044</v>
          </cell>
          <cell r="CO314">
            <v>3.6324044</v>
          </cell>
          <cell r="CP314">
            <v>3.6324044</v>
          </cell>
          <cell r="CQ314">
            <v>3.6324044</v>
          </cell>
          <cell r="CR314">
            <v>0</v>
          </cell>
          <cell r="CS314">
            <v>0</v>
          </cell>
          <cell r="CT314">
            <v>0</v>
          </cell>
          <cell r="CU314">
            <v>0</v>
          </cell>
          <cell r="CV314">
            <v>0</v>
          </cell>
          <cell r="CW314">
            <v>0</v>
          </cell>
          <cell r="CX314">
            <v>0</v>
          </cell>
          <cell r="CY314">
            <v>0</v>
          </cell>
          <cell r="CZ314">
            <v>0</v>
          </cell>
          <cell r="DA314">
            <v>0</v>
          </cell>
          <cell r="DB314">
            <v>0</v>
          </cell>
          <cell r="DD314" t="str">
            <v>EastTransitional Network Dual Rate Demand Tariff 3Volume Charge</v>
          </cell>
          <cell r="DK314">
            <v>6.6275000000000001E-2</v>
          </cell>
          <cell r="DL314">
            <v>7.0251500000000008E-2</v>
          </cell>
          <cell r="DM314">
            <v>7.4466590000000013E-2</v>
          </cell>
          <cell r="DN314">
            <v>7.8934585400000021E-2</v>
          </cell>
          <cell r="DO314">
            <v>8.3670660524000032E-2</v>
          </cell>
          <cell r="DP314">
            <v>8.7854193550200035E-2</v>
          </cell>
          <cell r="DQ314">
            <v>9.2246903227710036E-2</v>
          </cell>
          <cell r="DR314">
            <v>9.6859248389095542E-2</v>
          </cell>
          <cell r="DS314">
            <v>0.10170221080855033</v>
          </cell>
          <cell r="DT314">
            <v>0.10678732134897785</v>
          </cell>
          <cell r="DU314">
            <v>0.11212668741642674</v>
          </cell>
          <cell r="DV314">
            <v>0</v>
          </cell>
          <cell r="DW314">
            <v>0</v>
          </cell>
          <cell r="DX314">
            <v>0</v>
          </cell>
          <cell r="DY314">
            <v>0</v>
          </cell>
          <cell r="DZ314">
            <v>0</v>
          </cell>
          <cell r="EA314">
            <v>0</v>
          </cell>
          <cell r="EB314">
            <v>0</v>
          </cell>
          <cell r="EC314">
            <v>0</v>
          </cell>
          <cell r="ED314">
            <v>0</v>
          </cell>
          <cell r="EE314">
            <v>0</v>
          </cell>
          <cell r="EF314">
            <v>0</v>
          </cell>
        </row>
        <row r="315">
          <cell r="BZ315" t="str">
            <v>T4Large Residential EnergyVolume Block 1 Charge</v>
          </cell>
          <cell r="CG315">
            <v>7.7007696230294931E-4</v>
          </cell>
          <cell r="CH315">
            <v>7.877729968950954E-4</v>
          </cell>
          <cell r="CI315">
            <v>8.7927315358862584E-4</v>
          </cell>
          <cell r="CJ315">
            <v>9.7608036971662336E-4</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D315" t="str">
            <v>EastTransitional Network Dual Rate Demand Tariff 3Minimum Capacity Charge</v>
          </cell>
          <cell r="DK315">
            <v>3.1537000000000002</v>
          </cell>
          <cell r="DL315">
            <v>3.3429220000000002</v>
          </cell>
          <cell r="DM315">
            <v>3.5434973200000002</v>
          </cell>
          <cell r="DN315">
            <v>3.7561071592000004</v>
          </cell>
          <cell r="DO315">
            <v>3.9814735887520007</v>
          </cell>
          <cell r="DP315">
            <v>4.180547268189601</v>
          </cell>
          <cell r="DQ315">
            <v>4.3895746315990811</v>
          </cell>
          <cell r="DR315">
            <v>4.6090533631790356</v>
          </cell>
          <cell r="DS315">
            <v>4.8395060313379874</v>
          </cell>
          <cell r="DT315">
            <v>5.0814813329048869</v>
          </cell>
          <cell r="DU315">
            <v>5.3355553995501319</v>
          </cell>
          <cell r="DV315">
            <v>0</v>
          </cell>
          <cell r="DW315">
            <v>0</v>
          </cell>
          <cell r="DX315">
            <v>0</v>
          </cell>
          <cell r="DY315">
            <v>0</v>
          </cell>
          <cell r="DZ315">
            <v>0</v>
          </cell>
          <cell r="EA315">
            <v>0</v>
          </cell>
          <cell r="EB315">
            <v>0</v>
          </cell>
          <cell r="EC315">
            <v>0</v>
          </cell>
          <cell r="ED315">
            <v>0</v>
          </cell>
          <cell r="EE315">
            <v>0</v>
          </cell>
          <cell r="EF315">
            <v>0</v>
          </cell>
        </row>
        <row r="316">
          <cell r="BZ316" t="str">
            <v>T4Large Residential EnergyVolume Block 2 Charge</v>
          </cell>
          <cell r="CG316">
            <v>2.973402488278932E-3</v>
          </cell>
          <cell r="CH316">
            <v>3.0131296531809609E-3</v>
          </cell>
          <cell r="CI316">
            <v>3.1268832469478368E-3</v>
          </cell>
          <cell r="CJ316">
            <v>3.2461664653872864E-3</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D316" t="str">
            <v>EastTransitional Network Dual Rate Demand Tariff 3Remaining Capacity Charge</v>
          </cell>
          <cell r="DK316">
            <v>9.5216000000000012</v>
          </cell>
          <cell r="DL316">
            <v>10.092896000000001</v>
          </cell>
          <cell r="DM316">
            <v>10.698469760000002</v>
          </cell>
          <cell r="DN316">
            <v>11.340377945600002</v>
          </cell>
          <cell r="DO316">
            <v>12.020800622336003</v>
          </cell>
          <cell r="DP316">
            <v>12.621840653452804</v>
          </cell>
          <cell r="DQ316">
            <v>13.252932686125444</v>
          </cell>
          <cell r="DR316">
            <v>13.915579320431716</v>
          </cell>
          <cell r="DS316">
            <v>14.611358286453303</v>
          </cell>
          <cell r="DT316">
            <v>15.341926200775969</v>
          </cell>
          <cell r="DU316">
            <v>16.109022510814768</v>
          </cell>
          <cell r="DV316">
            <v>0</v>
          </cell>
          <cell r="DW316">
            <v>0</v>
          </cell>
          <cell r="DX316">
            <v>0</v>
          </cell>
          <cell r="DY316">
            <v>0</v>
          </cell>
          <cell r="DZ316">
            <v>0</v>
          </cell>
          <cell r="EA316">
            <v>0</v>
          </cell>
          <cell r="EB316">
            <v>0</v>
          </cell>
          <cell r="EC316">
            <v>0</v>
          </cell>
          <cell r="ED316">
            <v>0</v>
          </cell>
          <cell r="EE316">
            <v>0</v>
          </cell>
          <cell r="EF316">
            <v>0</v>
          </cell>
        </row>
        <row r="317">
          <cell r="BZ317" t="str">
            <v>T4Large Business Primary Load ControlFixed Charge</v>
          </cell>
          <cell r="CG317">
            <v>3.6324044</v>
          </cell>
          <cell r="CH317">
            <v>3.6324044</v>
          </cell>
          <cell r="CI317">
            <v>3.6324044</v>
          </cell>
          <cell r="CJ317">
            <v>3.6324044</v>
          </cell>
          <cell r="CK317">
            <v>3.6324044</v>
          </cell>
          <cell r="CL317">
            <v>3.6324044</v>
          </cell>
          <cell r="CM317">
            <v>3.6324044</v>
          </cell>
          <cell r="CN317">
            <v>3.6324044</v>
          </cell>
          <cell r="CO317">
            <v>3.6324044</v>
          </cell>
          <cell r="CP317">
            <v>3.6324044</v>
          </cell>
          <cell r="CQ317">
            <v>3.6324044</v>
          </cell>
          <cell r="CR317">
            <v>1.78</v>
          </cell>
          <cell r="CS317">
            <v>1.64</v>
          </cell>
          <cell r="CT317">
            <v>1.63</v>
          </cell>
          <cell r="CU317">
            <v>1.62</v>
          </cell>
          <cell r="CV317">
            <v>0</v>
          </cell>
          <cell r="CW317">
            <v>0</v>
          </cell>
          <cell r="CX317">
            <v>0</v>
          </cell>
          <cell r="CY317">
            <v>0</v>
          </cell>
          <cell r="CZ317">
            <v>0</v>
          </cell>
          <cell r="DA317">
            <v>0</v>
          </cell>
          <cell r="DB317">
            <v>0</v>
          </cell>
          <cell r="DD317" t="str">
            <v>WestTransitional Network Dual Rate Demand Tariff 3Fixed Charge</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0</v>
          </cell>
          <cell r="EB317">
            <v>0</v>
          </cell>
          <cell r="EC317">
            <v>0</v>
          </cell>
          <cell r="ED317">
            <v>0</v>
          </cell>
          <cell r="EE317">
            <v>0</v>
          </cell>
          <cell r="EF317">
            <v>0</v>
          </cell>
        </row>
        <row r="318">
          <cell r="BZ318" t="str">
            <v>T4Large Business Primary Load ControlVolume Charge</v>
          </cell>
          <cell r="CG318">
            <v>7.7007696230930512E-4</v>
          </cell>
          <cell r="CH318">
            <v>7.877729968950954E-4</v>
          </cell>
          <cell r="CI318">
            <v>8.7927315358862584E-4</v>
          </cell>
          <cell r="CJ318">
            <v>9.7608036971662336E-4</v>
          </cell>
          <cell r="CK318">
            <v>0</v>
          </cell>
          <cell r="CL318">
            <v>0.01</v>
          </cell>
          <cell r="CM318">
            <v>0.01</v>
          </cell>
          <cell r="CN318">
            <v>0.01</v>
          </cell>
          <cell r="CO318">
            <v>0.01</v>
          </cell>
          <cell r="CP318">
            <v>0.01</v>
          </cell>
          <cell r="CQ318">
            <v>0.01</v>
          </cell>
          <cell r="CR318">
            <v>514735.97720999998</v>
          </cell>
          <cell r="CS318">
            <v>466714.36791000003</v>
          </cell>
          <cell r="CT318">
            <v>447340.47707999998</v>
          </cell>
          <cell r="CU318">
            <v>440211.68982000003</v>
          </cell>
          <cell r="CV318">
            <v>0</v>
          </cell>
          <cell r="CW318">
            <v>0</v>
          </cell>
          <cell r="CX318">
            <v>0</v>
          </cell>
          <cell r="CY318">
            <v>0</v>
          </cell>
          <cell r="CZ318">
            <v>0</v>
          </cell>
          <cell r="DA318">
            <v>0</v>
          </cell>
          <cell r="DB318">
            <v>0</v>
          </cell>
          <cell r="DD318" t="str">
            <v>WestTransitional Network Dual Rate Demand Tariff 3Volume Charge</v>
          </cell>
          <cell r="DK318">
            <v>0</v>
          </cell>
          <cell r="DL318">
            <v>0</v>
          </cell>
          <cell r="DM318">
            <v>0</v>
          </cell>
          <cell r="DN318">
            <v>0</v>
          </cell>
          <cell r="DO318">
            <v>0</v>
          </cell>
          <cell r="DP318">
            <v>1</v>
          </cell>
          <cell r="DQ318">
            <v>1</v>
          </cell>
          <cell r="DR318">
            <v>1</v>
          </cell>
          <cell r="DS318">
            <v>1</v>
          </cell>
          <cell r="DT318">
            <v>1</v>
          </cell>
          <cell r="DU318">
            <v>1</v>
          </cell>
          <cell r="DV318">
            <v>0</v>
          </cell>
          <cell r="DW318">
            <v>0</v>
          </cell>
          <cell r="DX318">
            <v>0</v>
          </cell>
          <cell r="DY318">
            <v>0</v>
          </cell>
          <cell r="DZ318">
            <v>0</v>
          </cell>
          <cell r="EA318">
            <v>0</v>
          </cell>
          <cell r="EB318">
            <v>0</v>
          </cell>
          <cell r="EC318">
            <v>0</v>
          </cell>
          <cell r="ED318">
            <v>0</v>
          </cell>
          <cell r="EE318">
            <v>0</v>
          </cell>
          <cell r="EF318">
            <v>0</v>
          </cell>
        </row>
        <row r="319">
          <cell r="BZ319" t="str">
            <v>T4Large Business Secondary Load ControlVolume Charge</v>
          </cell>
          <cell r="CG319">
            <v>7.7007696230930512E-4</v>
          </cell>
          <cell r="CH319">
            <v>7.877729968950954E-4</v>
          </cell>
          <cell r="CI319">
            <v>8.7927315358862584E-4</v>
          </cell>
          <cell r="CJ319">
            <v>9.7608036971662336E-4</v>
          </cell>
          <cell r="CK319">
            <v>0</v>
          </cell>
          <cell r="CL319">
            <v>0.01</v>
          </cell>
          <cell r="CM319">
            <v>0.01</v>
          </cell>
          <cell r="CN319">
            <v>0.01</v>
          </cell>
          <cell r="CO319">
            <v>0.01</v>
          </cell>
          <cell r="CP319">
            <v>0.01</v>
          </cell>
          <cell r="CQ319">
            <v>0.01</v>
          </cell>
          <cell r="CR319">
            <v>300510</v>
          </cell>
          <cell r="CS319">
            <v>300510</v>
          </cell>
          <cell r="CT319">
            <v>300510</v>
          </cell>
          <cell r="CU319">
            <v>300510</v>
          </cell>
          <cell r="CV319">
            <v>0</v>
          </cell>
          <cell r="CW319">
            <v>0</v>
          </cell>
          <cell r="CX319">
            <v>0</v>
          </cell>
          <cell r="CY319">
            <v>0</v>
          </cell>
          <cell r="CZ319">
            <v>0</v>
          </cell>
          <cell r="DA319">
            <v>0</v>
          </cell>
          <cell r="DB319">
            <v>0</v>
          </cell>
          <cell r="DD319" t="str">
            <v>WestTransitional Network Dual Rate Demand Tariff 3Minimum Capacity Charge</v>
          </cell>
          <cell r="DK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Y319">
            <v>0</v>
          </cell>
          <cell r="DZ319">
            <v>0</v>
          </cell>
          <cell r="EA319">
            <v>0</v>
          </cell>
          <cell r="EB319">
            <v>0</v>
          </cell>
          <cell r="EC319">
            <v>0</v>
          </cell>
          <cell r="ED319">
            <v>0</v>
          </cell>
          <cell r="EE319">
            <v>0</v>
          </cell>
          <cell r="EF319">
            <v>0</v>
          </cell>
        </row>
        <row r="320">
          <cell r="BZ320" t="str">
            <v>T4Residential DemandFixed Charge</v>
          </cell>
          <cell r="CG320">
            <v>0.14140000000000003</v>
          </cell>
          <cell r="CH320">
            <v>0.14140000000000003</v>
          </cell>
          <cell r="CI320">
            <v>0.14140000000000003</v>
          </cell>
          <cell r="CJ320">
            <v>0.14140000000000003</v>
          </cell>
          <cell r="CK320">
            <v>0.14140000000000003</v>
          </cell>
          <cell r="CL320">
            <v>0.14140000000000003</v>
          </cell>
          <cell r="CM320">
            <v>0.14140000000000003</v>
          </cell>
          <cell r="CN320">
            <v>0.14140000000000003</v>
          </cell>
          <cell r="CO320">
            <v>0.14140000000000003</v>
          </cell>
          <cell r="CP320">
            <v>0.14140000000000003</v>
          </cell>
          <cell r="CQ320">
            <v>0.14140000000000003</v>
          </cell>
          <cell r="CR320">
            <v>0</v>
          </cell>
          <cell r="CS320">
            <v>0</v>
          </cell>
          <cell r="CT320">
            <v>0</v>
          </cell>
          <cell r="CU320">
            <v>0</v>
          </cell>
          <cell r="CV320">
            <v>0</v>
          </cell>
          <cell r="CW320">
            <v>0</v>
          </cell>
          <cell r="CX320">
            <v>0</v>
          </cell>
          <cell r="CY320">
            <v>0</v>
          </cell>
          <cell r="CZ320">
            <v>0</v>
          </cell>
          <cell r="DA320">
            <v>0</v>
          </cell>
          <cell r="DB320">
            <v>0</v>
          </cell>
          <cell r="DD320" t="str">
            <v>WestTransitional Network Dual Rate Demand Tariff 3Remaining Capacity Charge</v>
          </cell>
          <cell r="DK320">
            <v>0</v>
          </cell>
          <cell r="DL320">
            <v>0</v>
          </cell>
          <cell r="DM320">
            <v>0</v>
          </cell>
          <cell r="DN320">
            <v>0</v>
          </cell>
          <cell r="DO320">
            <v>0</v>
          </cell>
          <cell r="DP320">
            <v>0</v>
          </cell>
          <cell r="DQ320">
            <v>0</v>
          </cell>
          <cell r="DR320">
            <v>0</v>
          </cell>
          <cell r="DS320">
            <v>0</v>
          </cell>
          <cell r="DT320">
            <v>0</v>
          </cell>
          <cell r="DU320">
            <v>0</v>
          </cell>
          <cell r="DV320">
            <v>0</v>
          </cell>
          <cell r="DW320">
            <v>0</v>
          </cell>
          <cell r="DX320">
            <v>0</v>
          </cell>
          <cell r="DY320">
            <v>0</v>
          </cell>
          <cell r="DZ320">
            <v>0</v>
          </cell>
          <cell r="EA320">
            <v>0</v>
          </cell>
          <cell r="EB320">
            <v>0</v>
          </cell>
          <cell r="EC320">
            <v>0</v>
          </cell>
          <cell r="ED320">
            <v>0</v>
          </cell>
          <cell r="EE320">
            <v>0</v>
          </cell>
          <cell r="EF320">
            <v>0</v>
          </cell>
        </row>
        <row r="321">
          <cell r="BZ321" t="str">
            <v>T4Residential DemandPeak Demand Charge kW</v>
          </cell>
          <cell r="CG321">
            <v>0.19970395869191052</v>
          </cell>
          <cell r="CH321">
            <v>0.20170099827882962</v>
          </cell>
          <cell r="CI321">
            <v>0.20371800826161793</v>
          </cell>
          <cell r="CJ321">
            <v>0.20575518834423412</v>
          </cell>
          <cell r="CK321">
            <v>0.20781274022767646</v>
          </cell>
          <cell r="CL321">
            <v>0.20989086762995321</v>
          </cell>
          <cell r="CM321">
            <v>0.21198977630625274</v>
          </cell>
          <cell r="CN321">
            <v>0.21410967406931528</v>
          </cell>
          <cell r="CO321">
            <v>0.21625077081000843</v>
          </cell>
          <cell r="CP321">
            <v>0.21841327851810852</v>
          </cell>
          <cell r="CQ321">
            <v>0.22059741130328961</v>
          </cell>
          <cell r="CR321">
            <v>0</v>
          </cell>
          <cell r="CS321">
            <v>0</v>
          </cell>
          <cell r="CT321">
            <v>0</v>
          </cell>
          <cell r="CU321">
            <v>0</v>
          </cell>
          <cell r="CV321">
            <v>0</v>
          </cell>
          <cell r="CW321">
            <v>0</v>
          </cell>
          <cell r="CX321">
            <v>0</v>
          </cell>
          <cell r="CY321">
            <v>0</v>
          </cell>
          <cell r="CZ321">
            <v>0</v>
          </cell>
          <cell r="DA321">
            <v>0</v>
          </cell>
          <cell r="DB321">
            <v>0</v>
          </cell>
          <cell r="DD321" t="str">
            <v>Mt IsaTransitional Network Dual Rate Demand Tariff 3Fixed Charge</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0</v>
          </cell>
          <cell r="EB321">
            <v>0</v>
          </cell>
          <cell r="EC321">
            <v>0</v>
          </cell>
          <cell r="ED321">
            <v>0</v>
          </cell>
          <cell r="EE321">
            <v>0</v>
          </cell>
          <cell r="EF321">
            <v>0</v>
          </cell>
        </row>
        <row r="322">
          <cell r="BZ322" t="str">
            <v>T4Residential DemandVolume Charge</v>
          </cell>
          <cell r="CG322">
            <v>7.3089293572221642E-4</v>
          </cell>
          <cell r="CH322">
            <v>7.5925773099204277E-4</v>
          </cell>
          <cell r="CI322">
            <v>1.1616798372198246E-3</v>
          </cell>
          <cell r="CJ322">
            <v>1.7869940498066548E-3</v>
          </cell>
          <cell r="CK322">
            <v>0</v>
          </cell>
          <cell r="CL322">
            <v>0.01</v>
          </cell>
          <cell r="CM322">
            <v>0.01</v>
          </cell>
          <cell r="CN322">
            <v>0.01</v>
          </cell>
          <cell r="CO322">
            <v>0.01</v>
          </cell>
          <cell r="CP322">
            <v>0.01</v>
          </cell>
          <cell r="CQ322">
            <v>0.01</v>
          </cell>
          <cell r="CR322">
            <v>0</v>
          </cell>
          <cell r="CS322">
            <v>0</v>
          </cell>
          <cell r="CT322">
            <v>0</v>
          </cell>
          <cell r="CU322">
            <v>0</v>
          </cell>
          <cell r="CV322">
            <v>0</v>
          </cell>
          <cell r="CW322">
            <v>0</v>
          </cell>
          <cell r="CX322">
            <v>0</v>
          </cell>
          <cell r="CY322">
            <v>0</v>
          </cell>
          <cell r="CZ322">
            <v>0</v>
          </cell>
          <cell r="DA322">
            <v>0</v>
          </cell>
          <cell r="DB322">
            <v>0</v>
          </cell>
          <cell r="DD322" t="str">
            <v>Mt IsaTransitional Network Dual Rate Demand Tariff 3Volume Charge</v>
          </cell>
          <cell r="DK322">
            <v>0</v>
          </cell>
          <cell r="DL322">
            <v>0</v>
          </cell>
          <cell r="DM322">
            <v>0</v>
          </cell>
          <cell r="DN322">
            <v>0</v>
          </cell>
          <cell r="DO322">
            <v>0</v>
          </cell>
          <cell r="DP322">
            <v>1</v>
          </cell>
          <cell r="DQ322">
            <v>1</v>
          </cell>
          <cell r="DR322">
            <v>1</v>
          </cell>
          <cell r="DS322">
            <v>1</v>
          </cell>
          <cell r="DT322">
            <v>1</v>
          </cell>
          <cell r="DU322">
            <v>1</v>
          </cell>
          <cell r="DV322">
            <v>0</v>
          </cell>
          <cell r="DW322">
            <v>0</v>
          </cell>
          <cell r="DX322">
            <v>0</v>
          </cell>
          <cell r="DY322">
            <v>0</v>
          </cell>
          <cell r="DZ322">
            <v>0</v>
          </cell>
          <cell r="EA322">
            <v>0</v>
          </cell>
          <cell r="EB322">
            <v>0</v>
          </cell>
          <cell r="EC322">
            <v>0</v>
          </cell>
          <cell r="ED322">
            <v>0</v>
          </cell>
          <cell r="EE322">
            <v>0</v>
          </cell>
          <cell r="EF322">
            <v>0</v>
          </cell>
        </row>
        <row r="323">
          <cell r="BZ323" t="str">
            <v>T4Residential ToU EnergyFixed Charge</v>
          </cell>
          <cell r="CG323">
            <v>0.14140000000000003</v>
          </cell>
          <cell r="CH323">
            <v>0.14140000000000003</v>
          </cell>
          <cell r="CI323">
            <v>0.14140000000000003</v>
          </cell>
          <cell r="CJ323">
            <v>0.14140000000000003</v>
          </cell>
          <cell r="CK323">
            <v>0.14140000000000003</v>
          </cell>
          <cell r="CL323">
            <v>0.14140000000000003</v>
          </cell>
          <cell r="CM323">
            <v>0.14140000000000003</v>
          </cell>
          <cell r="CN323">
            <v>0.14140000000000003</v>
          </cell>
          <cell r="CO323">
            <v>0.14140000000000003</v>
          </cell>
          <cell r="CP323">
            <v>0.14140000000000003</v>
          </cell>
          <cell r="CQ323">
            <v>0.14140000000000003</v>
          </cell>
          <cell r="CR323">
            <v>0</v>
          </cell>
          <cell r="CS323">
            <v>0</v>
          </cell>
          <cell r="CT323">
            <v>0</v>
          </cell>
          <cell r="CU323">
            <v>0</v>
          </cell>
          <cell r="CV323">
            <v>0</v>
          </cell>
          <cell r="CW323">
            <v>0</v>
          </cell>
          <cell r="CX323">
            <v>0</v>
          </cell>
          <cell r="CY323">
            <v>0</v>
          </cell>
          <cell r="CZ323">
            <v>0</v>
          </cell>
          <cell r="DA323">
            <v>0</v>
          </cell>
          <cell r="DB323">
            <v>0</v>
          </cell>
          <cell r="DD323" t="str">
            <v>Mt IsaTransitional Network Dual Rate Demand Tariff 3Minimum Capacity Charge</v>
          </cell>
          <cell r="DK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Y323">
            <v>0</v>
          </cell>
          <cell r="DZ323">
            <v>0</v>
          </cell>
          <cell r="EA323">
            <v>0</v>
          </cell>
          <cell r="EB323">
            <v>0</v>
          </cell>
          <cell r="EC323">
            <v>0</v>
          </cell>
          <cell r="ED323">
            <v>0</v>
          </cell>
          <cell r="EE323">
            <v>0</v>
          </cell>
          <cell r="EF323">
            <v>0</v>
          </cell>
        </row>
        <row r="324">
          <cell r="BZ324" t="str">
            <v>T4Residential ToU EnergyVolume Evening Charge</v>
          </cell>
          <cell r="CG324">
            <v>6.9684578313253002E-3</v>
          </cell>
          <cell r="CH324">
            <v>7.0381424096385529E-3</v>
          </cell>
          <cell r="CI324">
            <v>7.1085238337349381E-3</v>
          </cell>
          <cell r="CJ324">
            <v>7.1796090720722874E-3</v>
          </cell>
          <cell r="CK324">
            <v>7.2514051627930107E-3</v>
          </cell>
          <cell r="CL324">
            <v>7.323919214420941E-3</v>
          </cell>
          <cell r="CM324">
            <v>7.3971584065651505E-3</v>
          </cell>
          <cell r="CN324">
            <v>7.4711299906308022E-3</v>
          </cell>
          <cell r="CO324">
            <v>7.5458412905371102E-3</v>
          </cell>
          <cell r="CP324">
            <v>7.6212997034424811E-3</v>
          </cell>
          <cell r="CQ324">
            <v>7.6975127004769058E-3</v>
          </cell>
          <cell r="CR324">
            <v>0</v>
          </cell>
          <cell r="CS324">
            <v>0</v>
          </cell>
          <cell r="CT324">
            <v>0</v>
          </cell>
          <cell r="CU324">
            <v>0</v>
          </cell>
          <cell r="CV324">
            <v>0</v>
          </cell>
          <cell r="CW324">
            <v>0</v>
          </cell>
          <cell r="CX324">
            <v>0</v>
          </cell>
          <cell r="CY324">
            <v>0</v>
          </cell>
          <cell r="CZ324">
            <v>0</v>
          </cell>
          <cell r="DA324">
            <v>0</v>
          </cell>
          <cell r="DB324">
            <v>0</v>
          </cell>
          <cell r="DD324" t="str">
            <v>Mt IsaTransitional Network Dual Rate Demand Tariff 3Remaining Capacity Charge</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0</v>
          </cell>
          <cell r="EB324">
            <v>0</v>
          </cell>
          <cell r="EC324">
            <v>0</v>
          </cell>
          <cell r="ED324">
            <v>0</v>
          </cell>
          <cell r="EE324">
            <v>0</v>
          </cell>
          <cell r="EF324">
            <v>0</v>
          </cell>
        </row>
        <row r="325">
          <cell r="BZ325" t="str">
            <v>T4Residential ToU EnergyVolume Overnight Charge</v>
          </cell>
          <cell r="CG325">
            <v>6.4199999999999999E-4</v>
          </cell>
          <cell r="CH325">
            <v>6.1205999999999999E-4</v>
          </cell>
          <cell r="CI325">
            <v>6.1818059999999995E-4</v>
          </cell>
          <cell r="CJ325">
            <v>6.2436240599999995E-4</v>
          </cell>
          <cell r="CK325">
            <v>0</v>
          </cell>
          <cell r="CL325">
            <v>0.01</v>
          </cell>
          <cell r="CM325">
            <v>0.01</v>
          </cell>
          <cell r="CN325">
            <v>0.01</v>
          </cell>
          <cell r="CO325">
            <v>0.01</v>
          </cell>
          <cell r="CP325">
            <v>0.01</v>
          </cell>
          <cell r="CQ325">
            <v>0.01</v>
          </cell>
          <cell r="CR325">
            <v>0</v>
          </cell>
          <cell r="CS325">
            <v>0</v>
          </cell>
          <cell r="CT325">
            <v>0</v>
          </cell>
          <cell r="CU325">
            <v>0</v>
          </cell>
          <cell r="CV325">
            <v>0</v>
          </cell>
          <cell r="CW325">
            <v>0</v>
          </cell>
          <cell r="CX325">
            <v>0</v>
          </cell>
          <cell r="CY325">
            <v>0</v>
          </cell>
          <cell r="CZ325">
            <v>0</v>
          </cell>
          <cell r="DA325">
            <v>0</v>
          </cell>
          <cell r="DB325">
            <v>0</v>
          </cell>
          <cell r="DD325" t="str">
            <v>000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row>
        <row r="326">
          <cell r="BZ326" t="str">
            <v>T4Residential ToU EnergyVolume Day Charge</v>
          </cell>
          <cell r="CG326">
            <v>6.4199999999999999E-4</v>
          </cell>
          <cell r="CH326">
            <v>6.4239294251999997E-4</v>
          </cell>
          <cell r="CI326">
            <v>6.4279005737464276E-4</v>
          </cell>
          <cell r="CJ326">
            <v>6.4319139132141807E-4</v>
          </cell>
          <cell r="CK326">
            <v>6.4319139132141807E-4</v>
          </cell>
          <cell r="CL326">
            <v>6.4319139132141807E-4</v>
          </cell>
          <cell r="CM326">
            <v>6.4319139132141807E-4</v>
          </cell>
          <cell r="CN326">
            <v>6.4319139132141807E-4</v>
          </cell>
          <cell r="CO326">
            <v>6.4319139132141807E-4</v>
          </cell>
          <cell r="CP326">
            <v>6.4319139132141807E-4</v>
          </cell>
          <cell r="CQ326">
            <v>6.4319139132141807E-4</v>
          </cell>
          <cell r="CR326">
            <v>0</v>
          </cell>
          <cell r="CS326">
            <v>0</v>
          </cell>
          <cell r="CT326">
            <v>0</v>
          </cell>
          <cell r="CU326">
            <v>0</v>
          </cell>
          <cell r="CV326">
            <v>0</v>
          </cell>
          <cell r="CW326">
            <v>0</v>
          </cell>
          <cell r="CX326">
            <v>0</v>
          </cell>
          <cell r="CY326">
            <v>0</v>
          </cell>
          <cell r="CZ326">
            <v>0</v>
          </cell>
          <cell r="DA326">
            <v>0</v>
          </cell>
          <cell r="DB326">
            <v>0</v>
          </cell>
          <cell r="DD326" t="str">
            <v>000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row>
        <row r="327">
          <cell r="BZ327" t="str">
            <v>T4Seasonal TOU DemandFixed Charge</v>
          </cell>
          <cell r="CG327">
            <v>3.7301925999999996</v>
          </cell>
          <cell r="CH327">
            <v>3.7301925999999996</v>
          </cell>
          <cell r="CI327">
            <v>3.7301925999999996</v>
          </cell>
          <cell r="CJ327">
            <v>3.7301925999999996</v>
          </cell>
          <cell r="CK327">
            <v>3.7301925999999996</v>
          </cell>
          <cell r="CL327">
            <v>3.7301925999999996</v>
          </cell>
          <cell r="CM327">
            <v>3.7301925999999996</v>
          </cell>
          <cell r="CN327">
            <v>3.7301925999999996</v>
          </cell>
          <cell r="CO327">
            <v>3.7301925999999996</v>
          </cell>
          <cell r="CP327">
            <v>3.7301925999999996</v>
          </cell>
          <cell r="CQ327">
            <v>3.7301925999999996</v>
          </cell>
          <cell r="CR327">
            <v>2.68</v>
          </cell>
          <cell r="CS327">
            <v>2.46</v>
          </cell>
          <cell r="CT327">
            <v>2.46</v>
          </cell>
          <cell r="CU327">
            <v>2.46</v>
          </cell>
          <cell r="CV327">
            <v>0</v>
          </cell>
          <cell r="CW327">
            <v>0</v>
          </cell>
          <cell r="CX327">
            <v>0</v>
          </cell>
          <cell r="CY327">
            <v>0</v>
          </cell>
          <cell r="CZ327">
            <v>0</v>
          </cell>
          <cell r="DA327">
            <v>0</v>
          </cell>
          <cell r="DB327">
            <v>0</v>
          </cell>
          <cell r="DD327" t="str">
            <v>000</v>
          </cell>
          <cell r="DK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Y327">
            <v>0</v>
          </cell>
          <cell r="DZ327">
            <v>0</v>
          </cell>
          <cell r="EA327">
            <v>0</v>
          </cell>
          <cell r="EB327">
            <v>0</v>
          </cell>
          <cell r="EC327">
            <v>0</v>
          </cell>
          <cell r="ED327">
            <v>0</v>
          </cell>
          <cell r="EE327">
            <v>0</v>
          </cell>
          <cell r="EF327">
            <v>0</v>
          </cell>
        </row>
        <row r="328">
          <cell r="BZ328" t="str">
            <v>T4Seasonal TOU DemandNon Summer Demand Charge kW</v>
          </cell>
          <cell r="CG328">
            <v>0.59527380000000008</v>
          </cell>
          <cell r="CH328">
            <v>0.60122653800000003</v>
          </cell>
          <cell r="CI328">
            <v>0.60723880338000003</v>
          </cell>
          <cell r="CJ328">
            <v>0.61331119141380008</v>
          </cell>
          <cell r="CK328">
            <v>0.6194443033279381</v>
          </cell>
          <cell r="CL328">
            <v>0.62563874636121752</v>
          </cell>
          <cell r="CM328">
            <v>0.63189513382482976</v>
          </cell>
          <cell r="CN328">
            <v>0.63821408516307809</v>
          </cell>
          <cell r="CO328">
            <v>0.6445962260147089</v>
          </cell>
          <cell r="CP328">
            <v>0.65104218827485594</v>
          </cell>
          <cell r="CQ328">
            <v>0.65755261015760447</v>
          </cell>
          <cell r="CR328">
            <v>3045.78</v>
          </cell>
          <cell r="CS328">
            <v>2799.85</v>
          </cell>
          <cell r="CT328">
            <v>2799.85</v>
          </cell>
          <cell r="CU328">
            <v>2799.85</v>
          </cell>
          <cell r="CV328">
            <v>0</v>
          </cell>
          <cell r="CW328">
            <v>0</v>
          </cell>
          <cell r="CX328">
            <v>0</v>
          </cell>
          <cell r="CY328">
            <v>0</v>
          </cell>
          <cell r="CZ328">
            <v>0</v>
          </cell>
          <cell r="DA328">
            <v>0</v>
          </cell>
          <cell r="DB328">
            <v>0</v>
          </cell>
          <cell r="DD328" t="str">
            <v>000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row>
        <row r="329">
          <cell r="BZ329" t="str">
            <v>T4Seasonal TOU DemandSummer Demand Charge kW</v>
          </cell>
          <cell r="CG329">
            <v>0.59527380000000008</v>
          </cell>
          <cell r="CH329">
            <v>0.60122653800000003</v>
          </cell>
          <cell r="CI329">
            <v>0.60723880338000003</v>
          </cell>
          <cell r="CJ329">
            <v>0.61331119141380008</v>
          </cell>
          <cell r="CK329">
            <v>0.6194443033279381</v>
          </cell>
          <cell r="CL329">
            <v>0.62563874636121752</v>
          </cell>
          <cell r="CM329">
            <v>0.63189513382482976</v>
          </cell>
          <cell r="CN329">
            <v>0.63821408516307809</v>
          </cell>
          <cell r="CO329">
            <v>0.6445962260147089</v>
          </cell>
          <cell r="CP329">
            <v>0.65104218827485594</v>
          </cell>
          <cell r="CQ329">
            <v>0.65755261015760447</v>
          </cell>
          <cell r="CR329">
            <v>1494.97</v>
          </cell>
          <cell r="CS329">
            <v>1374.26</v>
          </cell>
          <cell r="CT329">
            <v>1374.26</v>
          </cell>
          <cell r="CU329">
            <v>1374.26</v>
          </cell>
          <cell r="CV329">
            <v>0</v>
          </cell>
          <cell r="CW329">
            <v>0</v>
          </cell>
          <cell r="CX329">
            <v>0</v>
          </cell>
          <cell r="CY329">
            <v>0</v>
          </cell>
          <cell r="CZ329">
            <v>0</v>
          </cell>
          <cell r="DA329">
            <v>0</v>
          </cell>
          <cell r="DB329">
            <v>0</v>
          </cell>
          <cell r="DD329" t="str">
            <v>000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v>0</v>
          </cell>
          <cell r="EE329">
            <v>0</v>
          </cell>
          <cell r="EF329">
            <v>0</v>
          </cell>
        </row>
        <row r="330">
          <cell r="BZ330" t="str">
            <v>T4Seasonal TOU DemandVolume Charge</v>
          </cell>
          <cell r="CG330">
            <v>7.7007696230930512E-4</v>
          </cell>
          <cell r="CH330">
            <v>7.877729968950954E-4</v>
          </cell>
          <cell r="CI330">
            <v>8.7927315358862584E-4</v>
          </cell>
          <cell r="CJ330">
            <v>9.7608036971662336E-4</v>
          </cell>
          <cell r="CK330">
            <v>0</v>
          </cell>
          <cell r="CL330">
            <v>0</v>
          </cell>
          <cell r="CM330">
            <v>0</v>
          </cell>
          <cell r="CN330">
            <v>0</v>
          </cell>
          <cell r="CO330">
            <v>0</v>
          </cell>
          <cell r="CP330">
            <v>0</v>
          </cell>
          <cell r="CQ330">
            <v>0</v>
          </cell>
          <cell r="CR330">
            <v>989757.87728999997</v>
          </cell>
          <cell r="CS330">
            <v>897419.72438999999</v>
          </cell>
          <cell r="CT330">
            <v>860278.42466999998</v>
          </cell>
          <cell r="CU330">
            <v>846694.30419000005</v>
          </cell>
          <cell r="CV330">
            <v>0</v>
          </cell>
          <cell r="CW330">
            <v>0</v>
          </cell>
          <cell r="CX330">
            <v>0</v>
          </cell>
          <cell r="CY330">
            <v>0</v>
          </cell>
          <cell r="CZ330">
            <v>0</v>
          </cell>
          <cell r="DA330">
            <v>0</v>
          </cell>
          <cell r="DB330">
            <v>0</v>
          </cell>
          <cell r="DD330" t="str">
            <v>000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0</v>
          </cell>
          <cell r="EB330">
            <v>0</v>
          </cell>
          <cell r="EC330">
            <v>0</v>
          </cell>
          <cell r="ED330">
            <v>0</v>
          </cell>
          <cell r="EE330">
            <v>0</v>
          </cell>
          <cell r="EF330">
            <v>0</v>
          </cell>
        </row>
        <row r="331">
          <cell r="BZ331" t="str">
            <v>T4ToU DemandFixed Charge</v>
          </cell>
          <cell r="CG331">
            <v>5.3925919999999987</v>
          </cell>
          <cell r="CH331">
            <v>5.3925919999999987</v>
          </cell>
          <cell r="CI331">
            <v>5.3925919999999987</v>
          </cell>
          <cell r="CJ331">
            <v>5.3925919999999987</v>
          </cell>
          <cell r="CK331">
            <v>5.3925919999999987</v>
          </cell>
          <cell r="CL331">
            <v>5.3925919999999987</v>
          </cell>
          <cell r="CM331">
            <v>5.3925919999999987</v>
          </cell>
          <cell r="CN331">
            <v>5.3925919999999987</v>
          </cell>
          <cell r="CO331">
            <v>5.3925919999999987</v>
          </cell>
          <cell r="CP331">
            <v>5.3925919999999987</v>
          </cell>
          <cell r="CQ331">
            <v>5.3925919999999987</v>
          </cell>
          <cell r="CR331">
            <v>5.35</v>
          </cell>
          <cell r="CS331">
            <v>4.92</v>
          </cell>
          <cell r="CT331">
            <v>5.05</v>
          </cell>
          <cell r="CU331">
            <v>5</v>
          </cell>
          <cell r="CV331">
            <v>0</v>
          </cell>
          <cell r="CW331">
            <v>0</v>
          </cell>
          <cell r="CX331">
            <v>0</v>
          </cell>
          <cell r="CY331">
            <v>0</v>
          </cell>
          <cell r="CZ331">
            <v>0</v>
          </cell>
          <cell r="DA331">
            <v>0</v>
          </cell>
          <cell r="DB331">
            <v>0</v>
          </cell>
          <cell r="DD331" t="str">
            <v>000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row>
        <row r="332">
          <cell r="BZ332" t="str">
            <v>T4ToU DemandPeak Demand Charge kVA</v>
          </cell>
          <cell r="CG332">
            <v>0.95646999999999993</v>
          </cell>
          <cell r="CH332">
            <v>0.96603469999999991</v>
          </cell>
          <cell r="CI332">
            <v>0.97569504699999987</v>
          </cell>
          <cell r="CJ332">
            <v>0.9854519974699999</v>
          </cell>
          <cell r="CK332">
            <v>0.99530651744469989</v>
          </cell>
          <cell r="CL332">
            <v>1.0052595826191468</v>
          </cell>
          <cell r="CM332">
            <v>1.0153121784453383</v>
          </cell>
          <cell r="CN332">
            <v>1.0254653002297918</v>
          </cell>
          <cell r="CO332">
            <v>1.0357199532320898</v>
          </cell>
          <cell r="CP332">
            <v>1.0460771527644106</v>
          </cell>
          <cell r="CQ332">
            <v>1.0565379242920547</v>
          </cell>
          <cell r="CR332">
            <v>13239.12</v>
          </cell>
          <cell r="CS332">
            <v>12170.13</v>
          </cell>
          <cell r="CT332">
            <v>12485.48</v>
          </cell>
          <cell r="CU332">
            <v>12361.38</v>
          </cell>
          <cell r="CV332">
            <v>0</v>
          </cell>
          <cell r="CW332">
            <v>0</v>
          </cell>
          <cell r="CX332">
            <v>0</v>
          </cell>
          <cell r="CY332">
            <v>0</v>
          </cell>
          <cell r="CZ332">
            <v>0</v>
          </cell>
          <cell r="DA332">
            <v>0</v>
          </cell>
          <cell r="DB332">
            <v>0</v>
          </cell>
          <cell r="DD332" t="str">
            <v>000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0</v>
          </cell>
          <cell r="EB332">
            <v>0</v>
          </cell>
          <cell r="EC332">
            <v>0</v>
          </cell>
          <cell r="ED332">
            <v>0</v>
          </cell>
          <cell r="EE332">
            <v>0</v>
          </cell>
          <cell r="EF332">
            <v>0</v>
          </cell>
        </row>
        <row r="333">
          <cell r="BZ333" t="str">
            <v>T4ToU DemandExcess Demand Charge</v>
          </cell>
          <cell r="CG333">
            <v>0.19129399999999999</v>
          </cell>
          <cell r="CH333">
            <v>0.19320693999999999</v>
          </cell>
          <cell r="CI333">
            <v>0.19513900940000001</v>
          </cell>
          <cell r="CJ333">
            <v>0.19709039949400001</v>
          </cell>
          <cell r="CK333">
            <v>0.19906130348894002</v>
          </cell>
          <cell r="CL333">
            <v>0.20105191652382942</v>
          </cell>
          <cell r="CM333">
            <v>0.20306243568906771</v>
          </cell>
          <cell r="CN333">
            <v>0.2050930600459584</v>
          </cell>
          <cell r="CO333">
            <v>0.20714399064641797</v>
          </cell>
          <cell r="CP333">
            <v>0.20921543055288216</v>
          </cell>
          <cell r="CQ333">
            <v>0.211307584858411</v>
          </cell>
          <cell r="CR333">
            <v>466.52</v>
          </cell>
          <cell r="CS333">
            <v>428.85</v>
          </cell>
          <cell r="CT333">
            <v>439.96</v>
          </cell>
          <cell r="CU333">
            <v>435.59</v>
          </cell>
          <cell r="CV333">
            <v>0</v>
          </cell>
          <cell r="CW333">
            <v>0</v>
          </cell>
          <cell r="CX333">
            <v>0</v>
          </cell>
          <cell r="CY333">
            <v>0</v>
          </cell>
          <cell r="CZ333">
            <v>0</v>
          </cell>
          <cell r="DA333">
            <v>0</v>
          </cell>
          <cell r="DB333">
            <v>0</v>
          </cell>
          <cell r="DD333" t="str">
            <v>000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row>
        <row r="334">
          <cell r="BZ334" t="str">
            <v>T4ToU DemandVolume Charge</v>
          </cell>
          <cell r="CG334">
            <v>7.7007696230930512E-4</v>
          </cell>
          <cell r="CH334">
            <v>7.877729968950954E-4</v>
          </cell>
          <cell r="CI334">
            <v>8.7927315358862584E-4</v>
          </cell>
          <cell r="CJ334">
            <v>9.7608036971662336E-4</v>
          </cell>
          <cell r="CK334">
            <v>0</v>
          </cell>
          <cell r="CL334">
            <v>0.01</v>
          </cell>
          <cell r="CM334">
            <v>0.01</v>
          </cell>
          <cell r="CN334">
            <v>0.01</v>
          </cell>
          <cell r="CO334">
            <v>0.01</v>
          </cell>
          <cell r="CP334">
            <v>0.01</v>
          </cell>
          <cell r="CQ334">
            <v>0.01</v>
          </cell>
          <cell r="CR334">
            <v>5922411.3570299996</v>
          </cell>
          <cell r="CS334">
            <v>5369887.8611699995</v>
          </cell>
          <cell r="CT334">
            <v>5148165.0053399997</v>
          </cell>
          <cell r="CU334">
            <v>5065999.0268999999</v>
          </cell>
          <cell r="CV334">
            <v>0</v>
          </cell>
          <cell r="CW334">
            <v>0</v>
          </cell>
          <cell r="CX334">
            <v>0</v>
          </cell>
          <cell r="CY334">
            <v>0</v>
          </cell>
          <cell r="CZ334">
            <v>0</v>
          </cell>
          <cell r="DA334">
            <v>0</v>
          </cell>
          <cell r="DB334">
            <v>0</v>
          </cell>
          <cell r="DD334" t="str">
            <v>000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row>
        <row r="335">
          <cell r="BZ335" t="str">
            <v>T4Small Business Transitional DemandFixed Charge</v>
          </cell>
          <cell r="CG335">
            <v>0.14140000000000003</v>
          </cell>
          <cell r="CH335">
            <v>0.14140000000000003</v>
          </cell>
          <cell r="CI335">
            <v>0.14140000000000003</v>
          </cell>
          <cell r="CJ335">
            <v>0.14140000000000003</v>
          </cell>
          <cell r="CK335">
            <v>0.14140000000000003</v>
          </cell>
          <cell r="CL335">
            <v>0.14140000000000003</v>
          </cell>
          <cell r="CM335">
            <v>0.14140000000000003</v>
          </cell>
          <cell r="CN335">
            <v>0.14140000000000003</v>
          </cell>
          <cell r="CO335">
            <v>0.14140000000000003</v>
          </cell>
          <cell r="CP335">
            <v>0.14140000000000003</v>
          </cell>
          <cell r="CQ335">
            <v>0.14140000000000003</v>
          </cell>
          <cell r="CR335">
            <v>9</v>
          </cell>
          <cell r="CS335">
            <v>13.5</v>
          </cell>
          <cell r="CT335">
            <v>20.25</v>
          </cell>
          <cell r="CU335">
            <v>30.38</v>
          </cell>
          <cell r="CV335">
            <v>0</v>
          </cell>
          <cell r="CW335">
            <v>0</v>
          </cell>
          <cell r="CX335">
            <v>0</v>
          </cell>
          <cell r="CY335">
            <v>0</v>
          </cell>
          <cell r="CZ335">
            <v>0</v>
          </cell>
          <cell r="DA335">
            <v>0</v>
          </cell>
          <cell r="DB335">
            <v>0</v>
          </cell>
          <cell r="DD335" t="str">
            <v>000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row>
        <row r="336">
          <cell r="BZ336" t="str">
            <v>T4Small Business Transitional DemandPeak Demand Charge kW</v>
          </cell>
          <cell r="CG336">
            <v>0.13858244406196213</v>
          </cell>
          <cell r="CH336">
            <v>0.13996826850258176</v>
          </cell>
          <cell r="CI336">
            <v>0.14136795118760759</v>
          </cell>
          <cell r="CJ336">
            <v>0.14278163069948366</v>
          </cell>
          <cell r="CK336">
            <v>0.1442094470064785</v>
          </cell>
          <cell r="CL336">
            <v>0.1456515414765433</v>
          </cell>
          <cell r="CM336">
            <v>0.14710805689130874</v>
          </cell>
          <cell r="CN336">
            <v>0.14857913746022183</v>
          </cell>
          <cell r="CO336">
            <v>0.15006492883482406</v>
          </cell>
          <cell r="CP336">
            <v>0.15156557812317231</v>
          </cell>
          <cell r="CQ336">
            <v>0.15308123390440403</v>
          </cell>
          <cell r="CR336">
            <v>846.68</v>
          </cell>
          <cell r="CS336">
            <v>1270.02</v>
          </cell>
          <cell r="CT336">
            <v>1905.03</v>
          </cell>
          <cell r="CU336">
            <v>2857.55</v>
          </cell>
          <cell r="CV336">
            <v>0</v>
          </cell>
          <cell r="CW336">
            <v>0</v>
          </cell>
          <cell r="CX336">
            <v>0</v>
          </cell>
          <cell r="CY336">
            <v>0</v>
          </cell>
          <cell r="CZ336">
            <v>0</v>
          </cell>
          <cell r="DA336">
            <v>0</v>
          </cell>
          <cell r="DB336">
            <v>0</v>
          </cell>
          <cell r="DD336" t="str">
            <v>000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v>0</v>
          </cell>
          <cell r="EE336">
            <v>0</v>
          </cell>
          <cell r="EF336">
            <v>0</v>
          </cell>
        </row>
        <row r="337">
          <cell r="BZ337" t="str">
            <v>T4Small Business Transitional DemandVolume Charge</v>
          </cell>
          <cell r="CG337">
            <v>5.6294153019841768E-4</v>
          </cell>
          <cell r="CH337">
            <v>5.6598973943109332E-4</v>
          </cell>
          <cell r="CI337">
            <v>5.8980726174912316E-4</v>
          </cell>
          <cell r="CJ337">
            <v>6.4951343589000313E-4</v>
          </cell>
          <cell r="CK337">
            <v>0</v>
          </cell>
          <cell r="CL337">
            <v>0.01</v>
          </cell>
          <cell r="CM337">
            <v>0.01</v>
          </cell>
          <cell r="CN337">
            <v>0.01</v>
          </cell>
          <cell r="CO337">
            <v>0.01</v>
          </cell>
          <cell r="CP337">
            <v>0.01</v>
          </cell>
          <cell r="CQ337">
            <v>0.01</v>
          </cell>
          <cell r="CR337">
            <v>1277067.33</v>
          </cell>
          <cell r="CS337">
            <v>1262829.3665400001</v>
          </cell>
          <cell r="CT337">
            <v>1257304.59036</v>
          </cell>
          <cell r="CU337">
            <v>585479.13647999999</v>
          </cell>
          <cell r="CV337">
            <v>0</v>
          </cell>
          <cell r="CW337">
            <v>0</v>
          </cell>
          <cell r="CX337">
            <v>0</v>
          </cell>
          <cell r="CY337">
            <v>0</v>
          </cell>
          <cell r="CZ337">
            <v>0</v>
          </cell>
          <cell r="DA337">
            <v>0</v>
          </cell>
          <cell r="DB337">
            <v>0</v>
          </cell>
          <cell r="DD337" t="str">
            <v>000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v>0</v>
          </cell>
        </row>
        <row r="338">
          <cell r="BZ338" t="str">
            <v>T4Residential Transitional DemandFixed Charge</v>
          </cell>
          <cell r="CG338">
            <v>0.11312000000000003</v>
          </cell>
          <cell r="CH338">
            <v>0.11312000000000003</v>
          </cell>
          <cell r="CI338">
            <v>0.11312000000000003</v>
          </cell>
          <cell r="CJ338">
            <v>0.11312000000000003</v>
          </cell>
          <cell r="CK338">
            <v>0.11312000000000003</v>
          </cell>
          <cell r="CL338">
            <v>0.11312000000000003</v>
          </cell>
          <cell r="CM338">
            <v>0.11312000000000003</v>
          </cell>
          <cell r="CN338">
            <v>0.11312000000000003</v>
          </cell>
          <cell r="CO338">
            <v>0.11312000000000003</v>
          </cell>
          <cell r="CP338">
            <v>0.11312000000000003</v>
          </cell>
          <cell r="CQ338">
            <v>0.11312000000000003</v>
          </cell>
          <cell r="CR338">
            <v>153</v>
          </cell>
          <cell r="CS338">
            <v>229.5</v>
          </cell>
          <cell r="CT338">
            <v>344.25</v>
          </cell>
          <cell r="CU338">
            <v>516.38</v>
          </cell>
          <cell r="CV338">
            <v>0</v>
          </cell>
          <cell r="CW338">
            <v>0</v>
          </cell>
          <cell r="CX338">
            <v>0</v>
          </cell>
          <cell r="CY338">
            <v>0</v>
          </cell>
          <cell r="CZ338">
            <v>0</v>
          </cell>
          <cell r="DA338">
            <v>0</v>
          </cell>
          <cell r="DB338">
            <v>0</v>
          </cell>
          <cell r="DD338" t="str">
            <v>000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0</v>
          </cell>
          <cell r="EB338">
            <v>0</v>
          </cell>
          <cell r="EC338">
            <v>0</v>
          </cell>
          <cell r="ED338">
            <v>0</v>
          </cell>
          <cell r="EE338">
            <v>0</v>
          </cell>
          <cell r="EF338">
            <v>0</v>
          </cell>
        </row>
        <row r="339">
          <cell r="BZ339" t="str">
            <v>T4Residential Transitional DemandPeak Demand Charge kW</v>
          </cell>
          <cell r="CG339">
            <v>0.19970395869191052</v>
          </cell>
          <cell r="CH339">
            <v>0.20170099827882962</v>
          </cell>
          <cell r="CI339">
            <v>0.20371800826161793</v>
          </cell>
          <cell r="CJ339">
            <v>0.20575518834423412</v>
          </cell>
          <cell r="CK339">
            <v>0.20781274022767646</v>
          </cell>
          <cell r="CL339">
            <v>0.20989086762995321</v>
          </cell>
          <cell r="CM339">
            <v>0.21198977630625274</v>
          </cell>
          <cell r="CN339">
            <v>0.21410967406931528</v>
          </cell>
          <cell r="CO339">
            <v>0.21625077081000843</v>
          </cell>
          <cell r="CP339">
            <v>0.21841327851810852</v>
          </cell>
          <cell r="CQ339">
            <v>0.22059741130328961</v>
          </cell>
          <cell r="CR339">
            <v>8815.2000000000007</v>
          </cell>
          <cell r="CS339">
            <v>13222.8</v>
          </cell>
          <cell r="CT339">
            <v>19834.2</v>
          </cell>
          <cell r="CU339">
            <v>29751.3</v>
          </cell>
          <cell r="CV339">
            <v>0</v>
          </cell>
          <cell r="CW339">
            <v>0</v>
          </cell>
          <cell r="CX339">
            <v>0</v>
          </cell>
          <cell r="CY339">
            <v>0</v>
          </cell>
          <cell r="CZ339">
            <v>0</v>
          </cell>
          <cell r="DA339">
            <v>0</v>
          </cell>
          <cell r="DB339">
            <v>0</v>
          </cell>
          <cell r="DD339" t="str">
            <v>000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v>0</v>
          </cell>
          <cell r="EE339">
            <v>0</v>
          </cell>
          <cell r="EF339">
            <v>0</v>
          </cell>
        </row>
        <row r="340">
          <cell r="BZ340" t="str">
            <v>T4Residential Transitional DemandVolume Charge</v>
          </cell>
          <cell r="CG340">
            <v>7.3089293572221642E-4</v>
          </cell>
          <cell r="CH340">
            <v>7.5925773099204277E-4</v>
          </cell>
          <cell r="CI340">
            <v>1.1616798372198246E-3</v>
          </cell>
          <cell r="CJ340">
            <v>1.7869940498066548E-3</v>
          </cell>
          <cell r="CK340">
            <v>0</v>
          </cell>
          <cell r="CL340">
            <v>0.01</v>
          </cell>
          <cell r="CM340">
            <v>0.01</v>
          </cell>
          <cell r="CN340">
            <v>0.01</v>
          </cell>
          <cell r="CO340">
            <v>0.01</v>
          </cell>
          <cell r="CP340">
            <v>0.01</v>
          </cell>
          <cell r="CQ340">
            <v>0.01</v>
          </cell>
          <cell r="CR340">
            <v>639264.90599999996</v>
          </cell>
          <cell r="CS340">
            <v>640548.16160999995</v>
          </cell>
          <cell r="CT340">
            <v>649860.56582999998</v>
          </cell>
          <cell r="CU340">
            <v>660641.28417</v>
          </cell>
          <cell r="CV340">
            <v>0</v>
          </cell>
          <cell r="CW340">
            <v>0</v>
          </cell>
          <cell r="CX340">
            <v>0</v>
          </cell>
          <cell r="CY340">
            <v>0</v>
          </cell>
          <cell r="CZ340">
            <v>0</v>
          </cell>
          <cell r="DA340">
            <v>0</v>
          </cell>
          <cell r="DB340">
            <v>0</v>
          </cell>
          <cell r="DD340" t="str">
            <v>000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row>
        <row r="341">
          <cell r="BZ341" t="str">
            <v>T4TUOS SACS PrimaryFixed Charge</v>
          </cell>
          <cell r="CG341">
            <v>0.14140000000000003</v>
          </cell>
          <cell r="CH341">
            <v>0.14140000000000003</v>
          </cell>
          <cell r="CI341">
            <v>0.14140000000000003</v>
          </cell>
          <cell r="CJ341">
            <v>0.14140000000000003</v>
          </cell>
          <cell r="CK341">
            <v>0.14140000000000003</v>
          </cell>
          <cell r="CL341">
            <v>0.14140000000000003</v>
          </cell>
          <cell r="CM341">
            <v>0.14140000000000003</v>
          </cell>
          <cell r="CN341">
            <v>0.14140000000000003</v>
          </cell>
          <cell r="CO341">
            <v>0.14140000000000003</v>
          </cell>
          <cell r="CP341">
            <v>0.14140000000000003</v>
          </cell>
          <cell r="CQ341">
            <v>0.14140000000000003</v>
          </cell>
          <cell r="CR341">
            <v>9903.86</v>
          </cell>
          <cell r="CS341">
            <v>9519.48</v>
          </cell>
          <cell r="CT341">
            <v>9329.3000000000011</v>
          </cell>
          <cell r="CU341">
            <v>9078.36</v>
          </cell>
          <cell r="CV341">
            <v>0</v>
          </cell>
          <cell r="CW341">
            <v>0</v>
          </cell>
          <cell r="CX341">
            <v>0</v>
          </cell>
          <cell r="CY341">
            <v>0</v>
          </cell>
          <cell r="CZ341">
            <v>0</v>
          </cell>
          <cell r="DA341">
            <v>0</v>
          </cell>
          <cell r="DB341">
            <v>0</v>
          </cell>
          <cell r="DD341" t="str">
            <v>000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v>0</v>
          </cell>
        </row>
        <row r="342">
          <cell r="BZ342" t="str">
            <v>T4TUOS SACS PrimaryVolume Charge</v>
          </cell>
          <cell r="CG342">
            <v>7.7007696230930512E-4</v>
          </cell>
          <cell r="CH342">
            <v>7.877729968950954E-4</v>
          </cell>
          <cell r="CI342">
            <v>8.7927315358862584E-4</v>
          </cell>
          <cell r="CJ342">
            <v>9.7608036971662336E-4</v>
          </cell>
          <cell r="CK342">
            <v>0</v>
          </cell>
          <cell r="CL342">
            <v>0.01</v>
          </cell>
          <cell r="CM342">
            <v>0.01</v>
          </cell>
          <cell r="CN342">
            <v>0.01</v>
          </cell>
          <cell r="CO342">
            <v>0.01</v>
          </cell>
          <cell r="CP342">
            <v>0.01</v>
          </cell>
          <cell r="CQ342">
            <v>0.01</v>
          </cell>
          <cell r="CR342">
            <v>75254999.314320013</v>
          </cell>
          <cell r="CS342">
            <v>74178191.258429989</v>
          </cell>
          <cell r="CT342">
            <v>73511137.413630009</v>
          </cell>
          <cell r="CU342">
            <v>72810476.600610003</v>
          </cell>
          <cell r="CV342">
            <v>0</v>
          </cell>
          <cell r="CW342">
            <v>0</v>
          </cell>
          <cell r="CX342">
            <v>0</v>
          </cell>
          <cell r="CY342">
            <v>0</v>
          </cell>
          <cell r="CZ342">
            <v>0</v>
          </cell>
          <cell r="DA342">
            <v>0</v>
          </cell>
          <cell r="DB342">
            <v>0</v>
          </cell>
          <cell r="DD342" t="str">
            <v>000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row>
        <row r="343">
          <cell r="BZ343" t="str">
            <v>T4TUOS SACS SecondaryVolume Charge</v>
          </cell>
          <cell r="CG343">
            <v>7.7007696230930512E-4</v>
          </cell>
          <cell r="CH343">
            <v>7.877729968950954E-4</v>
          </cell>
          <cell r="CI343">
            <v>8.7927315358862584E-4</v>
          </cell>
          <cell r="CJ343">
            <v>9.7608036971662336E-4</v>
          </cell>
          <cell r="CK343">
            <v>0</v>
          </cell>
          <cell r="CL343">
            <v>0.01</v>
          </cell>
          <cell r="CM343">
            <v>0.01</v>
          </cell>
          <cell r="CN343">
            <v>0.01</v>
          </cell>
          <cell r="CO343">
            <v>0.01</v>
          </cell>
          <cell r="CP343">
            <v>0.01</v>
          </cell>
          <cell r="CQ343">
            <v>0.01</v>
          </cell>
          <cell r="CR343">
            <v>14155022.94486</v>
          </cell>
          <cell r="CS343">
            <v>13764367.056929998</v>
          </cell>
          <cell r="CT343">
            <v>13421653.66626</v>
          </cell>
          <cell r="CU343">
            <v>12983085.921959998</v>
          </cell>
          <cell r="CV343">
            <v>0</v>
          </cell>
          <cell r="CW343">
            <v>0</v>
          </cell>
          <cell r="CX343">
            <v>0</v>
          </cell>
          <cell r="CY343">
            <v>0</v>
          </cell>
          <cell r="CZ343">
            <v>0</v>
          </cell>
          <cell r="DA343">
            <v>0</v>
          </cell>
          <cell r="DB343">
            <v>0</v>
          </cell>
          <cell r="DD343" t="str">
            <v>000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row>
        <row r="344">
          <cell r="BZ344" t="str">
            <v>T1Transitional Network Dual Rate Demand Tariff 3Fixed Charge</v>
          </cell>
          <cell r="CG344">
            <v>0.10462200000000002</v>
          </cell>
          <cell r="CH344">
            <v>0.10566822000000002</v>
          </cell>
          <cell r="CI344">
            <v>0.10672490220000003</v>
          </cell>
          <cell r="CJ344">
            <v>0.10779215122200003</v>
          </cell>
          <cell r="CK344">
            <v>0.10887007273422003</v>
          </cell>
          <cell r="CL344">
            <v>0.10887007273422003</v>
          </cell>
          <cell r="CM344">
            <v>0.10887007273422003</v>
          </cell>
          <cell r="CN344">
            <v>0.10887007273422003</v>
          </cell>
          <cell r="CO344">
            <v>0.10887007273422003</v>
          </cell>
          <cell r="CP344">
            <v>0.10887007273422003</v>
          </cell>
          <cell r="CQ344">
            <v>0.10887007273422003</v>
          </cell>
          <cell r="CR344">
            <v>0</v>
          </cell>
          <cell r="CS344">
            <v>0</v>
          </cell>
          <cell r="CT344">
            <v>0</v>
          </cell>
          <cell r="CU344">
            <v>0</v>
          </cell>
          <cell r="CV344">
            <v>0</v>
          </cell>
          <cell r="CW344">
            <v>0</v>
          </cell>
          <cell r="CX344">
            <v>0</v>
          </cell>
          <cell r="CY344">
            <v>0</v>
          </cell>
          <cell r="CZ344">
            <v>0</v>
          </cell>
          <cell r="DA344">
            <v>0</v>
          </cell>
          <cell r="DB344">
            <v>0</v>
          </cell>
          <cell r="DD344" t="str">
            <v>000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row>
        <row r="345">
          <cell r="BZ345" t="str">
            <v>T1Transitional Network Dual Rate Demand Tariff 3Volume Charge</v>
          </cell>
          <cell r="CG345">
            <v>1.2756140745273986E-2</v>
          </cell>
          <cell r="CH345">
            <v>1.2804973505126783E-2</v>
          </cell>
          <cell r="CI345">
            <v>1.29657472693725E-2</v>
          </cell>
          <cell r="CJ345">
            <v>1.2957337472086361E-2</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D345" t="str">
            <v>000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row>
        <row r="346">
          <cell r="BZ346" t="str">
            <v>T2Transitional Network Dual Rate Demand Tariff 3Fixed Charge</v>
          </cell>
          <cell r="CG346">
            <v>0.17445225</v>
          </cell>
          <cell r="CH346">
            <v>0.17619677250000002</v>
          </cell>
          <cell r="CI346">
            <v>0.17795874022500002</v>
          </cell>
          <cell r="CJ346">
            <v>0.17973832762725003</v>
          </cell>
          <cell r="CK346">
            <v>0.18153571090352252</v>
          </cell>
          <cell r="CL346">
            <v>0.18153571090352252</v>
          </cell>
          <cell r="CM346">
            <v>0.18153571090352252</v>
          </cell>
          <cell r="CN346">
            <v>0.18153571090352252</v>
          </cell>
          <cell r="CO346">
            <v>0.18153571090352252</v>
          </cell>
          <cell r="CP346">
            <v>0.18153571090352252</v>
          </cell>
          <cell r="CQ346">
            <v>0.18153571090352252</v>
          </cell>
          <cell r="CR346">
            <v>0</v>
          </cell>
          <cell r="CS346">
            <v>0</v>
          </cell>
          <cell r="CT346">
            <v>0</v>
          </cell>
          <cell r="CU346">
            <v>0</v>
          </cell>
          <cell r="CV346">
            <v>0</v>
          </cell>
          <cell r="CW346">
            <v>0</v>
          </cell>
          <cell r="CX346">
            <v>0</v>
          </cell>
          <cell r="CY346">
            <v>0</v>
          </cell>
          <cell r="CZ346">
            <v>0</v>
          </cell>
          <cell r="DA346">
            <v>0</v>
          </cell>
          <cell r="DB346">
            <v>0</v>
          </cell>
          <cell r="DD346" t="str">
            <v>000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row>
        <row r="347">
          <cell r="BZ347" t="str">
            <v>T2Transitional Network Dual Rate Demand Tariff 3Volume Charge</v>
          </cell>
          <cell r="CG347">
            <v>1.3580961239131205E-2</v>
          </cell>
          <cell r="CH347">
            <v>1.3644880852495473E-2</v>
          </cell>
          <cell r="CI347">
            <v>1.3690254783786774E-2</v>
          </cell>
          <cell r="CJ347">
            <v>1.3532672615177946E-2</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D347" t="str">
            <v>000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row>
        <row r="348">
          <cell r="BZ348" t="str">
            <v>T3Transitional Network Dual Rate Demand Tariff 3Fixed Charge</v>
          </cell>
          <cell r="CG348">
            <v>0.28228199999999998</v>
          </cell>
          <cell r="CH348">
            <v>0.28510481999999998</v>
          </cell>
          <cell r="CI348">
            <v>0.28795586819999996</v>
          </cell>
          <cell r="CJ348">
            <v>0.29083542688199998</v>
          </cell>
          <cell r="CK348">
            <v>0.29374378115082</v>
          </cell>
          <cell r="CL348">
            <v>0.29374378115082</v>
          </cell>
          <cell r="CM348">
            <v>0.29374378115082</v>
          </cell>
          <cell r="CN348">
            <v>0.29374378115082</v>
          </cell>
          <cell r="CO348">
            <v>0.29374378115082</v>
          </cell>
          <cell r="CP348">
            <v>0.29374378115082</v>
          </cell>
          <cell r="CQ348">
            <v>0.29374378115082</v>
          </cell>
          <cell r="CR348">
            <v>0</v>
          </cell>
          <cell r="CS348">
            <v>0</v>
          </cell>
          <cell r="CT348">
            <v>0</v>
          </cell>
          <cell r="CU348">
            <v>0</v>
          </cell>
          <cell r="CV348">
            <v>0</v>
          </cell>
          <cell r="CW348">
            <v>0</v>
          </cell>
          <cell r="CX348">
            <v>0</v>
          </cell>
          <cell r="CY348">
            <v>0</v>
          </cell>
          <cell r="CZ348">
            <v>0</v>
          </cell>
          <cell r="DA348">
            <v>0</v>
          </cell>
          <cell r="DB348">
            <v>0</v>
          </cell>
          <cell r="DD348" t="str">
            <v>000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row>
        <row r="349">
          <cell r="BZ349" t="str">
            <v>T3Transitional Network Dual Rate Demand Tariff 3Volume Charge</v>
          </cell>
          <cell r="CG349">
            <v>1.4121324100704864E-2</v>
          </cell>
          <cell r="CH349">
            <v>1.4377310927251193E-2</v>
          </cell>
          <cell r="CI349">
            <v>1.4100373889236734E-2</v>
          </cell>
          <cell r="CJ349">
            <v>1.354005174131365E-2</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D349" t="str">
            <v>000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row>
        <row r="350">
          <cell r="BZ350" t="str">
            <v>T4Transitional Network Dual Rate Demand Tariff 3Fixed Charge</v>
          </cell>
          <cell r="CG350">
            <v>0.14140000000000003</v>
          </cell>
          <cell r="CH350">
            <v>0.14281400000000002</v>
          </cell>
          <cell r="CI350">
            <v>0.14424214000000002</v>
          </cell>
          <cell r="CJ350">
            <v>0.14568456140000002</v>
          </cell>
          <cell r="CK350">
            <v>0.14714140701400003</v>
          </cell>
          <cell r="CL350">
            <v>0.14861282108414003</v>
          </cell>
          <cell r="CM350">
            <v>0.15009894929498144</v>
          </cell>
          <cell r="CN350">
            <v>0.15159993878793127</v>
          </cell>
          <cell r="CO350">
            <v>0.15311593817581057</v>
          </cell>
          <cell r="CP350">
            <v>0.15464709755756867</v>
          </cell>
          <cell r="CQ350">
            <v>0.15619356853314437</v>
          </cell>
          <cell r="CR350">
            <v>0</v>
          </cell>
          <cell r="CS350">
            <v>0</v>
          </cell>
          <cell r="CT350">
            <v>0</v>
          </cell>
          <cell r="CU350">
            <v>0</v>
          </cell>
          <cell r="CV350">
            <v>0</v>
          </cell>
          <cell r="CW350">
            <v>0</v>
          </cell>
          <cell r="CX350">
            <v>0</v>
          </cell>
          <cell r="CY350">
            <v>0</v>
          </cell>
          <cell r="CZ350">
            <v>0</v>
          </cell>
          <cell r="DA350">
            <v>0</v>
          </cell>
          <cell r="DB350">
            <v>0</v>
          </cell>
          <cell r="DD350" t="str">
            <v>000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v>0</v>
          </cell>
        </row>
        <row r="351">
          <cell r="BZ351" t="str">
            <v>T4Transitional Network Dual Rate Demand Tariff 3Volume Charge</v>
          </cell>
          <cell r="CG351">
            <v>7.7007696230930512E-4</v>
          </cell>
          <cell r="CH351">
            <v>7.877729968950954E-4</v>
          </cell>
          <cell r="CI351">
            <v>8.7927315358862584E-4</v>
          </cell>
          <cell r="CJ351">
            <v>9.7608036971662336E-4</v>
          </cell>
          <cell r="CK351">
            <v>0</v>
          </cell>
          <cell r="CL351">
            <v>0.01</v>
          </cell>
          <cell r="CM351">
            <v>0.01</v>
          </cell>
          <cell r="CN351">
            <v>0.01</v>
          </cell>
          <cell r="CO351">
            <v>0.01</v>
          </cell>
          <cell r="CP351">
            <v>0.01</v>
          </cell>
          <cell r="CQ351">
            <v>0.01</v>
          </cell>
          <cell r="CR351">
            <v>0</v>
          </cell>
          <cell r="CS351">
            <v>0</v>
          </cell>
          <cell r="CT351">
            <v>0</v>
          </cell>
          <cell r="CU351">
            <v>0</v>
          </cell>
          <cell r="CV351">
            <v>0</v>
          </cell>
          <cell r="CW351">
            <v>0</v>
          </cell>
          <cell r="CX351">
            <v>0</v>
          </cell>
          <cell r="CY351">
            <v>0</v>
          </cell>
          <cell r="CZ351">
            <v>0</v>
          </cell>
          <cell r="DA351">
            <v>0</v>
          </cell>
          <cell r="DB351">
            <v>0</v>
          </cell>
          <cell r="DD351" t="str">
            <v>000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row>
        <row r="352">
          <cell r="BZ352" t="str">
            <v>000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D352" t="str">
            <v>000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row>
        <row r="353">
          <cell r="BZ353" t="str">
            <v>000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D353" t="str">
            <v>000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0</v>
          </cell>
          <cell r="EB353">
            <v>0</v>
          </cell>
          <cell r="EC353">
            <v>0</v>
          </cell>
          <cell r="ED353">
            <v>0</v>
          </cell>
          <cell r="EE353">
            <v>0</v>
          </cell>
          <cell r="EF353">
            <v>0</v>
          </cell>
        </row>
        <row r="354">
          <cell r="BZ354" t="str">
            <v>000</v>
          </cell>
          <cell r="CG354">
            <v>0</v>
          </cell>
          <cell r="CH354">
            <v>0</v>
          </cell>
          <cell r="CI354">
            <v>0</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D354" t="str">
            <v>000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row>
        <row r="355">
          <cell r="BZ355" t="str">
            <v>000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D355" t="str">
            <v>000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row>
        <row r="356">
          <cell r="BZ356" t="str">
            <v>000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D356" t="str">
            <v>000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row>
        <row r="357">
          <cell r="BZ357" t="str">
            <v>000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D357" t="str">
            <v>000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row>
        <row r="358">
          <cell r="BZ358" t="str">
            <v>000</v>
          </cell>
          <cell r="CG358">
            <v>0</v>
          </cell>
          <cell r="CH358">
            <v>0</v>
          </cell>
          <cell r="CI358">
            <v>0</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D358" t="str">
            <v>000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v>0</v>
          </cell>
          <cell r="EE358">
            <v>0</v>
          </cell>
          <cell r="EF358">
            <v>0</v>
          </cell>
        </row>
        <row r="359">
          <cell r="BZ359" t="str">
            <v>000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D359" t="str">
            <v>000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0</v>
          </cell>
          <cell r="EB359">
            <v>0</v>
          </cell>
          <cell r="EC359">
            <v>0</v>
          </cell>
          <cell r="ED359">
            <v>0</v>
          </cell>
          <cell r="EE359">
            <v>0</v>
          </cell>
          <cell r="EF359">
            <v>0</v>
          </cell>
        </row>
        <row r="360">
          <cell r="BZ360" t="str">
            <v>000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D360" t="str">
            <v>000</v>
          </cell>
          <cell r="DK360">
            <v>0</v>
          </cell>
          <cell r="DL360">
            <v>0</v>
          </cell>
          <cell r="DM360">
            <v>0</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v>0</v>
          </cell>
          <cell r="EE360">
            <v>0</v>
          </cell>
          <cell r="EF360">
            <v>0</v>
          </cell>
        </row>
        <row r="361">
          <cell r="BZ361" t="str">
            <v>000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D361" t="str">
            <v>000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v>0</v>
          </cell>
          <cell r="EE361">
            <v>0</v>
          </cell>
          <cell r="EF361">
            <v>0</v>
          </cell>
        </row>
        <row r="362">
          <cell r="BZ362" t="str">
            <v>000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D362" t="str">
            <v>000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row>
        <row r="363">
          <cell r="BZ363" t="str">
            <v>000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D363" t="str">
            <v>000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row>
        <row r="364">
          <cell r="BZ364" t="str">
            <v>000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D364" t="str">
            <v>000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row>
        <row r="365">
          <cell r="BZ365" t="str">
            <v>000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D365" t="str">
            <v>000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0</v>
          </cell>
          <cell r="EF365">
            <v>0</v>
          </cell>
        </row>
        <row r="366">
          <cell r="BZ366" t="str">
            <v>000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0</v>
          </cell>
          <cell r="CZ366">
            <v>0</v>
          </cell>
          <cell r="DA366">
            <v>0</v>
          </cell>
          <cell r="DB366">
            <v>0</v>
          </cell>
          <cell r="DD366" t="str">
            <v>000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row>
        <row r="367">
          <cell r="BZ367" t="str">
            <v>000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cell r="DA367">
            <v>0</v>
          </cell>
          <cell r="DB367">
            <v>0</v>
          </cell>
          <cell r="DD367" t="str">
            <v>000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row>
        <row r="368">
          <cell r="BZ368" t="str">
            <v>000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D368" t="str">
            <v>000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0</v>
          </cell>
          <cell r="EF368">
            <v>0</v>
          </cell>
        </row>
        <row r="369">
          <cell r="BZ369" t="str">
            <v>000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D369" t="str">
            <v>000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row>
        <row r="370">
          <cell r="BZ370" t="str">
            <v>000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row>
        <row r="371">
          <cell r="BZ371" t="str">
            <v>000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row>
        <row r="372">
          <cell r="BZ372" t="str">
            <v>000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0</v>
          </cell>
          <cell r="CZ372">
            <v>0</v>
          </cell>
          <cell r="DA372">
            <v>0</v>
          </cell>
          <cell r="DB372">
            <v>0</v>
          </cell>
        </row>
        <row r="373">
          <cell r="BZ373" t="str">
            <v>000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0</v>
          </cell>
          <cell r="CY373">
            <v>0</v>
          </cell>
          <cell r="CZ373">
            <v>0</v>
          </cell>
          <cell r="DA373">
            <v>0</v>
          </cell>
          <cell r="DB373">
            <v>0</v>
          </cell>
        </row>
        <row r="374">
          <cell r="BZ374" t="str">
            <v>000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0</v>
          </cell>
          <cell r="CZ374">
            <v>0</v>
          </cell>
          <cell r="DA374">
            <v>0</v>
          </cell>
          <cell r="DB374">
            <v>0</v>
          </cell>
        </row>
        <row r="375">
          <cell r="BZ375" t="str">
            <v>000</v>
          </cell>
          <cell r="CG375">
            <v>0</v>
          </cell>
          <cell r="CH375">
            <v>0</v>
          </cell>
          <cell r="CI375">
            <v>0</v>
          </cell>
          <cell r="CJ375">
            <v>0</v>
          </cell>
          <cell r="CK375">
            <v>0</v>
          </cell>
          <cell r="CL375">
            <v>0</v>
          </cell>
          <cell r="CM375">
            <v>0</v>
          </cell>
          <cell r="CN375">
            <v>0</v>
          </cell>
          <cell r="CO375">
            <v>0</v>
          </cell>
          <cell r="CP375">
            <v>0</v>
          </cell>
          <cell r="CQ375">
            <v>0</v>
          </cell>
          <cell r="CR375">
            <v>0</v>
          </cell>
          <cell r="CS375">
            <v>0</v>
          </cell>
          <cell r="CT375">
            <v>0</v>
          </cell>
          <cell r="CU375">
            <v>0</v>
          </cell>
          <cell r="CV375">
            <v>0</v>
          </cell>
          <cell r="CW375">
            <v>0</v>
          </cell>
          <cell r="CX375">
            <v>0</v>
          </cell>
          <cell r="CY375">
            <v>0</v>
          </cell>
          <cell r="CZ375">
            <v>0</v>
          </cell>
          <cell r="DA375">
            <v>0</v>
          </cell>
          <cell r="DB375">
            <v>0</v>
          </cell>
        </row>
        <row r="376">
          <cell r="BZ376" t="str">
            <v>000</v>
          </cell>
          <cell r="CG376">
            <v>0</v>
          </cell>
          <cell r="CH376">
            <v>0</v>
          </cell>
          <cell r="CI376">
            <v>0</v>
          </cell>
          <cell r="CJ376">
            <v>0</v>
          </cell>
          <cell r="CK376">
            <v>0</v>
          </cell>
          <cell r="CL376">
            <v>0</v>
          </cell>
          <cell r="CM376">
            <v>0</v>
          </cell>
          <cell r="CN376">
            <v>0</v>
          </cell>
          <cell r="CO376">
            <v>0</v>
          </cell>
          <cell r="CP376">
            <v>0</v>
          </cell>
          <cell r="CQ376">
            <v>0</v>
          </cell>
          <cell r="CR376">
            <v>0</v>
          </cell>
          <cell r="CS376">
            <v>0</v>
          </cell>
          <cell r="CT376">
            <v>0</v>
          </cell>
          <cell r="CU376">
            <v>0</v>
          </cell>
          <cell r="CV376">
            <v>0</v>
          </cell>
          <cell r="CW376">
            <v>0</v>
          </cell>
          <cell r="CX376">
            <v>0</v>
          </cell>
          <cell r="CY376">
            <v>0</v>
          </cell>
          <cell r="CZ376">
            <v>0</v>
          </cell>
          <cell r="DA376">
            <v>0</v>
          </cell>
          <cell r="DB376">
            <v>0</v>
          </cell>
        </row>
        <row r="377">
          <cell r="BZ377" t="str">
            <v>000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row>
        <row r="378">
          <cell r="BZ378" t="str">
            <v>000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cell r="DA378">
            <v>0</v>
          </cell>
          <cell r="DB378">
            <v>0</v>
          </cell>
        </row>
        <row r="379">
          <cell r="BZ379" t="str">
            <v>000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cell r="DA379">
            <v>0</v>
          </cell>
          <cell r="DB379">
            <v>0</v>
          </cell>
        </row>
        <row r="380">
          <cell r="BZ380" t="str">
            <v>000</v>
          </cell>
          <cell r="CG380">
            <v>0</v>
          </cell>
          <cell r="CH380">
            <v>0</v>
          </cell>
          <cell r="CI380">
            <v>0</v>
          </cell>
          <cell r="CJ380">
            <v>0</v>
          </cell>
          <cell r="CK380">
            <v>0</v>
          </cell>
          <cell r="CL380">
            <v>0</v>
          </cell>
          <cell r="CM380">
            <v>0</v>
          </cell>
          <cell r="CN380">
            <v>0</v>
          </cell>
          <cell r="CO380">
            <v>0</v>
          </cell>
          <cell r="CP380">
            <v>0</v>
          </cell>
          <cell r="CQ380">
            <v>0</v>
          </cell>
          <cell r="CR380">
            <v>0</v>
          </cell>
          <cell r="CS380">
            <v>0</v>
          </cell>
          <cell r="CT380">
            <v>0</v>
          </cell>
          <cell r="CU380">
            <v>0</v>
          </cell>
          <cell r="CV380">
            <v>0</v>
          </cell>
          <cell r="CW380">
            <v>0</v>
          </cell>
          <cell r="CX380">
            <v>0</v>
          </cell>
          <cell r="CY380">
            <v>0</v>
          </cell>
          <cell r="CZ380">
            <v>0</v>
          </cell>
          <cell r="DA380">
            <v>0</v>
          </cell>
          <cell r="DB380">
            <v>0</v>
          </cell>
        </row>
        <row r="381">
          <cell r="BZ381" t="str">
            <v>000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row>
        <row r="382">
          <cell r="BZ382" t="str">
            <v>000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row>
        <row r="383">
          <cell r="BZ383" t="str">
            <v>000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row>
        <row r="384">
          <cell r="BZ384" t="str">
            <v>000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row>
        <row r="385">
          <cell r="BZ385" t="str">
            <v>000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row>
        <row r="386">
          <cell r="BZ386" t="str">
            <v>000</v>
          </cell>
          <cell r="CG386">
            <v>0</v>
          </cell>
          <cell r="CH386">
            <v>0</v>
          </cell>
          <cell r="CI386">
            <v>0</v>
          </cell>
          <cell r="CJ386">
            <v>0</v>
          </cell>
          <cell r="CK386">
            <v>0</v>
          </cell>
          <cell r="CL386">
            <v>0</v>
          </cell>
          <cell r="CM386">
            <v>0</v>
          </cell>
          <cell r="CN386">
            <v>0</v>
          </cell>
          <cell r="CO386">
            <v>0</v>
          </cell>
          <cell r="CP386">
            <v>0</v>
          </cell>
          <cell r="CQ386">
            <v>0</v>
          </cell>
          <cell r="CR386">
            <v>0</v>
          </cell>
          <cell r="CS386">
            <v>0</v>
          </cell>
          <cell r="CT386">
            <v>0</v>
          </cell>
          <cell r="CU386">
            <v>0</v>
          </cell>
          <cell r="CV386">
            <v>0</v>
          </cell>
          <cell r="CW386">
            <v>0</v>
          </cell>
          <cell r="CX386">
            <v>0</v>
          </cell>
          <cell r="CY386">
            <v>0</v>
          </cell>
          <cell r="CZ386">
            <v>0</v>
          </cell>
          <cell r="DA386">
            <v>0</v>
          </cell>
          <cell r="DB386">
            <v>0</v>
          </cell>
        </row>
        <row r="387">
          <cell r="BZ387" t="str">
            <v>000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row>
        <row r="388">
          <cell r="BZ388" t="str">
            <v>000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row>
        <row r="389">
          <cell r="BZ389" t="str">
            <v>000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row>
        <row r="390">
          <cell r="BZ390" t="str">
            <v>000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row>
        <row r="391">
          <cell r="BZ391" t="str">
            <v>000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row>
        <row r="392">
          <cell r="BZ392" t="str">
            <v>000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row>
        <row r="393">
          <cell r="BZ393" t="str">
            <v>000</v>
          </cell>
          <cell r="CG393">
            <v>0</v>
          </cell>
          <cell r="CH393">
            <v>0</v>
          </cell>
          <cell r="CI393">
            <v>0</v>
          </cell>
          <cell r="CJ393">
            <v>0</v>
          </cell>
          <cell r="CK393">
            <v>0</v>
          </cell>
          <cell r="CL393">
            <v>0</v>
          </cell>
          <cell r="CM393">
            <v>0</v>
          </cell>
          <cell r="CN393">
            <v>0</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row>
        <row r="394">
          <cell r="BZ394" t="str">
            <v>000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cell r="DA394">
            <v>0</v>
          </cell>
          <cell r="DB394">
            <v>0</v>
          </cell>
        </row>
        <row r="395">
          <cell r="BZ395" t="str">
            <v>000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cell r="DA395">
            <v>0</v>
          </cell>
          <cell r="DB395">
            <v>0</v>
          </cell>
        </row>
        <row r="396">
          <cell r="BZ396" t="str">
            <v>000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row>
        <row r="397">
          <cell r="BZ397" t="str">
            <v>000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row>
        <row r="398">
          <cell r="BZ398" t="str">
            <v>000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row>
        <row r="399">
          <cell r="BZ399" t="str">
            <v>000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row>
        <row r="400">
          <cell r="BZ400" t="str">
            <v>000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row>
        <row r="401">
          <cell r="BZ401" t="str">
            <v>000</v>
          </cell>
          <cell r="CG401">
            <v>0</v>
          </cell>
          <cell r="CH401">
            <v>0</v>
          </cell>
          <cell r="CI401">
            <v>0</v>
          </cell>
          <cell r="CJ401">
            <v>0</v>
          </cell>
          <cell r="CK401">
            <v>0</v>
          </cell>
          <cell r="CL401">
            <v>0</v>
          </cell>
          <cell r="CM401">
            <v>0</v>
          </cell>
          <cell r="CN401">
            <v>0</v>
          </cell>
          <cell r="CO401">
            <v>0</v>
          </cell>
          <cell r="CP401">
            <v>0</v>
          </cell>
          <cell r="CQ401">
            <v>0</v>
          </cell>
          <cell r="CR401">
            <v>0</v>
          </cell>
          <cell r="CS401">
            <v>0</v>
          </cell>
          <cell r="CT401">
            <v>0</v>
          </cell>
          <cell r="CU401">
            <v>0</v>
          </cell>
          <cell r="CV401">
            <v>0</v>
          </cell>
          <cell r="CW401">
            <v>0</v>
          </cell>
          <cell r="CX401">
            <v>0</v>
          </cell>
          <cell r="CY401">
            <v>0</v>
          </cell>
          <cell r="CZ401">
            <v>0</v>
          </cell>
          <cell r="DA401">
            <v>0</v>
          </cell>
          <cell r="DB401">
            <v>0</v>
          </cell>
        </row>
        <row r="402">
          <cell r="BZ402" t="str">
            <v>000</v>
          </cell>
          <cell r="CG402">
            <v>0</v>
          </cell>
          <cell r="CH402">
            <v>0</v>
          </cell>
          <cell r="CI402">
            <v>0</v>
          </cell>
          <cell r="CJ402">
            <v>0</v>
          </cell>
          <cell r="CK402">
            <v>0</v>
          </cell>
          <cell r="CL402">
            <v>0</v>
          </cell>
          <cell r="CM402">
            <v>0</v>
          </cell>
          <cell r="CN402">
            <v>0</v>
          </cell>
          <cell r="CO402">
            <v>0</v>
          </cell>
          <cell r="CP402">
            <v>0</v>
          </cell>
          <cell r="CQ402">
            <v>0</v>
          </cell>
          <cell r="CR402">
            <v>0</v>
          </cell>
          <cell r="CS402">
            <v>0</v>
          </cell>
          <cell r="CT402">
            <v>0</v>
          </cell>
          <cell r="CU402">
            <v>0</v>
          </cell>
          <cell r="CV402">
            <v>0</v>
          </cell>
          <cell r="CW402">
            <v>0</v>
          </cell>
          <cell r="CX402">
            <v>0</v>
          </cell>
          <cell r="CY402">
            <v>0</v>
          </cell>
          <cell r="CZ402">
            <v>0</v>
          </cell>
          <cell r="DA402">
            <v>0</v>
          </cell>
          <cell r="DB402">
            <v>0</v>
          </cell>
        </row>
        <row r="403">
          <cell r="BZ403" t="str">
            <v>000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row>
        <row r="404">
          <cell r="BZ404" t="str">
            <v>000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row>
        <row r="405">
          <cell r="BZ405" t="str">
            <v>000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row>
        <row r="406">
          <cell r="BZ406" t="str">
            <v>000</v>
          </cell>
          <cell r="CG406">
            <v>0</v>
          </cell>
          <cell r="CH406">
            <v>0</v>
          </cell>
          <cell r="CI406">
            <v>0</v>
          </cell>
          <cell r="CJ406">
            <v>0</v>
          </cell>
          <cell r="CK406">
            <v>0</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row>
        <row r="407">
          <cell r="BZ407" t="str">
            <v>000</v>
          </cell>
          <cell r="CG407">
            <v>0</v>
          </cell>
          <cell r="CH407">
            <v>0</v>
          </cell>
          <cell r="CI407">
            <v>0</v>
          </cell>
          <cell r="CJ407">
            <v>0</v>
          </cell>
          <cell r="CK407">
            <v>0</v>
          </cell>
          <cell r="CL407">
            <v>0</v>
          </cell>
          <cell r="CM407">
            <v>0</v>
          </cell>
          <cell r="CN407">
            <v>0</v>
          </cell>
          <cell r="CO407">
            <v>0</v>
          </cell>
          <cell r="CP407">
            <v>0</v>
          </cell>
          <cell r="CQ407">
            <v>0</v>
          </cell>
          <cell r="CR407">
            <v>0</v>
          </cell>
          <cell r="CS407">
            <v>0</v>
          </cell>
          <cell r="CT407">
            <v>0</v>
          </cell>
          <cell r="CU407">
            <v>0</v>
          </cell>
          <cell r="CV407">
            <v>0</v>
          </cell>
          <cell r="CW407">
            <v>0</v>
          </cell>
          <cell r="CX407">
            <v>0</v>
          </cell>
          <cell r="CY407">
            <v>0</v>
          </cell>
          <cell r="CZ407">
            <v>0</v>
          </cell>
          <cell r="DA407">
            <v>0</v>
          </cell>
          <cell r="DB407">
            <v>0</v>
          </cell>
        </row>
        <row r="408">
          <cell r="BZ408" t="str">
            <v>000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row>
        <row r="409">
          <cell r="BZ409" t="str">
            <v>000</v>
          </cell>
          <cell r="CG409">
            <v>0</v>
          </cell>
          <cell r="CH409">
            <v>0</v>
          </cell>
          <cell r="CI409">
            <v>0</v>
          </cell>
          <cell r="CJ409">
            <v>0</v>
          </cell>
          <cell r="CK409">
            <v>0</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row>
        <row r="410">
          <cell r="BZ410" t="str">
            <v>000</v>
          </cell>
          <cell r="CG410">
            <v>0</v>
          </cell>
          <cell r="CH410">
            <v>0</v>
          </cell>
          <cell r="CI410">
            <v>0</v>
          </cell>
          <cell r="CJ410">
            <v>0</v>
          </cell>
          <cell r="CK410">
            <v>0</v>
          </cell>
          <cell r="CL410">
            <v>0</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row>
        <row r="411">
          <cell r="BZ411" t="str">
            <v>000</v>
          </cell>
          <cell r="CG411">
            <v>0</v>
          </cell>
          <cell r="CH411">
            <v>0</v>
          </cell>
          <cell r="CI411">
            <v>0</v>
          </cell>
          <cell r="CJ411">
            <v>0</v>
          </cell>
          <cell r="CK411">
            <v>0</v>
          </cell>
          <cell r="CL411">
            <v>0</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row>
        <row r="412">
          <cell r="BZ412" t="str">
            <v>000</v>
          </cell>
          <cell r="CG412">
            <v>0</v>
          </cell>
          <cell r="CH412">
            <v>0</v>
          </cell>
          <cell r="CI412">
            <v>0</v>
          </cell>
          <cell r="CJ412">
            <v>0</v>
          </cell>
          <cell r="CK412">
            <v>0</v>
          </cell>
          <cell r="CL412">
            <v>0</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row>
        <row r="413">
          <cell r="BZ413" t="str">
            <v>000</v>
          </cell>
          <cell r="CG413">
            <v>0</v>
          </cell>
          <cell r="CH413">
            <v>0</v>
          </cell>
          <cell r="CI413">
            <v>0</v>
          </cell>
          <cell r="CJ413">
            <v>0</v>
          </cell>
          <cell r="CK413">
            <v>0</v>
          </cell>
          <cell r="CL413">
            <v>0</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row>
        <row r="414">
          <cell r="BZ414" t="str">
            <v>000</v>
          </cell>
          <cell r="CG414">
            <v>0</v>
          </cell>
          <cell r="CH414">
            <v>0</v>
          </cell>
          <cell r="CI414">
            <v>0</v>
          </cell>
          <cell r="CJ414">
            <v>0</v>
          </cell>
          <cell r="CK414">
            <v>0</v>
          </cell>
          <cell r="CL414">
            <v>0</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row>
        <row r="415">
          <cell r="BZ415" t="str">
            <v>000</v>
          </cell>
          <cell r="CG415">
            <v>0</v>
          </cell>
          <cell r="CH415">
            <v>0</v>
          </cell>
          <cell r="CI415">
            <v>0</v>
          </cell>
          <cell r="CJ415">
            <v>0</v>
          </cell>
          <cell r="CK415">
            <v>0</v>
          </cell>
          <cell r="CL415">
            <v>0</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row>
        <row r="416">
          <cell r="BZ416" t="str">
            <v>000</v>
          </cell>
          <cell r="CG416">
            <v>0</v>
          </cell>
          <cell r="CH416">
            <v>0</v>
          </cell>
          <cell r="CI416">
            <v>0</v>
          </cell>
          <cell r="CJ416">
            <v>0</v>
          </cell>
          <cell r="CK416">
            <v>0</v>
          </cell>
          <cell r="CL416">
            <v>0</v>
          </cell>
          <cell r="CM416">
            <v>0</v>
          </cell>
          <cell r="CN416">
            <v>0</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row>
        <row r="417">
          <cell r="BZ417" t="str">
            <v>000</v>
          </cell>
          <cell r="CG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row>
        <row r="418">
          <cell r="BZ418" t="str">
            <v>000</v>
          </cell>
          <cell r="CG418">
            <v>0</v>
          </cell>
          <cell r="CH418">
            <v>0</v>
          </cell>
          <cell r="CI418">
            <v>0</v>
          </cell>
          <cell r="CJ418">
            <v>0</v>
          </cell>
          <cell r="CK418">
            <v>0</v>
          </cell>
          <cell r="CL418">
            <v>0</v>
          </cell>
          <cell r="CM418">
            <v>0</v>
          </cell>
          <cell r="CN418">
            <v>0</v>
          </cell>
          <cell r="CO418">
            <v>0</v>
          </cell>
          <cell r="CP418">
            <v>0</v>
          </cell>
          <cell r="CQ418">
            <v>0</v>
          </cell>
          <cell r="CR418">
            <v>0</v>
          </cell>
          <cell r="CS418">
            <v>0</v>
          </cell>
          <cell r="CT418">
            <v>0</v>
          </cell>
          <cell r="CU418">
            <v>0</v>
          </cell>
          <cell r="CV418">
            <v>0</v>
          </cell>
          <cell r="CW418">
            <v>0</v>
          </cell>
          <cell r="CX418">
            <v>0</v>
          </cell>
          <cell r="CY418">
            <v>0</v>
          </cell>
          <cell r="CZ418">
            <v>0</v>
          </cell>
          <cell r="DA418">
            <v>0</v>
          </cell>
          <cell r="DB418">
            <v>0</v>
          </cell>
        </row>
        <row r="419">
          <cell r="BZ419" t="str">
            <v>000</v>
          </cell>
          <cell r="CG419">
            <v>0</v>
          </cell>
          <cell r="CH419">
            <v>0</v>
          </cell>
          <cell r="CI419">
            <v>0</v>
          </cell>
          <cell r="CJ419">
            <v>0</v>
          </cell>
          <cell r="CK419">
            <v>0</v>
          </cell>
          <cell r="CL419">
            <v>0</v>
          </cell>
          <cell r="CM419">
            <v>0</v>
          </cell>
          <cell r="CN419">
            <v>0</v>
          </cell>
          <cell r="CO419">
            <v>0</v>
          </cell>
          <cell r="CP419">
            <v>0</v>
          </cell>
          <cell r="CQ419">
            <v>0</v>
          </cell>
          <cell r="CR419">
            <v>0</v>
          </cell>
          <cell r="CS419">
            <v>0</v>
          </cell>
          <cell r="CT419">
            <v>0</v>
          </cell>
          <cell r="CU419">
            <v>0</v>
          </cell>
          <cell r="CV419">
            <v>0</v>
          </cell>
          <cell r="CW419">
            <v>0</v>
          </cell>
          <cell r="CX419">
            <v>0</v>
          </cell>
          <cell r="CY419">
            <v>0</v>
          </cell>
          <cell r="CZ419">
            <v>0</v>
          </cell>
          <cell r="DA419">
            <v>0</v>
          </cell>
          <cell r="DB419">
            <v>0</v>
          </cell>
        </row>
        <row r="420">
          <cell r="BZ420" t="str">
            <v>000</v>
          </cell>
          <cell r="CG420">
            <v>0</v>
          </cell>
          <cell r="CH420">
            <v>0</v>
          </cell>
          <cell r="CI420">
            <v>0</v>
          </cell>
          <cell r="CJ420">
            <v>0</v>
          </cell>
          <cell r="CK420">
            <v>0</v>
          </cell>
          <cell r="CL420">
            <v>0</v>
          </cell>
          <cell r="CM420">
            <v>0</v>
          </cell>
          <cell r="CN420">
            <v>0</v>
          </cell>
          <cell r="CO420">
            <v>0</v>
          </cell>
          <cell r="CP420">
            <v>0</v>
          </cell>
          <cell r="CQ420">
            <v>0</v>
          </cell>
          <cell r="CR420">
            <v>0</v>
          </cell>
          <cell r="CS420">
            <v>0</v>
          </cell>
          <cell r="CT420">
            <v>0</v>
          </cell>
          <cell r="CU420">
            <v>0</v>
          </cell>
          <cell r="CV420">
            <v>0</v>
          </cell>
          <cell r="CW420">
            <v>0</v>
          </cell>
          <cell r="CX420">
            <v>0</v>
          </cell>
          <cell r="CY420">
            <v>0</v>
          </cell>
          <cell r="CZ420">
            <v>0</v>
          </cell>
          <cell r="DA420">
            <v>0</v>
          </cell>
          <cell r="DB420">
            <v>0</v>
          </cell>
        </row>
        <row r="421">
          <cell r="BZ421" t="str">
            <v>000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cell r="DA421">
            <v>0</v>
          </cell>
          <cell r="DB421">
            <v>0</v>
          </cell>
        </row>
        <row r="422">
          <cell r="BZ422" t="str">
            <v>000</v>
          </cell>
          <cell r="CG422">
            <v>0</v>
          </cell>
          <cell r="CH422">
            <v>0</v>
          </cell>
          <cell r="CI422">
            <v>0</v>
          </cell>
          <cell r="CJ422">
            <v>0</v>
          </cell>
          <cell r="CK422">
            <v>0</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row>
        <row r="423">
          <cell r="BZ423" t="str">
            <v>000</v>
          </cell>
          <cell r="CG423">
            <v>0</v>
          </cell>
          <cell r="CH423">
            <v>0</v>
          </cell>
          <cell r="CI423">
            <v>0</v>
          </cell>
          <cell r="CJ423">
            <v>0</v>
          </cell>
          <cell r="CK423">
            <v>0</v>
          </cell>
          <cell r="CL423">
            <v>0</v>
          </cell>
          <cell r="CM423">
            <v>0</v>
          </cell>
          <cell r="CN423">
            <v>0</v>
          </cell>
          <cell r="CO423">
            <v>0</v>
          </cell>
          <cell r="CP423">
            <v>0</v>
          </cell>
          <cell r="CQ423">
            <v>0</v>
          </cell>
          <cell r="CR423">
            <v>0</v>
          </cell>
          <cell r="CS423">
            <v>0</v>
          </cell>
          <cell r="CT423">
            <v>0</v>
          </cell>
          <cell r="CU423">
            <v>0</v>
          </cell>
          <cell r="CV423">
            <v>0</v>
          </cell>
          <cell r="CW423">
            <v>0</v>
          </cell>
          <cell r="CX423">
            <v>0</v>
          </cell>
          <cell r="CY423">
            <v>0</v>
          </cell>
          <cell r="CZ423">
            <v>0</v>
          </cell>
          <cell r="DA423">
            <v>0</v>
          </cell>
          <cell r="DB423">
            <v>0</v>
          </cell>
        </row>
        <row r="424">
          <cell r="BZ424" t="str">
            <v>000</v>
          </cell>
          <cell r="CG424">
            <v>0</v>
          </cell>
          <cell r="CH424">
            <v>0</v>
          </cell>
          <cell r="CI424">
            <v>0</v>
          </cell>
          <cell r="CJ424">
            <v>0</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row>
        <row r="425">
          <cell r="BZ425" t="str">
            <v>000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0</v>
          </cell>
          <cell r="CZ425">
            <v>0</v>
          </cell>
          <cell r="DA425">
            <v>0</v>
          </cell>
          <cell r="DB425">
            <v>0</v>
          </cell>
        </row>
        <row r="426">
          <cell r="BZ426" t="str">
            <v>000</v>
          </cell>
          <cell r="CG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0</v>
          </cell>
          <cell r="CZ426">
            <v>0</v>
          </cell>
          <cell r="DA426">
            <v>0</v>
          </cell>
          <cell r="DB426">
            <v>0</v>
          </cell>
        </row>
        <row r="427">
          <cell r="BZ427" t="str">
            <v>000</v>
          </cell>
          <cell r="CG427">
            <v>0</v>
          </cell>
          <cell r="CH427">
            <v>0</v>
          </cell>
          <cell r="CI427">
            <v>0</v>
          </cell>
          <cell r="CJ427">
            <v>0</v>
          </cell>
          <cell r="CK427">
            <v>0</v>
          </cell>
          <cell r="CL427">
            <v>0</v>
          </cell>
          <cell r="CM427">
            <v>0</v>
          </cell>
          <cell r="CN427">
            <v>0</v>
          </cell>
          <cell r="CO427">
            <v>0</v>
          </cell>
          <cell r="CP427">
            <v>0</v>
          </cell>
          <cell r="CQ427">
            <v>0</v>
          </cell>
          <cell r="CR427">
            <v>0</v>
          </cell>
          <cell r="CS427">
            <v>0</v>
          </cell>
          <cell r="CT427">
            <v>0</v>
          </cell>
          <cell r="CU427">
            <v>0</v>
          </cell>
          <cell r="CV427">
            <v>0</v>
          </cell>
          <cell r="CW427">
            <v>0</v>
          </cell>
          <cell r="CX427">
            <v>0</v>
          </cell>
          <cell r="CY427">
            <v>0</v>
          </cell>
          <cell r="CZ427">
            <v>0</v>
          </cell>
          <cell r="DA427">
            <v>0</v>
          </cell>
          <cell r="DB427">
            <v>0</v>
          </cell>
        </row>
        <row r="428">
          <cell r="BZ428" t="str">
            <v>000</v>
          </cell>
          <cell r="CG428">
            <v>0</v>
          </cell>
          <cell r="CH428">
            <v>0</v>
          </cell>
          <cell r="CI428">
            <v>0</v>
          </cell>
          <cell r="CJ428">
            <v>0</v>
          </cell>
          <cell r="CK428">
            <v>0</v>
          </cell>
          <cell r="CL428">
            <v>0</v>
          </cell>
          <cell r="CM428">
            <v>0</v>
          </cell>
          <cell r="CN428">
            <v>0</v>
          </cell>
          <cell r="CO428">
            <v>0</v>
          </cell>
          <cell r="CP428">
            <v>0</v>
          </cell>
          <cell r="CQ428">
            <v>0</v>
          </cell>
          <cell r="CR428">
            <v>0</v>
          </cell>
          <cell r="CS428">
            <v>0</v>
          </cell>
          <cell r="CT428">
            <v>0</v>
          </cell>
          <cell r="CU428">
            <v>0</v>
          </cell>
          <cell r="CV428">
            <v>0</v>
          </cell>
          <cell r="CW428">
            <v>0</v>
          </cell>
          <cell r="CX428">
            <v>0</v>
          </cell>
          <cell r="CY428">
            <v>0</v>
          </cell>
          <cell r="CZ428">
            <v>0</v>
          </cell>
          <cell r="DA428">
            <v>0</v>
          </cell>
          <cell r="DB428">
            <v>0</v>
          </cell>
        </row>
        <row r="429">
          <cell r="BZ429" t="str">
            <v>000</v>
          </cell>
          <cell r="CG429">
            <v>0</v>
          </cell>
          <cell r="CH429">
            <v>0</v>
          </cell>
          <cell r="CI429">
            <v>0</v>
          </cell>
          <cell r="CJ429">
            <v>0</v>
          </cell>
          <cell r="CK429">
            <v>0</v>
          </cell>
          <cell r="CL429">
            <v>0</v>
          </cell>
          <cell r="CM429">
            <v>0</v>
          </cell>
          <cell r="CN429">
            <v>0</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row>
        <row r="430">
          <cell r="BZ430" t="str">
            <v>000</v>
          </cell>
          <cell r="CG430">
            <v>0</v>
          </cell>
          <cell r="CH430">
            <v>0</v>
          </cell>
          <cell r="CI430">
            <v>0</v>
          </cell>
          <cell r="CJ430">
            <v>0</v>
          </cell>
          <cell r="CK430">
            <v>0</v>
          </cell>
          <cell r="CL430">
            <v>0</v>
          </cell>
          <cell r="CM430">
            <v>0</v>
          </cell>
          <cell r="CN430">
            <v>0</v>
          </cell>
          <cell r="CO430">
            <v>0</v>
          </cell>
          <cell r="CP430">
            <v>0</v>
          </cell>
          <cell r="CQ430">
            <v>0</v>
          </cell>
          <cell r="CR430">
            <v>0</v>
          </cell>
          <cell r="CS430">
            <v>0</v>
          </cell>
          <cell r="CT430">
            <v>0</v>
          </cell>
          <cell r="CU430">
            <v>0</v>
          </cell>
          <cell r="CV430">
            <v>0</v>
          </cell>
          <cell r="CW430">
            <v>0</v>
          </cell>
          <cell r="CX430">
            <v>0</v>
          </cell>
          <cell r="CY430">
            <v>0</v>
          </cell>
          <cell r="CZ430">
            <v>0</v>
          </cell>
          <cell r="DA430">
            <v>0</v>
          </cell>
          <cell r="DB430">
            <v>0</v>
          </cell>
        </row>
        <row r="431">
          <cell r="BZ431" t="str">
            <v>000</v>
          </cell>
          <cell r="CG431">
            <v>0</v>
          </cell>
          <cell r="CH431">
            <v>0</v>
          </cell>
          <cell r="CI431">
            <v>0</v>
          </cell>
          <cell r="CJ431">
            <v>0</v>
          </cell>
          <cell r="CK431">
            <v>0</v>
          </cell>
          <cell r="CL431">
            <v>0</v>
          </cell>
          <cell r="CM431">
            <v>0</v>
          </cell>
          <cell r="CN431">
            <v>0</v>
          </cell>
          <cell r="CO431">
            <v>0</v>
          </cell>
          <cell r="CP431">
            <v>0</v>
          </cell>
          <cell r="CQ431">
            <v>0</v>
          </cell>
          <cell r="CR431">
            <v>0</v>
          </cell>
          <cell r="CS431">
            <v>0</v>
          </cell>
          <cell r="CT431">
            <v>0</v>
          </cell>
          <cell r="CU431">
            <v>0</v>
          </cell>
          <cell r="CV431">
            <v>0</v>
          </cell>
          <cell r="CW431">
            <v>0</v>
          </cell>
          <cell r="CX431">
            <v>0</v>
          </cell>
          <cell r="CY431">
            <v>0</v>
          </cell>
          <cell r="CZ431">
            <v>0</v>
          </cell>
          <cell r="DA431">
            <v>0</v>
          </cell>
          <cell r="DB431">
            <v>0</v>
          </cell>
        </row>
        <row r="432">
          <cell r="BZ432" t="str">
            <v>000</v>
          </cell>
          <cell r="CG432">
            <v>0</v>
          </cell>
          <cell r="CH432">
            <v>0</v>
          </cell>
          <cell r="CI432">
            <v>0</v>
          </cell>
          <cell r="CJ432">
            <v>0</v>
          </cell>
          <cell r="CK432">
            <v>0</v>
          </cell>
          <cell r="CL432">
            <v>0</v>
          </cell>
          <cell r="CM432">
            <v>0</v>
          </cell>
          <cell r="CN432">
            <v>0</v>
          </cell>
          <cell r="CO432">
            <v>0</v>
          </cell>
          <cell r="CP432">
            <v>0</v>
          </cell>
          <cell r="CQ432">
            <v>0</v>
          </cell>
          <cell r="CR432">
            <v>0</v>
          </cell>
          <cell r="CS432">
            <v>0</v>
          </cell>
          <cell r="CT432">
            <v>0</v>
          </cell>
          <cell r="CU432">
            <v>0</v>
          </cell>
          <cell r="CV432">
            <v>0</v>
          </cell>
          <cell r="CW432">
            <v>0</v>
          </cell>
          <cell r="CX432">
            <v>0</v>
          </cell>
          <cell r="CY432">
            <v>0</v>
          </cell>
          <cell r="CZ432">
            <v>0</v>
          </cell>
          <cell r="DA432">
            <v>0</v>
          </cell>
          <cell r="DB432">
            <v>0</v>
          </cell>
        </row>
        <row r="433">
          <cell r="BZ433" t="str">
            <v>000</v>
          </cell>
          <cell r="CG433">
            <v>0</v>
          </cell>
          <cell r="CH433">
            <v>0</v>
          </cell>
          <cell r="CI433">
            <v>0</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0</v>
          </cell>
          <cell r="DB433">
            <v>0</v>
          </cell>
        </row>
        <row r="434">
          <cell r="BZ434" t="str">
            <v>000</v>
          </cell>
          <cell r="CG434">
            <v>0</v>
          </cell>
          <cell r="CH434">
            <v>0</v>
          </cell>
          <cell r="CI434">
            <v>0</v>
          </cell>
          <cell r="CJ434">
            <v>0</v>
          </cell>
          <cell r="CK434">
            <v>0</v>
          </cell>
          <cell r="CL434">
            <v>0</v>
          </cell>
          <cell r="CM434">
            <v>0</v>
          </cell>
          <cell r="CN434">
            <v>0</v>
          </cell>
          <cell r="CO434">
            <v>0</v>
          </cell>
          <cell r="CP434">
            <v>0</v>
          </cell>
          <cell r="CQ434">
            <v>0</v>
          </cell>
          <cell r="CR434">
            <v>0</v>
          </cell>
          <cell r="CS434">
            <v>0</v>
          </cell>
          <cell r="CT434">
            <v>0</v>
          </cell>
          <cell r="CU434">
            <v>0</v>
          </cell>
          <cell r="CV434">
            <v>0</v>
          </cell>
          <cell r="CW434">
            <v>0</v>
          </cell>
          <cell r="CX434">
            <v>0</v>
          </cell>
          <cell r="CY434">
            <v>0</v>
          </cell>
          <cell r="CZ434">
            <v>0</v>
          </cell>
          <cell r="DA434">
            <v>0</v>
          </cell>
          <cell r="DB434">
            <v>0</v>
          </cell>
        </row>
      </sheetData>
      <sheetData sheetId="11">
        <row r="16">
          <cell r="K16">
            <v>980.24649007466235</v>
          </cell>
        </row>
      </sheetData>
      <sheetData sheetId="12">
        <row r="2">
          <cell r="BX2"/>
        </row>
      </sheetData>
      <sheetData sheetId="13">
        <row r="215">
          <cell r="F215" t="str">
            <v>CAC</v>
          </cell>
          <cell r="G215" t="str">
            <v>SACL</v>
          </cell>
          <cell r="H215" t="str">
            <v>SACS Bus</v>
          </cell>
          <cell r="I215" t="str">
            <v>SACS Res</v>
          </cell>
          <cell r="J215" t="str">
            <v>SACS Unm</v>
          </cell>
          <cell r="K215" t="str">
            <v>SACS CL</v>
          </cell>
        </row>
        <row r="216">
          <cell r="C216" t="str">
            <v>EastT1</v>
          </cell>
          <cell r="F216">
            <v>0.47674418604651164</v>
          </cell>
          <cell r="G216">
            <v>0.48215245970405318</v>
          </cell>
          <cell r="H216">
            <v>0.50848635514419838</v>
          </cell>
          <cell r="I216">
            <v>0.48415495950446169</v>
          </cell>
          <cell r="J216">
            <v>0.47699195930681498</v>
          </cell>
          <cell r="K216">
            <v>0.44785662513896429</v>
          </cell>
        </row>
        <row r="217">
          <cell r="C217" t="str">
            <v>EastT2</v>
          </cell>
          <cell r="F217">
            <v>0.29069767441860467</v>
          </cell>
          <cell r="G217">
            <v>0.30901057998085868</v>
          </cell>
          <cell r="H217">
            <v>0.29724214541162175</v>
          </cell>
          <cell r="I217">
            <v>0.29335362631781997</v>
          </cell>
          <cell r="J217">
            <v>0.32129015851507225</v>
          </cell>
          <cell r="K217">
            <v>0.3608306662829468</v>
          </cell>
        </row>
        <row r="218">
          <cell r="C218" t="str">
            <v>EastT3</v>
          </cell>
          <cell r="F218">
            <v>0.23255813953488372</v>
          </cell>
          <cell r="G218">
            <v>0.208836960315088</v>
          </cell>
          <cell r="H218">
            <v>0.19427149944417998</v>
          </cell>
          <cell r="I218">
            <v>0.22249141417771826</v>
          </cell>
          <cell r="J218">
            <v>0.20171788217811276</v>
          </cell>
          <cell r="K218">
            <v>0.19131270857808885</v>
          </cell>
        </row>
        <row r="219">
          <cell r="C219" t="str">
            <v>WestT1</v>
          </cell>
          <cell r="F219">
            <v>0.7142857142857143</v>
          </cell>
          <cell r="G219">
            <v>0.75293801110727687</v>
          </cell>
          <cell r="H219">
            <v>0.74781392001626179</v>
          </cell>
          <cell r="I219">
            <v>0.76951761573828703</v>
          </cell>
          <cell r="J219">
            <v>0.77814735858572237</v>
          </cell>
          <cell r="K219">
            <v>0.74271190358166139</v>
          </cell>
        </row>
        <row r="220">
          <cell r="C220" t="str">
            <v>WestT2</v>
          </cell>
          <cell r="F220">
            <v>0.14285714285714285</v>
          </cell>
          <cell r="G220">
            <v>0.20492699785638252</v>
          </cell>
          <cell r="H220">
            <v>0.20331999328543385</v>
          </cell>
          <cell r="I220">
            <v>0.19112609640109543</v>
          </cell>
          <cell r="J220">
            <v>0.19243761669912657</v>
          </cell>
          <cell r="K220">
            <v>0.21782647384982362</v>
          </cell>
        </row>
        <row r="221">
          <cell r="C221" t="str">
            <v>WestT3</v>
          </cell>
          <cell r="F221">
            <v>0.14285714285714285</v>
          </cell>
          <cell r="G221">
            <v>4.2134991036340705E-2</v>
          </cell>
          <cell r="H221">
            <v>4.8866086698304272E-2</v>
          </cell>
          <cell r="I221">
            <v>3.935628786061747E-2</v>
          </cell>
          <cell r="J221">
            <v>2.9415024715151079E-2</v>
          </cell>
          <cell r="K221">
            <v>3.946162256851516E-2</v>
          </cell>
        </row>
        <row r="222">
          <cell r="C222" t="str">
            <v>South EastSE</v>
          </cell>
          <cell r="F222">
            <v>1</v>
          </cell>
          <cell r="G222">
            <v>1</v>
          </cell>
          <cell r="H222">
            <v>1</v>
          </cell>
          <cell r="I222">
            <v>1</v>
          </cell>
          <cell r="J222">
            <v>1</v>
          </cell>
          <cell r="K222">
            <v>1</v>
          </cell>
        </row>
        <row r="223">
          <cell r="C223" t="str">
            <v>Mt IsaT4</v>
          </cell>
          <cell r="F223"/>
          <cell r="G223">
            <v>1</v>
          </cell>
          <cell r="H223">
            <v>1</v>
          </cell>
          <cell r="I223">
            <v>1</v>
          </cell>
          <cell r="J223">
            <v>1</v>
          </cell>
          <cell r="K223">
            <v>1</v>
          </cell>
        </row>
      </sheetData>
      <sheetData sheetId="14"/>
      <sheetData sheetId="15">
        <row r="15">
          <cell r="C15" t="str">
            <v>Pricing zone</v>
          </cell>
          <cell r="D15" t="str">
            <v>NMI</v>
          </cell>
          <cell r="E15" t="str">
            <v>Voltage level</v>
          </cell>
          <cell r="F15" t="str">
            <v>Transmission zone</v>
          </cell>
          <cell r="G15" t="str">
            <v>TNI</v>
          </cell>
          <cell r="H15" t="str">
            <v>Customer name</v>
          </cell>
          <cell r="I15" t="str">
            <v>Tariff name</v>
          </cell>
          <cell r="J15" t="str">
            <v>DLF</v>
          </cell>
          <cell r="K15" t="str">
            <v>CAV</v>
          </cell>
          <cell r="L15" t="str">
            <v>CCAV</v>
          </cell>
          <cell r="M15" t="str">
            <v>NCCAV</v>
          </cell>
          <cell r="N15" t="str">
            <v>Annual energy</v>
          </cell>
          <cell r="O15" t="str">
            <v>Connection units</v>
          </cell>
          <cell r="P15" t="str">
            <v>Authorised demand import kVA</v>
          </cell>
          <cell r="Q15" t="str">
            <v>Capacity Non Summer</v>
          </cell>
          <cell r="R15" t="str">
            <v>Authorised demand export kW</v>
          </cell>
          <cell r="S15" t="str">
            <v>Monthly max demand kVA</v>
          </cell>
          <cell r="T15" t="str">
            <v>Monthly summer max demand kVA</v>
          </cell>
          <cell r="U15" t="str">
            <v>Monthly max demand peak kVA</v>
          </cell>
          <cell r="V15" t="str">
            <v>Excess demand</v>
          </cell>
          <cell r="W15" t="str">
            <v>Volume</v>
          </cell>
          <cell r="X15" t="str">
            <v>Volume non summer</v>
          </cell>
          <cell r="Y15" t="str">
            <v>Volume summer</v>
          </cell>
          <cell r="Z15" t="str">
            <v>Volume off peak</v>
          </cell>
          <cell r="AA15" t="str">
            <v>Volume peak</v>
          </cell>
        </row>
        <row r="16">
          <cell r="C16" t="str">
            <v>East</v>
          </cell>
          <cell r="D16">
            <v>3031124500</v>
          </cell>
          <cell r="E16" t="str">
            <v>22/11kV Line</v>
          </cell>
          <cell r="F16" t="str">
            <v>T3</v>
          </cell>
          <cell r="G16" t="str">
            <v>QCRN</v>
          </cell>
          <cell r="H16" t="str">
            <v>SITA Australia Pty Ltd (Cairns Waste Management)</v>
          </cell>
          <cell r="I16" t="str">
            <v>CAC 22/11kV Line</v>
          </cell>
          <cell r="J16">
            <v>1.073</v>
          </cell>
          <cell r="K16">
            <v>266982.88681666274</v>
          </cell>
          <cell r="L16">
            <v>147954.09476101</v>
          </cell>
          <cell r="M16">
            <v>119028.79205565274</v>
          </cell>
          <cell r="N16">
            <v>3172000</v>
          </cell>
          <cell r="O16">
            <v>5</v>
          </cell>
          <cell r="P16">
            <v>750</v>
          </cell>
          <cell r="Q16">
            <v>0</v>
          </cell>
          <cell r="R16">
            <v>0</v>
          </cell>
          <cell r="S16">
            <v>7889.75</v>
          </cell>
          <cell r="T16">
            <v>0</v>
          </cell>
          <cell r="U16">
            <v>0</v>
          </cell>
          <cell r="V16">
            <v>0</v>
          </cell>
          <cell r="W16">
            <v>3172000</v>
          </cell>
          <cell r="X16">
            <v>0</v>
          </cell>
          <cell r="Y16">
            <v>0</v>
          </cell>
          <cell r="Z16"/>
          <cell r="AA16"/>
        </row>
        <row r="17">
          <cell r="C17" t="str">
            <v>East</v>
          </cell>
          <cell r="D17">
            <v>3039072291</v>
          </cell>
          <cell r="E17" t="str">
            <v>22/11kV Line</v>
          </cell>
          <cell r="F17" t="str">
            <v>T1</v>
          </cell>
          <cell r="G17" t="str">
            <v>QBWL</v>
          </cell>
          <cell r="H17" t="str">
            <v>Jellinbah Resources Pty Ltd - Coal Preparation Plant</v>
          </cell>
          <cell r="I17" t="str">
            <v>CAC 22/11kV Line</v>
          </cell>
          <cell r="J17">
            <v>1.073</v>
          </cell>
          <cell r="K17">
            <v>312882.35883999371</v>
          </cell>
          <cell r="L17">
            <v>147954.09476101</v>
          </cell>
          <cell r="M17">
            <v>164928.26407898372</v>
          </cell>
          <cell r="N17">
            <v>1355000</v>
          </cell>
          <cell r="O17">
            <v>6</v>
          </cell>
          <cell r="P17">
            <v>1280</v>
          </cell>
          <cell r="Q17">
            <v>0</v>
          </cell>
          <cell r="R17">
            <v>0</v>
          </cell>
          <cell r="S17">
            <v>15000</v>
          </cell>
          <cell r="T17">
            <v>0</v>
          </cell>
          <cell r="U17">
            <v>0</v>
          </cell>
          <cell r="V17">
            <v>0</v>
          </cell>
          <cell r="W17">
            <v>1355000</v>
          </cell>
          <cell r="X17">
            <v>0</v>
          </cell>
          <cell r="Y17">
            <v>0</v>
          </cell>
          <cell r="Z17"/>
          <cell r="AA17"/>
        </row>
        <row r="18">
          <cell r="C18" t="str">
            <v>East</v>
          </cell>
          <cell r="D18">
            <v>3050045342</v>
          </cell>
          <cell r="E18" t="str">
            <v>33kV</v>
          </cell>
          <cell r="F18" t="str">
            <v>T1</v>
          </cell>
          <cell r="G18" t="str">
            <v>QTKM</v>
          </cell>
          <cell r="H18" t="str">
            <v>White Industries - Dalby</v>
          </cell>
          <cell r="I18" t="str">
            <v>CAC 33kV</v>
          </cell>
          <cell r="J18">
            <v>1.0109999999999999</v>
          </cell>
          <cell r="K18">
            <v>661341.24844847934</v>
          </cell>
          <cell r="L18">
            <v>475904.68015447899</v>
          </cell>
          <cell r="M18">
            <v>185436.56829400035</v>
          </cell>
          <cell r="N18">
            <v>1708000</v>
          </cell>
          <cell r="O18">
            <v>13</v>
          </cell>
          <cell r="P18">
            <v>2740</v>
          </cell>
          <cell r="Q18">
            <v>0</v>
          </cell>
          <cell r="R18">
            <v>0</v>
          </cell>
          <cell r="S18">
            <v>27481.641000000003</v>
          </cell>
          <cell r="T18">
            <v>0</v>
          </cell>
          <cell r="U18">
            <v>0</v>
          </cell>
          <cell r="V18">
            <v>0</v>
          </cell>
          <cell r="W18">
            <v>1708000</v>
          </cell>
          <cell r="X18">
            <v>0</v>
          </cell>
          <cell r="Y18">
            <v>0</v>
          </cell>
          <cell r="Z18"/>
          <cell r="AA18"/>
        </row>
        <row r="19">
          <cell r="C19" t="str">
            <v>East</v>
          </cell>
          <cell r="D19">
            <v>3050401688</v>
          </cell>
          <cell r="E19" t="str">
            <v>22/11kV Bus</v>
          </cell>
          <cell r="F19" t="str">
            <v>T3</v>
          </cell>
          <cell r="G19" t="str">
            <v>QTUH</v>
          </cell>
          <cell r="H19" t="str">
            <v>Body Corp Mitre Street, Pt Douglas</v>
          </cell>
          <cell r="I19" t="str">
            <v>CAC 22/11kV Bus</v>
          </cell>
          <cell r="J19">
            <v>1.073</v>
          </cell>
          <cell r="K19">
            <v>287287.40537086123</v>
          </cell>
          <cell r="L19">
            <v>272682.8121311185</v>
          </cell>
          <cell r="M19">
            <v>14604.593239742739</v>
          </cell>
          <cell r="N19">
            <v>3427000</v>
          </cell>
          <cell r="O19">
            <v>5</v>
          </cell>
          <cell r="P19">
            <v>820</v>
          </cell>
          <cell r="Q19">
            <v>0</v>
          </cell>
          <cell r="R19">
            <v>0</v>
          </cell>
          <cell r="S19">
            <v>7144.3960000000006</v>
          </cell>
          <cell r="T19">
            <v>0</v>
          </cell>
          <cell r="U19">
            <v>0</v>
          </cell>
          <cell r="V19">
            <v>0</v>
          </cell>
          <cell r="W19">
            <v>3427000</v>
          </cell>
          <cell r="X19">
            <v>0</v>
          </cell>
          <cell r="Y19">
            <v>0</v>
          </cell>
          <cell r="Z19"/>
          <cell r="AA19"/>
        </row>
        <row r="20">
          <cell r="C20" t="str">
            <v>East</v>
          </cell>
          <cell r="D20">
            <v>3050880454</v>
          </cell>
          <cell r="E20" t="str">
            <v>22/11kV Bus</v>
          </cell>
          <cell r="F20" t="str">
            <v>T2</v>
          </cell>
          <cell r="G20" t="str">
            <v>QTVS</v>
          </cell>
          <cell r="H20" t="str">
            <v>Townsville City Council - Cape Cleveland Waste Treatment Plant</v>
          </cell>
          <cell r="I20" t="str">
            <v>CAC 22/11kV Bus</v>
          </cell>
          <cell r="J20">
            <v>1.036</v>
          </cell>
          <cell r="K20">
            <v>1818635.1715012733</v>
          </cell>
          <cell r="L20">
            <v>272682.8121311185</v>
          </cell>
          <cell r="M20">
            <v>1545952.3593701548</v>
          </cell>
          <cell r="N20">
            <v>5672000</v>
          </cell>
          <cell r="O20">
            <v>38</v>
          </cell>
          <cell r="P20">
            <v>3330</v>
          </cell>
          <cell r="Q20">
            <v>0</v>
          </cell>
          <cell r="R20">
            <v>0</v>
          </cell>
          <cell r="S20">
            <v>13942.355</v>
          </cell>
          <cell r="T20">
            <v>0</v>
          </cell>
          <cell r="U20">
            <v>0</v>
          </cell>
          <cell r="V20">
            <v>0</v>
          </cell>
          <cell r="W20">
            <v>5672000</v>
          </cell>
          <cell r="X20">
            <v>0</v>
          </cell>
          <cell r="Y20">
            <v>0</v>
          </cell>
          <cell r="Z20"/>
          <cell r="AA20"/>
        </row>
        <row r="21">
          <cell r="C21" t="str">
            <v>East</v>
          </cell>
          <cell r="D21">
            <v>3050974882</v>
          </cell>
          <cell r="E21" t="str">
            <v>66kV</v>
          </cell>
          <cell r="F21" t="str">
            <v>T2</v>
          </cell>
          <cell r="G21" t="str">
            <v>QPRO</v>
          </cell>
          <cell r="H21" t="str">
            <v>CCIG Investments Pty Ltd - Daydream Island</v>
          </cell>
          <cell r="I21" t="str">
            <v>CAC 66kV</v>
          </cell>
          <cell r="J21">
            <v>1.016</v>
          </cell>
          <cell r="K21">
            <v>1551288.434359692</v>
          </cell>
          <cell r="L21">
            <v>1551288.434359692</v>
          </cell>
          <cell r="M21">
            <v>0</v>
          </cell>
          <cell r="N21">
            <v>3514000</v>
          </cell>
          <cell r="O21">
            <v>7</v>
          </cell>
          <cell r="P21">
            <v>330</v>
          </cell>
          <cell r="Q21">
            <v>0</v>
          </cell>
          <cell r="R21">
            <v>0</v>
          </cell>
          <cell r="S21">
            <v>3960</v>
          </cell>
          <cell r="T21">
            <v>0</v>
          </cell>
          <cell r="U21">
            <v>0</v>
          </cell>
          <cell r="V21">
            <v>0</v>
          </cell>
          <cell r="W21">
            <v>3514000</v>
          </cell>
          <cell r="X21">
            <v>0</v>
          </cell>
          <cell r="Y21">
            <v>0</v>
          </cell>
          <cell r="Z21"/>
          <cell r="AA21"/>
        </row>
        <row r="22">
          <cell r="C22" t="str">
            <v>East</v>
          </cell>
          <cell r="D22">
            <v>3051000300</v>
          </cell>
          <cell r="E22" t="str">
            <v>22/11kV Line</v>
          </cell>
          <cell r="F22" t="str">
            <v>T2</v>
          </cell>
          <cell r="G22" t="str">
            <v>QGAR</v>
          </cell>
          <cell r="H22" t="str">
            <v>Townsville Airport Pty Ltd - Back-up supply</v>
          </cell>
          <cell r="I22" t="str">
            <v>CAC 22/11kV Line</v>
          </cell>
          <cell r="J22">
            <v>1.016</v>
          </cell>
          <cell r="K22">
            <v>147954.09476101</v>
          </cell>
          <cell r="L22">
            <v>147954.09476101</v>
          </cell>
          <cell r="M22">
            <v>0</v>
          </cell>
          <cell r="N22">
            <v>0</v>
          </cell>
          <cell r="O22">
            <v>0</v>
          </cell>
          <cell r="P22">
            <v>0</v>
          </cell>
          <cell r="Q22">
            <v>0</v>
          </cell>
          <cell r="R22">
            <v>0</v>
          </cell>
          <cell r="S22">
            <v>0</v>
          </cell>
          <cell r="T22">
            <v>0</v>
          </cell>
          <cell r="U22">
            <v>0</v>
          </cell>
          <cell r="V22">
            <v>0</v>
          </cell>
          <cell r="W22">
            <v>0</v>
          </cell>
          <cell r="X22">
            <v>0</v>
          </cell>
          <cell r="Y22">
            <v>0</v>
          </cell>
          <cell r="Z22"/>
          <cell r="AA22"/>
        </row>
        <row r="23">
          <cell r="C23" t="str">
            <v>East</v>
          </cell>
          <cell r="D23">
            <v>3051004241</v>
          </cell>
          <cell r="E23" t="str">
            <v>22/11kV Line</v>
          </cell>
          <cell r="F23" t="str">
            <v>T2</v>
          </cell>
          <cell r="G23" t="str">
            <v>QTVS</v>
          </cell>
          <cell r="H23" t="str">
            <v>Dept of Community Safety - Townsville Womens Correctional Centre</v>
          </cell>
          <cell r="I23" t="str">
            <v>CAC 22/11kV Line</v>
          </cell>
          <cell r="J23">
            <v>1.073</v>
          </cell>
          <cell r="K23">
            <v>394580.06375525461</v>
          </cell>
          <cell r="L23">
            <v>147954.09476101</v>
          </cell>
          <cell r="M23">
            <v>246625.96899424461</v>
          </cell>
          <cell r="N23">
            <v>3494000</v>
          </cell>
          <cell r="O23">
            <v>8</v>
          </cell>
          <cell r="P23">
            <v>1780</v>
          </cell>
          <cell r="Q23">
            <v>0</v>
          </cell>
          <cell r="R23">
            <v>0</v>
          </cell>
          <cell r="S23">
            <v>6405.2519999999995</v>
          </cell>
          <cell r="T23">
            <v>0</v>
          </cell>
          <cell r="U23">
            <v>0</v>
          </cell>
          <cell r="V23">
            <v>0</v>
          </cell>
          <cell r="W23">
            <v>3494000</v>
          </cell>
          <cell r="X23">
            <v>0</v>
          </cell>
          <cell r="Y23">
            <v>0</v>
          </cell>
          <cell r="Z23"/>
          <cell r="AA23"/>
        </row>
        <row r="24">
          <cell r="C24" t="str">
            <v>East</v>
          </cell>
          <cell r="D24">
            <v>3051006162</v>
          </cell>
          <cell r="E24" t="str">
            <v>22/11kV Bus</v>
          </cell>
          <cell r="F24" t="str">
            <v>T2</v>
          </cell>
          <cell r="G24" t="str">
            <v>QDGL</v>
          </cell>
          <cell r="H24" t="str">
            <v>Queensland Health - Townsville Hospital - Second Supply</v>
          </cell>
          <cell r="I24" t="str">
            <v>CAC 22/11kV Bus</v>
          </cell>
          <cell r="J24">
            <v>1.036</v>
          </cell>
          <cell r="K24">
            <v>272682.8121311185</v>
          </cell>
          <cell r="L24">
            <v>272682.8121311185</v>
          </cell>
          <cell r="M24">
            <v>0</v>
          </cell>
          <cell r="N24">
            <v>15839000</v>
          </cell>
          <cell r="O24">
            <v>4</v>
          </cell>
          <cell r="P24">
            <v>4440</v>
          </cell>
          <cell r="Q24">
            <v>0</v>
          </cell>
          <cell r="R24">
            <v>0</v>
          </cell>
          <cell r="S24">
            <v>35295.626000000004</v>
          </cell>
          <cell r="T24">
            <v>0</v>
          </cell>
          <cell r="U24">
            <v>0</v>
          </cell>
          <cell r="V24">
            <v>0</v>
          </cell>
          <cell r="W24">
            <v>15839000</v>
          </cell>
          <cell r="X24">
            <v>0</v>
          </cell>
          <cell r="Y24">
            <v>0</v>
          </cell>
          <cell r="Z24"/>
          <cell r="AA24"/>
        </row>
        <row r="25">
          <cell r="C25" t="str">
            <v>East</v>
          </cell>
          <cell r="D25">
            <v>3051084589</v>
          </cell>
          <cell r="E25" t="str">
            <v>66kV</v>
          </cell>
          <cell r="F25" t="str">
            <v>T1</v>
          </cell>
          <cell r="G25" t="str">
            <v>QTBC</v>
          </cell>
          <cell r="H25" t="str">
            <v>Isis Central Sugar Mill Company Ltd</v>
          </cell>
          <cell r="I25" t="str">
            <v>CAC 66kV</v>
          </cell>
          <cell r="J25">
            <v>1.016</v>
          </cell>
          <cell r="K25">
            <v>1551288.434359692</v>
          </cell>
          <cell r="L25">
            <v>1551288.434359692</v>
          </cell>
          <cell r="M25">
            <v>0</v>
          </cell>
          <cell r="N25">
            <v>1545000</v>
          </cell>
          <cell r="O25">
            <v>22</v>
          </cell>
          <cell r="P25">
            <v>9670</v>
          </cell>
          <cell r="Q25">
            <v>0</v>
          </cell>
          <cell r="R25">
            <v>0</v>
          </cell>
          <cell r="S25">
            <v>0</v>
          </cell>
          <cell r="T25">
            <v>0</v>
          </cell>
          <cell r="U25">
            <v>0</v>
          </cell>
          <cell r="V25">
            <v>0</v>
          </cell>
          <cell r="W25">
            <v>1545000</v>
          </cell>
          <cell r="X25">
            <v>0</v>
          </cell>
          <cell r="Y25">
            <v>0</v>
          </cell>
          <cell r="Z25"/>
          <cell r="AA25"/>
        </row>
        <row r="26">
          <cell r="C26" t="str">
            <v>East</v>
          </cell>
          <cell r="D26">
            <v>3051100231</v>
          </cell>
          <cell r="E26" t="str">
            <v>33kV</v>
          </cell>
          <cell r="F26" t="str">
            <v>T2</v>
          </cell>
          <cell r="G26" t="str">
            <v>QCOL</v>
          </cell>
          <cell r="H26" t="str">
            <v>Q Coal Sonoma Wash Plant Operations Pty Ltd - Sonoma Coal Mine</v>
          </cell>
          <cell r="I26" t="str">
            <v>CAC 33kV</v>
          </cell>
          <cell r="J26">
            <v>1.0109999999999999</v>
          </cell>
          <cell r="K26">
            <v>475904.68015447899</v>
          </cell>
          <cell r="L26">
            <v>475904.68015447899</v>
          </cell>
          <cell r="M26">
            <v>0</v>
          </cell>
          <cell r="N26">
            <v>38912000</v>
          </cell>
          <cell r="O26">
            <v>0</v>
          </cell>
          <cell r="P26">
            <v>7220</v>
          </cell>
          <cell r="Q26">
            <v>0</v>
          </cell>
          <cell r="R26">
            <v>0</v>
          </cell>
          <cell r="S26">
            <v>79033.161999999997</v>
          </cell>
          <cell r="T26">
            <v>0</v>
          </cell>
          <cell r="U26">
            <v>0</v>
          </cell>
          <cell r="V26">
            <v>0</v>
          </cell>
          <cell r="W26">
            <v>38912000</v>
          </cell>
          <cell r="X26">
            <v>0</v>
          </cell>
          <cell r="Y26">
            <v>0</v>
          </cell>
          <cell r="Z26"/>
          <cell r="AA26"/>
        </row>
        <row r="27">
          <cell r="C27" t="str">
            <v>East</v>
          </cell>
          <cell r="D27">
            <v>3051119978</v>
          </cell>
          <cell r="E27" t="str">
            <v>22/11kV Line</v>
          </cell>
          <cell r="F27" t="str">
            <v>T1</v>
          </cell>
          <cell r="G27" t="str">
            <v>QMRH</v>
          </cell>
          <cell r="H27" t="str">
            <v>Civeo Pty Ltd - Coppabella Village CP1 Camp Feeder</v>
          </cell>
          <cell r="I27" t="str">
            <v>CAC 22/11kV Line</v>
          </cell>
          <cell r="J27">
            <v>1.036</v>
          </cell>
          <cell r="K27">
            <v>231299.10081037448</v>
          </cell>
          <cell r="L27">
            <v>147954.09476101</v>
          </cell>
          <cell r="M27">
            <v>83345.006049364485</v>
          </cell>
          <cell r="N27">
            <v>3696000</v>
          </cell>
          <cell r="O27">
            <v>4</v>
          </cell>
          <cell r="P27">
            <v>750</v>
          </cell>
          <cell r="Q27">
            <v>0</v>
          </cell>
          <cell r="R27">
            <v>0</v>
          </cell>
          <cell r="S27">
            <v>9000</v>
          </cell>
          <cell r="T27">
            <v>0</v>
          </cell>
          <cell r="U27">
            <v>0</v>
          </cell>
          <cell r="V27">
            <v>0</v>
          </cell>
          <cell r="W27">
            <v>3696000</v>
          </cell>
          <cell r="X27">
            <v>0</v>
          </cell>
          <cell r="Y27">
            <v>0</v>
          </cell>
          <cell r="Z27"/>
          <cell r="AA27"/>
        </row>
        <row r="28">
          <cell r="C28" t="str">
            <v>East</v>
          </cell>
          <cell r="D28">
            <v>3051162717</v>
          </cell>
          <cell r="E28" t="str">
            <v>33kV</v>
          </cell>
          <cell r="F28" t="str">
            <v>T1</v>
          </cell>
          <cell r="G28" t="str">
            <v>QTKM</v>
          </cell>
          <cell r="H28" t="str">
            <v>Dalby Bio-Refinery Ltd - Ethanol Plant</v>
          </cell>
          <cell r="I28" t="str">
            <v>CAC 33kV</v>
          </cell>
          <cell r="J28">
            <v>1.0109999999999999</v>
          </cell>
          <cell r="K28">
            <v>475904.68015447899</v>
          </cell>
          <cell r="L28">
            <v>475904.68015447899</v>
          </cell>
          <cell r="M28">
            <v>0</v>
          </cell>
          <cell r="N28">
            <v>2167000</v>
          </cell>
          <cell r="O28">
            <v>7</v>
          </cell>
          <cell r="P28">
            <v>1000</v>
          </cell>
          <cell r="Q28">
            <v>0</v>
          </cell>
          <cell r="R28">
            <v>0</v>
          </cell>
          <cell r="S28">
            <v>12000</v>
          </cell>
          <cell r="T28">
            <v>0</v>
          </cell>
          <cell r="U28">
            <v>0</v>
          </cell>
          <cell r="V28">
            <v>0</v>
          </cell>
          <cell r="W28">
            <v>2167000</v>
          </cell>
          <cell r="X28">
            <v>0</v>
          </cell>
          <cell r="Y28">
            <v>0</v>
          </cell>
          <cell r="Z28"/>
          <cell r="AA28"/>
        </row>
        <row r="29">
          <cell r="C29" t="str">
            <v>East</v>
          </cell>
          <cell r="D29">
            <v>3051175967</v>
          </cell>
          <cell r="E29" t="str">
            <v>66kV</v>
          </cell>
          <cell r="F29" t="str">
            <v>T1</v>
          </cell>
          <cell r="G29" t="str">
            <v>QGST</v>
          </cell>
          <cell r="H29" t="str">
            <v>Belridge Enterprises Pty Ltd - Mt Goondicum Mine</v>
          </cell>
          <cell r="I29" t="str">
            <v>CAC 66kV</v>
          </cell>
          <cell r="J29">
            <v>1.016</v>
          </cell>
          <cell r="K29">
            <v>1551288.434359692</v>
          </cell>
          <cell r="L29">
            <v>1551288.434359692</v>
          </cell>
          <cell r="M29">
            <v>0</v>
          </cell>
          <cell r="N29">
            <v>339000</v>
          </cell>
          <cell r="O29">
            <v>0</v>
          </cell>
          <cell r="P29">
            <v>4210</v>
          </cell>
          <cell r="Q29">
            <v>0</v>
          </cell>
          <cell r="R29">
            <v>0</v>
          </cell>
          <cell r="S29">
            <v>1045.1489999999999</v>
          </cell>
          <cell r="T29">
            <v>0</v>
          </cell>
          <cell r="U29">
            <v>0</v>
          </cell>
          <cell r="V29">
            <v>0</v>
          </cell>
          <cell r="W29">
            <v>339000</v>
          </cell>
          <cell r="X29">
            <v>0</v>
          </cell>
          <cell r="Y29">
            <v>0</v>
          </cell>
          <cell r="Z29"/>
          <cell r="AA29"/>
        </row>
        <row r="30">
          <cell r="C30" t="str">
            <v>East</v>
          </cell>
          <cell r="D30">
            <v>3051198738</v>
          </cell>
          <cell r="E30" t="str">
            <v>22/11kV Line</v>
          </cell>
          <cell r="F30" t="str">
            <v>T2</v>
          </cell>
          <cell r="G30" t="str">
            <v>QTVS</v>
          </cell>
          <cell r="H30" t="str">
            <v>Dept of Community Safety - Townsville Mens Correctional Centre</v>
          </cell>
          <cell r="I30" t="str">
            <v>CAC 22/11kV Line</v>
          </cell>
          <cell r="J30">
            <v>1.073</v>
          </cell>
          <cell r="K30">
            <v>416393.45244782243</v>
          </cell>
          <cell r="L30">
            <v>147954.09476101</v>
          </cell>
          <cell r="M30">
            <v>268439.35768681241</v>
          </cell>
          <cell r="N30">
            <v>4260000</v>
          </cell>
          <cell r="O30">
            <v>9</v>
          </cell>
          <cell r="P30">
            <v>2670</v>
          </cell>
          <cell r="Q30">
            <v>0</v>
          </cell>
          <cell r="R30">
            <v>0</v>
          </cell>
          <cell r="S30">
            <v>14339.074000000001</v>
          </cell>
          <cell r="T30">
            <v>0</v>
          </cell>
          <cell r="U30">
            <v>0</v>
          </cell>
          <cell r="V30">
            <v>0</v>
          </cell>
          <cell r="W30">
            <v>4260000</v>
          </cell>
          <cell r="X30">
            <v>0</v>
          </cell>
          <cell r="Y30">
            <v>0</v>
          </cell>
          <cell r="Z30"/>
          <cell r="AA30"/>
        </row>
        <row r="31">
          <cell r="C31" t="str">
            <v>East</v>
          </cell>
          <cell r="D31">
            <v>3051313391</v>
          </cell>
          <cell r="E31" t="str">
            <v>66kV</v>
          </cell>
          <cell r="F31" t="str">
            <v>T1</v>
          </cell>
          <cell r="G31" t="str">
            <v>QBWL</v>
          </cell>
          <cell r="H31" t="str">
            <v>Yarrabee Coal Company Pty Limited</v>
          </cell>
          <cell r="I31" t="str">
            <v>CAC 66kV</v>
          </cell>
          <cell r="J31">
            <v>1.036</v>
          </cell>
          <cell r="K31">
            <v>3072574.6085206559</v>
          </cell>
          <cell r="L31">
            <v>1551288.434359692</v>
          </cell>
          <cell r="M31">
            <v>1521286.1741609639</v>
          </cell>
          <cell r="N31">
            <v>13081000</v>
          </cell>
          <cell r="O31">
            <v>61</v>
          </cell>
          <cell r="P31">
            <v>3160</v>
          </cell>
          <cell r="Q31">
            <v>0</v>
          </cell>
          <cell r="R31">
            <v>0</v>
          </cell>
          <cell r="S31">
            <v>37758.218000000001</v>
          </cell>
          <cell r="T31">
            <v>0</v>
          </cell>
          <cell r="U31">
            <v>0</v>
          </cell>
          <cell r="V31">
            <v>0</v>
          </cell>
          <cell r="W31">
            <v>13081000</v>
          </cell>
          <cell r="X31">
            <v>0</v>
          </cell>
          <cell r="Y31">
            <v>0</v>
          </cell>
          <cell r="Z31"/>
          <cell r="AA31"/>
        </row>
        <row r="32">
          <cell r="C32" t="str">
            <v>East</v>
          </cell>
          <cell r="D32">
            <v>3051335719</v>
          </cell>
          <cell r="E32" t="str">
            <v>22/11kV Line</v>
          </cell>
          <cell r="F32" t="str">
            <v>T1</v>
          </cell>
          <cell r="G32" t="str">
            <v>QROC</v>
          </cell>
          <cell r="H32" t="str">
            <v>Stockland Shopping Centre - Rockhampton</v>
          </cell>
          <cell r="I32" t="str">
            <v>CAC 22/11kV Line</v>
          </cell>
          <cell r="J32">
            <v>1.036</v>
          </cell>
          <cell r="K32">
            <v>727971.51586058817</v>
          </cell>
          <cell r="L32">
            <v>147954.09476101</v>
          </cell>
          <cell r="M32">
            <v>580017.42109957815</v>
          </cell>
          <cell r="N32">
            <v>7581000</v>
          </cell>
          <cell r="O32">
            <v>15</v>
          </cell>
          <cell r="P32">
            <v>4300</v>
          </cell>
          <cell r="Q32">
            <v>0</v>
          </cell>
          <cell r="R32">
            <v>0</v>
          </cell>
          <cell r="S32">
            <v>21122.207999999999</v>
          </cell>
          <cell r="T32">
            <v>0</v>
          </cell>
          <cell r="U32">
            <v>0</v>
          </cell>
          <cell r="V32">
            <v>0</v>
          </cell>
          <cell r="W32">
            <v>7581000</v>
          </cell>
          <cell r="X32">
            <v>0</v>
          </cell>
          <cell r="Y32">
            <v>0</v>
          </cell>
          <cell r="Z32"/>
          <cell r="AA32"/>
        </row>
        <row r="33">
          <cell r="C33" t="str">
            <v>East</v>
          </cell>
          <cell r="D33">
            <v>3051398036</v>
          </cell>
          <cell r="E33" t="str">
            <v>22/11kV Line</v>
          </cell>
          <cell r="F33" t="str">
            <v>T3</v>
          </cell>
          <cell r="G33" t="str">
            <v>QKAM</v>
          </cell>
          <cell r="H33" t="str">
            <v>Carins Regional Council Northern Treatment Plant</v>
          </cell>
          <cell r="I33" t="str">
            <v>CAC 22/11kV Line</v>
          </cell>
          <cell r="J33">
            <v>1.016</v>
          </cell>
          <cell r="K33">
            <v>280108.25772741757</v>
          </cell>
          <cell r="L33">
            <v>147954.09476101</v>
          </cell>
          <cell r="M33">
            <v>132154.16296640757</v>
          </cell>
          <cell r="N33">
            <v>3692000</v>
          </cell>
          <cell r="O33">
            <v>6</v>
          </cell>
          <cell r="P33">
            <v>710</v>
          </cell>
          <cell r="Q33">
            <v>0</v>
          </cell>
          <cell r="R33">
            <v>75</v>
          </cell>
          <cell r="S33">
            <v>7628.1999999999989</v>
          </cell>
          <cell r="T33">
            <v>0</v>
          </cell>
          <cell r="U33">
            <v>0</v>
          </cell>
          <cell r="V33">
            <v>0</v>
          </cell>
          <cell r="W33">
            <v>3692000</v>
          </cell>
          <cell r="X33">
            <v>0</v>
          </cell>
          <cell r="Y33">
            <v>0</v>
          </cell>
          <cell r="Z33"/>
          <cell r="AA33"/>
        </row>
        <row r="34">
          <cell r="C34" t="str">
            <v>East</v>
          </cell>
          <cell r="D34">
            <v>3051401436</v>
          </cell>
          <cell r="E34" t="str">
            <v>22/11kV Line</v>
          </cell>
          <cell r="F34" t="str">
            <v>T3</v>
          </cell>
          <cell r="G34" t="str">
            <v>QCRN</v>
          </cell>
          <cell r="H34" t="str">
            <v>Cairns Regional Council Sthn Water Treatment Plant</v>
          </cell>
          <cell r="I34" t="str">
            <v>CAC 22/11kV Line</v>
          </cell>
          <cell r="J34">
            <v>1.036</v>
          </cell>
          <cell r="K34">
            <v>147954.09476101</v>
          </cell>
          <cell r="L34">
            <v>147954.09476101</v>
          </cell>
          <cell r="M34">
            <v>0</v>
          </cell>
          <cell r="N34">
            <v>3697000</v>
          </cell>
          <cell r="O34">
            <v>0</v>
          </cell>
          <cell r="P34">
            <v>860</v>
          </cell>
          <cell r="Q34">
            <v>0</v>
          </cell>
          <cell r="R34">
            <v>75</v>
          </cell>
          <cell r="S34">
            <v>8300</v>
          </cell>
          <cell r="T34">
            <v>0</v>
          </cell>
          <cell r="U34">
            <v>0</v>
          </cell>
          <cell r="V34">
            <v>0</v>
          </cell>
          <cell r="W34">
            <v>3697000</v>
          </cell>
          <cell r="X34">
            <v>0</v>
          </cell>
          <cell r="Y34">
            <v>0</v>
          </cell>
          <cell r="Z34"/>
          <cell r="AA34"/>
        </row>
        <row r="35">
          <cell r="C35" t="str">
            <v>West</v>
          </cell>
          <cell r="D35">
            <v>3051411750</v>
          </cell>
          <cell r="E35" t="str">
            <v>22/11kV Line</v>
          </cell>
          <cell r="F35" t="str">
            <v>T1</v>
          </cell>
          <cell r="G35" t="str">
            <v>QCBL</v>
          </cell>
          <cell r="H35" t="str">
            <v>Syntech Resources Pty Ltd - Cameby Downs Mine</v>
          </cell>
          <cell r="I35" t="str">
            <v>CAC 22/11kV Line</v>
          </cell>
          <cell r="J35">
            <v>1.0509999999999999</v>
          </cell>
          <cell r="K35">
            <v>675154.11952281685</v>
          </cell>
          <cell r="L35">
            <v>147954.09476101</v>
          </cell>
          <cell r="M35">
            <v>527200.02476180682</v>
          </cell>
          <cell r="N35">
            <v>9534000</v>
          </cell>
          <cell r="O35">
            <v>14</v>
          </cell>
          <cell r="P35">
            <v>2890</v>
          </cell>
          <cell r="Q35">
            <v>0</v>
          </cell>
          <cell r="R35">
            <v>0</v>
          </cell>
          <cell r="S35">
            <v>21515.689000000002</v>
          </cell>
          <cell r="T35">
            <v>0</v>
          </cell>
          <cell r="U35">
            <v>0</v>
          </cell>
          <cell r="V35">
            <v>0</v>
          </cell>
          <cell r="W35">
            <v>9534000</v>
          </cell>
          <cell r="X35">
            <v>0</v>
          </cell>
          <cell r="Y35">
            <v>0</v>
          </cell>
          <cell r="Z35"/>
          <cell r="AA35"/>
        </row>
        <row r="36">
          <cell r="C36" t="str">
            <v>East</v>
          </cell>
          <cell r="D36">
            <v>3051464039</v>
          </cell>
          <cell r="E36" t="str">
            <v>22/11kV Line</v>
          </cell>
          <cell r="F36" t="str">
            <v>T2</v>
          </cell>
          <cell r="G36" t="str">
            <v>QMKA</v>
          </cell>
          <cell r="H36" t="str">
            <v>Thomas Borthwick &amp; Sons (Australia) Pty Ltd – Borthwicks Mackay Feeder 1</v>
          </cell>
          <cell r="I36" t="str">
            <v>CAC 22/11kV Line</v>
          </cell>
          <cell r="J36">
            <v>1.036</v>
          </cell>
          <cell r="K36">
            <v>147954.09476101</v>
          </cell>
          <cell r="L36">
            <v>147954.09476101</v>
          </cell>
          <cell r="M36">
            <v>0</v>
          </cell>
          <cell r="N36">
            <v>5728000</v>
          </cell>
          <cell r="O36">
            <v>0</v>
          </cell>
          <cell r="P36">
            <v>1500</v>
          </cell>
          <cell r="Q36">
            <v>0</v>
          </cell>
          <cell r="R36">
            <v>0</v>
          </cell>
          <cell r="S36">
            <v>17309.757000000001</v>
          </cell>
          <cell r="T36">
            <v>0</v>
          </cell>
          <cell r="U36">
            <v>0</v>
          </cell>
          <cell r="V36">
            <v>0</v>
          </cell>
          <cell r="W36">
            <v>5728000</v>
          </cell>
          <cell r="X36">
            <v>0</v>
          </cell>
          <cell r="Y36">
            <v>0</v>
          </cell>
          <cell r="Z36"/>
          <cell r="AA36"/>
        </row>
        <row r="37">
          <cell r="C37" t="str">
            <v>East</v>
          </cell>
          <cell r="D37">
            <v>3051464055</v>
          </cell>
          <cell r="E37" t="str">
            <v>22/11kV Line</v>
          </cell>
          <cell r="F37" t="str">
            <v>T2</v>
          </cell>
          <cell r="G37" t="str">
            <v>QMKA</v>
          </cell>
          <cell r="H37" t="str">
            <v>Thomas Borthwick &amp; Sons (Australia) Pty Ltd – Borthwicks Mackay Feeder 2</v>
          </cell>
          <cell r="I37" t="str">
            <v>CAC 22/11kV Line</v>
          </cell>
          <cell r="J37">
            <v>1.036</v>
          </cell>
          <cell r="K37">
            <v>147954.09476101</v>
          </cell>
          <cell r="L37">
            <v>147954.09476101</v>
          </cell>
          <cell r="M37">
            <v>0</v>
          </cell>
          <cell r="N37">
            <v>8634000</v>
          </cell>
          <cell r="O37">
            <v>0</v>
          </cell>
          <cell r="P37">
            <v>2100</v>
          </cell>
          <cell r="Q37">
            <v>0</v>
          </cell>
          <cell r="R37">
            <v>0</v>
          </cell>
          <cell r="S37">
            <v>22182.858</v>
          </cell>
          <cell r="T37">
            <v>0</v>
          </cell>
          <cell r="U37">
            <v>0</v>
          </cell>
          <cell r="V37">
            <v>0</v>
          </cell>
          <cell r="W37">
            <v>8634000</v>
          </cell>
          <cell r="X37">
            <v>0</v>
          </cell>
          <cell r="Y37">
            <v>0</v>
          </cell>
          <cell r="Z37"/>
          <cell r="AA37"/>
        </row>
        <row r="38">
          <cell r="C38" t="str">
            <v>East</v>
          </cell>
          <cell r="D38">
            <v>3051464276</v>
          </cell>
          <cell r="E38" t="str">
            <v>22/11kV Bus</v>
          </cell>
          <cell r="F38" t="str">
            <v>T1</v>
          </cell>
          <cell r="G38" t="str">
            <v>QMRA</v>
          </cell>
          <cell r="H38" t="str">
            <v>Lion Mining Pty Ltd (Cracow Gold Mine) - Mine surface facilities</v>
          </cell>
          <cell r="I38" t="str">
            <v>CAC 22/11kV Bus</v>
          </cell>
          <cell r="J38">
            <v>1.036</v>
          </cell>
          <cell r="K38">
            <v>272682.8121311185</v>
          </cell>
          <cell r="L38">
            <v>272682.8121311185</v>
          </cell>
          <cell r="M38">
            <v>0</v>
          </cell>
          <cell r="N38">
            <v>7761000</v>
          </cell>
          <cell r="O38">
            <v>0</v>
          </cell>
          <cell r="P38">
            <v>1840</v>
          </cell>
          <cell r="Q38">
            <v>0</v>
          </cell>
          <cell r="R38">
            <v>0</v>
          </cell>
          <cell r="S38">
            <v>15422.409000000003</v>
          </cell>
          <cell r="T38">
            <v>0</v>
          </cell>
          <cell r="U38">
            <v>0</v>
          </cell>
          <cell r="V38">
            <v>0</v>
          </cell>
          <cell r="W38">
            <v>7761000</v>
          </cell>
          <cell r="X38">
            <v>0</v>
          </cell>
          <cell r="Y38">
            <v>0</v>
          </cell>
          <cell r="Z38"/>
          <cell r="AA38"/>
        </row>
        <row r="39">
          <cell r="C39" t="str">
            <v>East</v>
          </cell>
          <cell r="D39">
            <v>3051464331</v>
          </cell>
          <cell r="E39" t="str">
            <v>33kV</v>
          </cell>
          <cell r="F39" t="str">
            <v>T1</v>
          </cell>
          <cell r="G39" t="str">
            <v>QOKT</v>
          </cell>
          <cell r="H39" t="str">
            <v>New Acland Coal Pty Ltd</v>
          </cell>
          <cell r="I39" t="str">
            <v>CAC 33kV</v>
          </cell>
          <cell r="J39">
            <v>1.073</v>
          </cell>
          <cell r="K39">
            <v>952786.37293175631</v>
          </cell>
          <cell r="L39">
            <v>475904.68015447899</v>
          </cell>
          <cell r="M39">
            <v>476881.69277727732</v>
          </cell>
          <cell r="N39">
            <v>10262000</v>
          </cell>
          <cell r="O39">
            <v>19</v>
          </cell>
          <cell r="P39">
            <v>2110</v>
          </cell>
          <cell r="Q39">
            <v>0</v>
          </cell>
          <cell r="R39">
            <v>0</v>
          </cell>
          <cell r="S39">
            <v>25320</v>
          </cell>
          <cell r="T39">
            <v>0</v>
          </cell>
          <cell r="U39">
            <v>0</v>
          </cell>
          <cell r="V39">
            <v>0</v>
          </cell>
          <cell r="W39">
            <v>10262000</v>
          </cell>
          <cell r="X39">
            <v>0</v>
          </cell>
          <cell r="Y39">
            <v>0</v>
          </cell>
          <cell r="Z39"/>
          <cell r="AA39"/>
        </row>
        <row r="40">
          <cell r="C40" t="str">
            <v>East</v>
          </cell>
          <cell r="D40">
            <v>3051464403</v>
          </cell>
          <cell r="E40" t="str">
            <v>33kV</v>
          </cell>
          <cell r="F40" t="str">
            <v>T1</v>
          </cell>
          <cell r="G40" t="str">
            <v>QOKT</v>
          </cell>
          <cell r="H40" t="str">
            <v>New Acland Coal Pty Ltd (New NMI)</v>
          </cell>
          <cell r="I40" t="str">
            <v>CAC 33kV</v>
          </cell>
          <cell r="J40">
            <v>1.073</v>
          </cell>
          <cell r="K40">
            <v>935804.12922483613</v>
          </cell>
          <cell r="L40">
            <v>475904.68015447899</v>
          </cell>
          <cell r="M40">
            <v>459899.44907035714</v>
          </cell>
          <cell r="N40">
            <v>9440000</v>
          </cell>
          <cell r="O40">
            <v>18</v>
          </cell>
          <cell r="P40">
            <v>2100</v>
          </cell>
          <cell r="Q40">
            <v>0</v>
          </cell>
          <cell r="R40">
            <v>0</v>
          </cell>
          <cell r="S40">
            <v>21060.625999999997</v>
          </cell>
          <cell r="T40">
            <v>0</v>
          </cell>
          <cell r="U40">
            <v>0</v>
          </cell>
          <cell r="V40">
            <v>0</v>
          </cell>
          <cell r="W40">
            <v>9440000</v>
          </cell>
          <cell r="X40">
            <v>0</v>
          </cell>
          <cell r="Y40">
            <v>0</v>
          </cell>
          <cell r="Z40"/>
          <cell r="AA40"/>
        </row>
        <row r="41">
          <cell r="C41" t="str">
            <v>East</v>
          </cell>
          <cell r="D41">
            <v>3051464454</v>
          </cell>
          <cell r="E41" t="str">
            <v>22/11kV Line</v>
          </cell>
          <cell r="F41" t="str">
            <v>T2</v>
          </cell>
          <cell r="G41" t="str">
            <v>QGAR</v>
          </cell>
          <cell r="H41" t="str">
            <v>Castletown Shoppingworld Pty Ltd</v>
          </cell>
          <cell r="I41" t="str">
            <v>CAC 22/11kV Line</v>
          </cell>
          <cell r="J41">
            <v>1.073</v>
          </cell>
          <cell r="K41">
            <v>326896.16458463465</v>
          </cell>
          <cell r="L41">
            <v>147954.09476101</v>
          </cell>
          <cell r="M41">
            <v>178942.06982362465</v>
          </cell>
          <cell r="N41">
            <v>3191000</v>
          </cell>
          <cell r="O41">
            <v>7</v>
          </cell>
          <cell r="P41">
            <v>1390</v>
          </cell>
          <cell r="Q41">
            <v>0</v>
          </cell>
          <cell r="R41">
            <v>0</v>
          </cell>
          <cell r="S41">
            <v>14127.243999999999</v>
          </cell>
          <cell r="T41">
            <v>0</v>
          </cell>
          <cell r="U41">
            <v>0</v>
          </cell>
          <cell r="V41">
            <v>0</v>
          </cell>
          <cell r="W41">
            <v>3191000</v>
          </cell>
          <cell r="X41">
            <v>0</v>
          </cell>
          <cell r="Y41">
            <v>0</v>
          </cell>
          <cell r="Z41"/>
          <cell r="AA41"/>
        </row>
        <row r="42">
          <cell r="C42" t="str">
            <v>East</v>
          </cell>
          <cell r="D42">
            <v>3051464535</v>
          </cell>
          <cell r="E42" t="str">
            <v>22/11kV Bus</v>
          </cell>
          <cell r="F42" t="str">
            <v>T3</v>
          </cell>
          <cell r="G42" t="str">
            <v>QCNS</v>
          </cell>
          <cell r="H42" t="str">
            <v>Cairns Port Authority - Sea Port Building</v>
          </cell>
          <cell r="I42" t="str">
            <v>CAC 22/11kV Bus</v>
          </cell>
          <cell r="J42">
            <v>1.036</v>
          </cell>
          <cell r="K42">
            <v>272682.8121311185</v>
          </cell>
          <cell r="L42">
            <v>272682.8121311185</v>
          </cell>
          <cell r="M42">
            <v>0</v>
          </cell>
          <cell r="N42">
            <v>10138000</v>
          </cell>
          <cell r="O42">
            <v>3</v>
          </cell>
          <cell r="P42">
            <v>3500</v>
          </cell>
          <cell r="Q42">
            <v>0</v>
          </cell>
          <cell r="R42">
            <v>0</v>
          </cell>
          <cell r="S42">
            <v>27209.783999999992</v>
          </cell>
          <cell r="T42">
            <v>0</v>
          </cell>
          <cell r="U42">
            <v>0</v>
          </cell>
          <cell r="V42">
            <v>0</v>
          </cell>
          <cell r="W42">
            <v>10138000</v>
          </cell>
          <cell r="X42">
            <v>0</v>
          </cell>
          <cell r="Y42">
            <v>0</v>
          </cell>
          <cell r="Z42"/>
          <cell r="AA42"/>
        </row>
        <row r="43">
          <cell r="C43" t="str">
            <v>East</v>
          </cell>
          <cell r="D43">
            <v>3051464551</v>
          </cell>
          <cell r="E43" t="str">
            <v>22/11kV Line</v>
          </cell>
          <cell r="F43" t="str">
            <v>T3</v>
          </cell>
          <cell r="G43" t="str">
            <v>QWRE</v>
          </cell>
          <cell r="H43" t="str">
            <v>Department of Health Qld - Cairns Base Hospital Block A</v>
          </cell>
          <cell r="I43" t="str">
            <v>CAC 22/11kV Line</v>
          </cell>
          <cell r="J43">
            <v>1.036</v>
          </cell>
          <cell r="K43">
            <v>147954.09476101</v>
          </cell>
          <cell r="L43">
            <v>147954.09476101</v>
          </cell>
          <cell r="M43">
            <v>0</v>
          </cell>
          <cell r="N43">
            <v>8693000</v>
          </cell>
          <cell r="O43">
            <v>0</v>
          </cell>
          <cell r="P43">
            <v>2700</v>
          </cell>
          <cell r="Q43">
            <v>0</v>
          </cell>
          <cell r="R43">
            <v>0</v>
          </cell>
          <cell r="S43">
            <v>19388.23</v>
          </cell>
          <cell r="T43">
            <v>0</v>
          </cell>
          <cell r="U43">
            <v>0</v>
          </cell>
          <cell r="V43">
            <v>0</v>
          </cell>
          <cell r="W43">
            <v>8693000</v>
          </cell>
          <cell r="X43">
            <v>0</v>
          </cell>
          <cell r="Y43">
            <v>0</v>
          </cell>
          <cell r="Z43"/>
          <cell r="AA43"/>
        </row>
        <row r="44">
          <cell r="C44" t="str">
            <v>East</v>
          </cell>
          <cell r="D44">
            <v>3051464560</v>
          </cell>
          <cell r="E44" t="str">
            <v>22/11kV Line</v>
          </cell>
          <cell r="F44" t="str">
            <v>T3</v>
          </cell>
          <cell r="G44" t="str">
            <v>QWRE</v>
          </cell>
          <cell r="H44" t="str">
            <v>Department of Health Qld - Cairns Base Hospital Block C - Backup Supply</v>
          </cell>
          <cell r="I44" t="str">
            <v>CAC 22/11kV Line</v>
          </cell>
          <cell r="J44">
            <v>1.036</v>
          </cell>
          <cell r="K44">
            <v>147954.09476101</v>
          </cell>
          <cell r="L44">
            <v>147954.09476101</v>
          </cell>
          <cell r="M44">
            <v>0</v>
          </cell>
          <cell r="N44">
            <v>0</v>
          </cell>
          <cell r="O44">
            <v>0</v>
          </cell>
          <cell r="P44">
            <v>0</v>
          </cell>
          <cell r="Q44">
            <v>0</v>
          </cell>
          <cell r="R44">
            <v>0</v>
          </cell>
          <cell r="S44">
            <v>0</v>
          </cell>
          <cell r="T44">
            <v>0</v>
          </cell>
          <cell r="U44">
            <v>0</v>
          </cell>
          <cell r="V44">
            <v>0</v>
          </cell>
          <cell r="W44">
            <v>0</v>
          </cell>
          <cell r="X44">
            <v>0</v>
          </cell>
          <cell r="Y44">
            <v>0</v>
          </cell>
          <cell r="Z44"/>
          <cell r="AA44"/>
        </row>
        <row r="45">
          <cell r="C45" t="str">
            <v>East</v>
          </cell>
          <cell r="D45">
            <v>3051464578</v>
          </cell>
          <cell r="E45" t="str">
            <v>22/11kV Line</v>
          </cell>
          <cell r="F45" t="str">
            <v>T3</v>
          </cell>
          <cell r="G45" t="str">
            <v>QCNS</v>
          </cell>
          <cell r="H45" t="str">
            <v>Casinos Austria International - Reef Hotel Casino Cairns</v>
          </cell>
          <cell r="I45" t="str">
            <v>CAC 22/11kV Line</v>
          </cell>
          <cell r="J45">
            <v>1.073</v>
          </cell>
          <cell r="K45">
            <v>172127.15819510471</v>
          </cell>
          <cell r="L45">
            <v>147954.09476101</v>
          </cell>
          <cell r="M45">
            <v>24173.063434094714</v>
          </cell>
          <cell r="N45">
            <v>5881000</v>
          </cell>
          <cell r="O45">
            <v>3</v>
          </cell>
          <cell r="P45">
            <v>1140</v>
          </cell>
          <cell r="Q45">
            <v>0</v>
          </cell>
          <cell r="R45">
            <v>0</v>
          </cell>
          <cell r="S45">
            <v>10681.988000000001</v>
          </cell>
          <cell r="T45">
            <v>0</v>
          </cell>
          <cell r="U45">
            <v>0</v>
          </cell>
          <cell r="V45">
            <v>0</v>
          </cell>
          <cell r="W45">
            <v>5881000</v>
          </cell>
          <cell r="X45">
            <v>0</v>
          </cell>
          <cell r="Y45">
            <v>0</v>
          </cell>
          <cell r="Z45"/>
          <cell r="AA45"/>
        </row>
        <row r="46">
          <cell r="C46" t="str">
            <v>East</v>
          </cell>
          <cell r="D46">
            <v>3051464594</v>
          </cell>
          <cell r="E46" t="str">
            <v>22/11kV Line</v>
          </cell>
          <cell r="F46" t="str">
            <v>T3</v>
          </cell>
          <cell r="G46" t="str">
            <v>QWRE</v>
          </cell>
          <cell r="H46" t="str">
            <v>Cairns Airport - Airport WEST</v>
          </cell>
          <cell r="I46" t="str">
            <v>CAC 22/11kV Line</v>
          </cell>
          <cell r="J46">
            <v>1.036</v>
          </cell>
          <cell r="K46">
            <v>147954.09476101</v>
          </cell>
          <cell r="L46">
            <v>147954.09476101</v>
          </cell>
          <cell r="M46">
            <v>0</v>
          </cell>
          <cell r="N46">
            <v>4780000</v>
          </cell>
          <cell r="O46">
            <v>0</v>
          </cell>
          <cell r="P46">
            <v>1000</v>
          </cell>
          <cell r="Q46">
            <v>0</v>
          </cell>
          <cell r="R46">
            <v>0</v>
          </cell>
          <cell r="S46">
            <v>9731.125</v>
          </cell>
          <cell r="T46">
            <v>0</v>
          </cell>
          <cell r="U46">
            <v>0</v>
          </cell>
          <cell r="V46">
            <v>0</v>
          </cell>
          <cell r="W46">
            <v>4780000</v>
          </cell>
          <cell r="X46">
            <v>0</v>
          </cell>
          <cell r="Y46">
            <v>0</v>
          </cell>
          <cell r="Z46"/>
          <cell r="AA46"/>
        </row>
        <row r="47">
          <cell r="C47" t="str">
            <v>East</v>
          </cell>
          <cell r="D47">
            <v>3051464608</v>
          </cell>
          <cell r="E47" t="str">
            <v>22/11kV Line</v>
          </cell>
          <cell r="F47" t="str">
            <v>T3</v>
          </cell>
          <cell r="G47" t="str">
            <v>QWRE</v>
          </cell>
          <cell r="H47" t="str">
            <v>Cairns Airport - Airport EAST 1</v>
          </cell>
          <cell r="I47" t="str">
            <v>CAC 22/11kV Line</v>
          </cell>
          <cell r="J47">
            <v>1.036</v>
          </cell>
          <cell r="K47">
            <v>607347.51193680952</v>
          </cell>
          <cell r="L47">
            <v>147954.09476101</v>
          </cell>
          <cell r="M47">
            <v>459393.41717579949</v>
          </cell>
          <cell r="N47">
            <v>2486000</v>
          </cell>
          <cell r="O47">
            <v>12</v>
          </cell>
          <cell r="P47">
            <v>1000</v>
          </cell>
          <cell r="Q47">
            <v>0</v>
          </cell>
          <cell r="R47">
            <v>0</v>
          </cell>
          <cell r="S47">
            <v>12000</v>
          </cell>
          <cell r="T47">
            <v>0</v>
          </cell>
          <cell r="U47">
            <v>0</v>
          </cell>
          <cell r="V47">
            <v>0</v>
          </cell>
          <cell r="W47">
            <v>2486000</v>
          </cell>
          <cell r="X47">
            <v>0</v>
          </cell>
          <cell r="Y47">
            <v>0</v>
          </cell>
          <cell r="Z47"/>
          <cell r="AA47"/>
        </row>
        <row r="48">
          <cell r="C48" t="str">
            <v>East</v>
          </cell>
          <cell r="D48">
            <v>3051464616</v>
          </cell>
          <cell r="E48" t="str">
            <v>22/11kV Line</v>
          </cell>
          <cell r="F48" t="str">
            <v>T3</v>
          </cell>
          <cell r="G48" t="str">
            <v>QKAM</v>
          </cell>
          <cell r="H48" t="str">
            <v>Dexus Wholesale Property Ltd - Smithfield Centre</v>
          </cell>
          <cell r="I48" t="str">
            <v>CAC 22/11kV Line</v>
          </cell>
          <cell r="J48">
            <v>1.073</v>
          </cell>
          <cell r="K48">
            <v>286344.66082269576</v>
          </cell>
          <cell r="L48">
            <v>147954.09476101</v>
          </cell>
          <cell r="M48">
            <v>138390.56606168576</v>
          </cell>
          <cell r="N48">
            <v>6116000</v>
          </cell>
          <cell r="O48">
            <v>6</v>
          </cell>
          <cell r="P48">
            <v>1920</v>
          </cell>
          <cell r="Q48">
            <v>0</v>
          </cell>
          <cell r="R48">
            <v>0</v>
          </cell>
          <cell r="S48">
            <v>19665.53</v>
          </cell>
          <cell r="T48">
            <v>0</v>
          </cell>
          <cell r="U48">
            <v>0</v>
          </cell>
          <cell r="V48">
            <v>0</v>
          </cell>
          <cell r="W48">
            <v>6116000</v>
          </cell>
          <cell r="X48">
            <v>0</v>
          </cell>
          <cell r="Y48">
            <v>0</v>
          </cell>
          <cell r="Z48"/>
          <cell r="AA48"/>
        </row>
        <row r="49">
          <cell r="C49" t="str">
            <v>East</v>
          </cell>
          <cell r="D49">
            <v>3051464632</v>
          </cell>
          <cell r="E49" t="str">
            <v>22/11kV Line</v>
          </cell>
          <cell r="F49" t="str">
            <v>T3</v>
          </cell>
          <cell r="G49" t="str">
            <v>QKAM</v>
          </cell>
          <cell r="H49" t="str">
            <v>Dexus Wholesale Property Ltd - Smithfield Centre South End</v>
          </cell>
          <cell r="I49" t="str">
            <v>CAC 22/11kV Line</v>
          </cell>
          <cell r="J49">
            <v>1.073</v>
          </cell>
          <cell r="K49">
            <v>253066.4148103045</v>
          </cell>
          <cell r="L49">
            <v>147954.09476101</v>
          </cell>
          <cell r="M49">
            <v>105112.3200492945</v>
          </cell>
          <cell r="N49">
            <v>4089000.0000000005</v>
          </cell>
          <cell r="O49">
            <v>5</v>
          </cell>
          <cell r="P49">
            <v>1080</v>
          </cell>
          <cell r="Q49">
            <v>0</v>
          </cell>
          <cell r="R49">
            <v>0</v>
          </cell>
          <cell r="S49">
            <v>10852.564</v>
          </cell>
          <cell r="T49">
            <v>0</v>
          </cell>
          <cell r="U49">
            <v>0</v>
          </cell>
          <cell r="V49">
            <v>0</v>
          </cell>
          <cell r="W49">
            <v>4089000.0000000005</v>
          </cell>
          <cell r="X49">
            <v>0</v>
          </cell>
          <cell r="Y49">
            <v>0</v>
          </cell>
          <cell r="Z49"/>
          <cell r="AA49"/>
        </row>
        <row r="50">
          <cell r="C50" t="str">
            <v>East</v>
          </cell>
          <cell r="D50">
            <v>3051464730</v>
          </cell>
          <cell r="E50" t="str">
            <v>22/11kV Line</v>
          </cell>
          <cell r="F50" t="str">
            <v>T3</v>
          </cell>
          <cell r="G50" t="str">
            <v>QCDW</v>
          </cell>
          <cell r="H50" t="str">
            <v>Seafarms Pty Ltd - Meter No 9912547</v>
          </cell>
          <cell r="I50" t="str">
            <v>CAC 22/11kV Line</v>
          </cell>
          <cell r="J50">
            <v>1.036</v>
          </cell>
          <cell r="K50">
            <v>147954.09476101</v>
          </cell>
          <cell r="L50">
            <v>147954.09476101</v>
          </cell>
          <cell r="M50">
            <v>0</v>
          </cell>
          <cell r="N50">
            <v>5984000</v>
          </cell>
          <cell r="O50">
            <v>0</v>
          </cell>
          <cell r="P50">
            <v>1650</v>
          </cell>
          <cell r="Q50">
            <v>0</v>
          </cell>
          <cell r="R50">
            <v>0</v>
          </cell>
          <cell r="S50">
            <v>15888.976999999999</v>
          </cell>
          <cell r="T50">
            <v>0</v>
          </cell>
          <cell r="U50">
            <v>0</v>
          </cell>
          <cell r="V50">
            <v>0</v>
          </cell>
          <cell r="W50">
            <v>5984000</v>
          </cell>
          <cell r="X50">
            <v>0</v>
          </cell>
          <cell r="Y50">
            <v>0</v>
          </cell>
          <cell r="Z50"/>
          <cell r="AA50"/>
        </row>
        <row r="51">
          <cell r="C51" t="str">
            <v>East</v>
          </cell>
          <cell r="D51">
            <v>3051464748</v>
          </cell>
          <cell r="E51" t="str">
            <v>22/11kV Line</v>
          </cell>
          <cell r="F51" t="str">
            <v>T3</v>
          </cell>
          <cell r="G51" t="str">
            <v>QCDW</v>
          </cell>
          <cell r="H51" t="str">
            <v>Seafarms Pty Ltd - Meter No 9810118</v>
          </cell>
          <cell r="I51" t="str">
            <v>CAC 22/11kV Line</v>
          </cell>
          <cell r="J51">
            <v>1.036</v>
          </cell>
          <cell r="K51">
            <v>147954.09476101</v>
          </cell>
          <cell r="L51">
            <v>147954.09476101</v>
          </cell>
          <cell r="M51">
            <v>0</v>
          </cell>
          <cell r="N51">
            <v>4629000</v>
          </cell>
          <cell r="O51">
            <v>0</v>
          </cell>
          <cell r="P51">
            <v>2080</v>
          </cell>
          <cell r="Q51">
            <v>0</v>
          </cell>
          <cell r="R51">
            <v>0</v>
          </cell>
          <cell r="S51">
            <v>7781.8409999999985</v>
          </cell>
          <cell r="T51">
            <v>0</v>
          </cell>
          <cell r="U51">
            <v>0</v>
          </cell>
          <cell r="V51">
            <v>0</v>
          </cell>
          <cell r="W51">
            <v>4629000</v>
          </cell>
          <cell r="X51">
            <v>0</v>
          </cell>
          <cell r="Y51">
            <v>0</v>
          </cell>
          <cell r="Z51"/>
          <cell r="AA51"/>
        </row>
        <row r="52">
          <cell r="C52" t="str">
            <v>East</v>
          </cell>
          <cell r="D52">
            <v>3051464772</v>
          </cell>
          <cell r="E52" t="str">
            <v>22/11kV Line</v>
          </cell>
          <cell r="F52" t="str">
            <v>T3</v>
          </cell>
          <cell r="G52" t="str">
            <v>QCNS</v>
          </cell>
          <cell r="H52" t="str">
            <v>Lend Lease Property Management (Australia) Pty Ltd - Cairns Central Centre Management (northern substation)</v>
          </cell>
          <cell r="I52" t="str">
            <v>CAC 22/11kV Line</v>
          </cell>
          <cell r="J52">
            <v>1.073</v>
          </cell>
          <cell r="K52">
            <v>302325.58629490697</v>
          </cell>
          <cell r="L52">
            <v>147954.09476101</v>
          </cell>
          <cell r="M52">
            <v>154371.49153389697</v>
          </cell>
          <cell r="N52">
            <v>5728000</v>
          </cell>
          <cell r="O52">
            <v>6</v>
          </cell>
          <cell r="P52">
            <v>2250</v>
          </cell>
          <cell r="Q52">
            <v>0</v>
          </cell>
          <cell r="R52">
            <v>0</v>
          </cell>
          <cell r="S52">
            <v>19859.999</v>
          </cell>
          <cell r="T52">
            <v>0</v>
          </cell>
          <cell r="U52">
            <v>0</v>
          </cell>
          <cell r="V52">
            <v>0</v>
          </cell>
          <cell r="W52">
            <v>5728000</v>
          </cell>
          <cell r="X52">
            <v>0</v>
          </cell>
          <cell r="Y52">
            <v>0</v>
          </cell>
          <cell r="Z52"/>
          <cell r="AA52"/>
        </row>
        <row r="53">
          <cell r="C53" t="str">
            <v>East</v>
          </cell>
          <cell r="D53">
            <v>3051464781</v>
          </cell>
          <cell r="E53" t="str">
            <v>22/11kV Line</v>
          </cell>
          <cell r="F53" t="str">
            <v>T3</v>
          </cell>
          <cell r="G53" t="str">
            <v>QCNS</v>
          </cell>
          <cell r="H53" t="str">
            <v>Lend Lease Property Management (Australia) Pty Ltd - Cairns Central Centre Management (southern substation)</v>
          </cell>
          <cell r="I53" t="str">
            <v>CAC 22/11kV Line</v>
          </cell>
          <cell r="J53">
            <v>1.073</v>
          </cell>
          <cell r="K53">
            <v>263606.9244977326</v>
          </cell>
          <cell r="L53">
            <v>147954.09476101</v>
          </cell>
          <cell r="M53">
            <v>115652.8297367226</v>
          </cell>
          <cell r="N53">
            <v>4194000</v>
          </cell>
          <cell r="O53">
            <v>5</v>
          </cell>
          <cell r="P53">
            <v>1100</v>
          </cell>
          <cell r="Q53">
            <v>0</v>
          </cell>
          <cell r="R53">
            <v>0</v>
          </cell>
          <cell r="S53">
            <v>10761.831</v>
          </cell>
          <cell r="T53">
            <v>0</v>
          </cell>
          <cell r="U53">
            <v>0</v>
          </cell>
          <cell r="V53">
            <v>0</v>
          </cell>
          <cell r="W53">
            <v>4194000</v>
          </cell>
          <cell r="X53">
            <v>0</v>
          </cell>
          <cell r="Y53">
            <v>0</v>
          </cell>
          <cell r="Z53"/>
          <cell r="AA53"/>
        </row>
        <row r="54">
          <cell r="C54" t="str">
            <v>East</v>
          </cell>
          <cell r="D54">
            <v>3051557665</v>
          </cell>
          <cell r="E54" t="str">
            <v>22/11kV Line</v>
          </cell>
          <cell r="F54" t="str">
            <v>T2</v>
          </cell>
          <cell r="G54" t="str">
            <v>QMKA</v>
          </cell>
          <cell r="H54" t="str">
            <v>Department of Health Qld - Mackay Base Hospital</v>
          </cell>
          <cell r="I54" t="str">
            <v>CAC 22/11kV Line</v>
          </cell>
          <cell r="J54">
            <v>1.036</v>
          </cell>
          <cell r="K54">
            <v>147954.09476101</v>
          </cell>
          <cell r="L54">
            <v>147954.09476101</v>
          </cell>
          <cell r="M54">
            <v>0</v>
          </cell>
          <cell r="N54">
            <v>17736000</v>
          </cell>
          <cell r="O54">
            <v>0</v>
          </cell>
          <cell r="P54">
            <v>3120</v>
          </cell>
          <cell r="Q54">
            <v>0</v>
          </cell>
          <cell r="R54">
            <v>0</v>
          </cell>
          <cell r="S54">
            <v>32628.11</v>
          </cell>
          <cell r="T54">
            <v>0</v>
          </cell>
          <cell r="U54">
            <v>0</v>
          </cell>
          <cell r="V54">
            <v>0</v>
          </cell>
          <cell r="W54">
            <v>17736000</v>
          </cell>
          <cell r="X54">
            <v>0</v>
          </cell>
          <cell r="Y54">
            <v>0</v>
          </cell>
          <cell r="Z54"/>
          <cell r="AA54"/>
        </row>
        <row r="55">
          <cell r="C55" t="str">
            <v>East</v>
          </cell>
          <cell r="D55">
            <v>3051593963</v>
          </cell>
          <cell r="E55" t="str">
            <v>22/11kV Line</v>
          </cell>
          <cell r="F55" t="str">
            <v>T1</v>
          </cell>
          <cell r="G55" t="str">
            <v>QEGN</v>
          </cell>
          <cell r="H55" t="str">
            <v>JBS Australia Pty Limited - Rockhampton Meat Works - new connex pt</v>
          </cell>
          <cell r="I55" t="str">
            <v>CAC 22/11kV Line</v>
          </cell>
          <cell r="J55">
            <v>1.036</v>
          </cell>
          <cell r="K55">
            <v>147954.09476101</v>
          </cell>
          <cell r="L55">
            <v>147954.09476101</v>
          </cell>
          <cell r="M55">
            <v>0</v>
          </cell>
          <cell r="N55">
            <v>13264000</v>
          </cell>
          <cell r="O55">
            <v>0</v>
          </cell>
          <cell r="P55">
            <v>2500</v>
          </cell>
          <cell r="Q55">
            <v>0</v>
          </cell>
          <cell r="R55">
            <v>0</v>
          </cell>
          <cell r="S55">
            <v>30000</v>
          </cell>
          <cell r="T55">
            <v>0</v>
          </cell>
          <cell r="U55">
            <v>0</v>
          </cell>
          <cell r="V55">
            <v>0</v>
          </cell>
          <cell r="W55">
            <v>13264000</v>
          </cell>
          <cell r="X55">
            <v>0</v>
          </cell>
          <cell r="Y55">
            <v>0</v>
          </cell>
          <cell r="Z55"/>
          <cell r="AA55"/>
        </row>
        <row r="56">
          <cell r="C56" t="str">
            <v>West</v>
          </cell>
          <cell r="D56">
            <v>3051612291</v>
          </cell>
          <cell r="E56" t="str">
            <v>66kV</v>
          </cell>
          <cell r="F56" t="str">
            <v>T3</v>
          </cell>
          <cell r="G56" t="str">
            <v>QTUL</v>
          </cell>
          <cell r="H56" t="str">
            <v>Auctus Resources Pty Ltd - Mungana mine</v>
          </cell>
          <cell r="I56" t="str">
            <v>CAC 66kV</v>
          </cell>
          <cell r="J56">
            <v>1.0509999999999999</v>
          </cell>
          <cell r="K56">
            <v>4245541.4472440165</v>
          </cell>
          <cell r="L56">
            <v>1551288.434359692</v>
          </cell>
          <cell r="M56">
            <v>2694253.0128843244</v>
          </cell>
          <cell r="N56">
            <v>4909000</v>
          </cell>
          <cell r="O56">
            <v>164</v>
          </cell>
          <cell r="P56">
            <v>1000</v>
          </cell>
          <cell r="Q56">
            <v>0</v>
          </cell>
          <cell r="R56">
            <v>0</v>
          </cell>
          <cell r="S56">
            <v>12000</v>
          </cell>
          <cell r="T56">
            <v>0</v>
          </cell>
          <cell r="U56">
            <v>0</v>
          </cell>
          <cell r="V56">
            <v>0</v>
          </cell>
          <cell r="W56">
            <v>4909000</v>
          </cell>
          <cell r="X56">
            <v>0</v>
          </cell>
          <cell r="Y56">
            <v>0</v>
          </cell>
          <cell r="Z56"/>
          <cell r="AA56"/>
        </row>
        <row r="57">
          <cell r="C57" t="str">
            <v>East</v>
          </cell>
          <cell r="D57">
            <v>3051658577</v>
          </cell>
          <cell r="E57" t="str">
            <v>22/11kV Line</v>
          </cell>
          <cell r="F57" t="str">
            <v>T3</v>
          </cell>
          <cell r="G57" t="str">
            <v>QTUL</v>
          </cell>
          <cell r="H57" t="str">
            <v>Bartter Enterprises PTY Ltd - Moody St Mareeba</v>
          </cell>
          <cell r="I57" t="str">
            <v>CAC 22/11kV Line</v>
          </cell>
          <cell r="J57">
            <v>1.073</v>
          </cell>
          <cell r="K57">
            <v>147954.09476101</v>
          </cell>
          <cell r="L57">
            <v>147954.09476101</v>
          </cell>
          <cell r="M57">
            <v>0</v>
          </cell>
          <cell r="N57">
            <v>4077000</v>
          </cell>
          <cell r="O57">
            <v>0</v>
          </cell>
          <cell r="P57">
            <v>1190</v>
          </cell>
          <cell r="Q57">
            <v>0</v>
          </cell>
          <cell r="R57">
            <v>0</v>
          </cell>
          <cell r="S57">
            <v>13155.466</v>
          </cell>
          <cell r="T57">
            <v>0</v>
          </cell>
          <cell r="U57">
            <v>0</v>
          </cell>
          <cell r="V57">
            <v>0</v>
          </cell>
          <cell r="W57">
            <v>4077000</v>
          </cell>
          <cell r="X57">
            <v>0</v>
          </cell>
          <cell r="Y57">
            <v>0</v>
          </cell>
          <cell r="Z57"/>
          <cell r="AA57"/>
        </row>
        <row r="58">
          <cell r="C58" t="str">
            <v>East</v>
          </cell>
          <cell r="D58">
            <v>3051679990</v>
          </cell>
          <cell r="E58" t="str">
            <v>22/11kV Line</v>
          </cell>
          <cell r="F58" t="str">
            <v>T3</v>
          </cell>
          <cell r="G58" t="str">
            <v>QKAM</v>
          </cell>
          <cell r="H58" t="str">
            <v>James Cook University Cairns Campus - Second Supply</v>
          </cell>
          <cell r="I58" t="str">
            <v>CAC 22/11kV Line</v>
          </cell>
          <cell r="J58">
            <v>1.036</v>
          </cell>
          <cell r="K58">
            <v>147954.09476101</v>
          </cell>
          <cell r="L58">
            <v>147954.09476101</v>
          </cell>
          <cell r="M58">
            <v>0</v>
          </cell>
          <cell r="N58">
            <v>0</v>
          </cell>
          <cell r="O58">
            <v>0</v>
          </cell>
          <cell r="P58">
            <v>1861</v>
          </cell>
          <cell r="Q58">
            <v>0</v>
          </cell>
          <cell r="R58">
            <v>0</v>
          </cell>
          <cell r="S58">
            <v>0</v>
          </cell>
          <cell r="T58">
            <v>0</v>
          </cell>
          <cell r="U58">
            <v>0</v>
          </cell>
          <cell r="V58">
            <v>0</v>
          </cell>
          <cell r="W58">
            <v>0</v>
          </cell>
          <cell r="X58">
            <v>0</v>
          </cell>
          <cell r="Y58">
            <v>0</v>
          </cell>
          <cell r="Z58"/>
          <cell r="AA58"/>
        </row>
        <row r="59">
          <cell r="C59" t="str">
            <v>East</v>
          </cell>
          <cell r="D59">
            <v>3051680262</v>
          </cell>
          <cell r="E59" t="str">
            <v>22/11kV Line</v>
          </cell>
          <cell r="F59" t="str">
            <v>T2</v>
          </cell>
          <cell r="G59" t="str">
            <v>QGAR</v>
          </cell>
          <cell r="H59" t="str">
            <v>Townsville City Council - Mt St John Waste Water Treat Plant - 545 Ingham Rd Garbutt</v>
          </cell>
          <cell r="I59" t="str">
            <v>CAC 22/11kV Line</v>
          </cell>
          <cell r="J59">
            <v>1.036</v>
          </cell>
          <cell r="K59">
            <v>147954.09476101</v>
          </cell>
          <cell r="L59">
            <v>147954.09476101</v>
          </cell>
          <cell r="M59">
            <v>0</v>
          </cell>
          <cell r="N59">
            <v>7327000</v>
          </cell>
          <cell r="O59">
            <v>0</v>
          </cell>
          <cell r="P59">
            <v>1300</v>
          </cell>
          <cell r="Q59">
            <v>0</v>
          </cell>
          <cell r="R59">
            <v>0</v>
          </cell>
          <cell r="S59">
            <v>13479.335999999999</v>
          </cell>
          <cell r="T59">
            <v>0</v>
          </cell>
          <cell r="U59">
            <v>0</v>
          </cell>
          <cell r="V59">
            <v>0</v>
          </cell>
          <cell r="W59">
            <v>7327000</v>
          </cell>
          <cell r="X59">
            <v>0</v>
          </cell>
          <cell r="Y59">
            <v>0</v>
          </cell>
          <cell r="Z59"/>
          <cell r="AA59"/>
        </row>
        <row r="60">
          <cell r="C60" t="str">
            <v>East</v>
          </cell>
          <cell r="D60">
            <v>3051684527</v>
          </cell>
          <cell r="E60" t="str">
            <v>66kV</v>
          </cell>
          <cell r="F60" t="str">
            <v>T1</v>
          </cell>
          <cell r="G60" t="str">
            <v>QLIL</v>
          </cell>
          <cell r="H60" t="str">
            <v>Middlemount Coal Pty Ltd</v>
          </cell>
          <cell r="I60" t="str">
            <v>CAC 66kV</v>
          </cell>
          <cell r="J60">
            <v>1.0109999999999999</v>
          </cell>
          <cell r="K60">
            <v>1551288.434359692</v>
          </cell>
          <cell r="L60">
            <v>1551288.434359692</v>
          </cell>
          <cell r="M60">
            <v>0</v>
          </cell>
          <cell r="N60">
            <v>13704000</v>
          </cell>
          <cell r="O60">
            <v>0</v>
          </cell>
          <cell r="P60">
            <v>3160</v>
          </cell>
          <cell r="Q60">
            <v>0</v>
          </cell>
          <cell r="R60">
            <v>0</v>
          </cell>
          <cell r="S60">
            <v>37400.828000000001</v>
          </cell>
          <cell r="T60">
            <v>0</v>
          </cell>
          <cell r="U60">
            <v>0</v>
          </cell>
          <cell r="V60">
            <v>0</v>
          </cell>
          <cell r="W60">
            <v>13704000</v>
          </cell>
          <cell r="X60">
            <v>0</v>
          </cell>
          <cell r="Y60">
            <v>0</v>
          </cell>
          <cell r="Z60"/>
          <cell r="AA60"/>
        </row>
        <row r="61">
          <cell r="C61" t="str">
            <v>East</v>
          </cell>
          <cell r="D61">
            <v>3051688239</v>
          </cell>
          <cell r="E61" t="str">
            <v>22/11kV Line</v>
          </cell>
          <cell r="F61" t="str">
            <v>T2</v>
          </cell>
          <cell r="G61" t="str">
            <v>QGAR</v>
          </cell>
          <cell r="H61" t="str">
            <v>Stockland Property Management - 310 Ross River Rd Aitkenvale</v>
          </cell>
          <cell r="I61" t="str">
            <v>CAC 22/11kV Line</v>
          </cell>
          <cell r="J61">
            <v>1.073</v>
          </cell>
          <cell r="K61">
            <v>295958.08702217322</v>
          </cell>
          <cell r="L61">
            <v>147954.09476101</v>
          </cell>
          <cell r="M61">
            <v>148003.99226116322</v>
          </cell>
          <cell r="N61">
            <v>4248000</v>
          </cell>
          <cell r="O61">
            <v>6</v>
          </cell>
          <cell r="P61">
            <v>1680</v>
          </cell>
          <cell r="Q61">
            <v>0</v>
          </cell>
          <cell r="R61">
            <v>0</v>
          </cell>
          <cell r="S61">
            <v>15436.914000000001</v>
          </cell>
          <cell r="T61">
            <v>0</v>
          </cell>
          <cell r="U61">
            <v>0</v>
          </cell>
          <cell r="V61">
            <v>0</v>
          </cell>
          <cell r="W61">
            <v>4248000</v>
          </cell>
          <cell r="X61">
            <v>0</v>
          </cell>
          <cell r="Y61">
            <v>0</v>
          </cell>
          <cell r="Z61"/>
          <cell r="AA61"/>
        </row>
        <row r="62">
          <cell r="C62" t="str">
            <v>East</v>
          </cell>
          <cell r="D62">
            <v>3051718171</v>
          </cell>
          <cell r="E62" t="str">
            <v>22/11kV Line</v>
          </cell>
          <cell r="F62" t="str">
            <v>T1</v>
          </cell>
          <cell r="G62" t="str">
            <v>QOKT</v>
          </cell>
          <cell r="H62" t="str">
            <v>Department Of Defence - Oakey Army Base - Main Supply</v>
          </cell>
          <cell r="I62" t="str">
            <v>CAC 22/11kV Line</v>
          </cell>
          <cell r="J62">
            <v>1.036</v>
          </cell>
          <cell r="K62">
            <v>147954.09476101</v>
          </cell>
          <cell r="L62">
            <v>147954.09476101</v>
          </cell>
          <cell r="M62">
            <v>0</v>
          </cell>
          <cell r="N62">
            <v>6969000</v>
          </cell>
          <cell r="O62">
            <v>0</v>
          </cell>
          <cell r="P62">
            <v>3670</v>
          </cell>
          <cell r="Q62">
            <v>0</v>
          </cell>
          <cell r="R62">
            <v>0</v>
          </cell>
          <cell r="S62">
            <v>19494.950000000004</v>
          </cell>
          <cell r="T62">
            <v>0</v>
          </cell>
          <cell r="U62">
            <v>0</v>
          </cell>
          <cell r="V62">
            <v>0</v>
          </cell>
          <cell r="W62">
            <v>6969000</v>
          </cell>
          <cell r="X62">
            <v>0</v>
          </cell>
          <cell r="Y62">
            <v>0</v>
          </cell>
          <cell r="Z62"/>
          <cell r="AA62"/>
        </row>
        <row r="63">
          <cell r="C63" t="str">
            <v>East</v>
          </cell>
          <cell r="D63">
            <v>3051765314</v>
          </cell>
          <cell r="E63" t="str">
            <v>22/11kV Line</v>
          </cell>
          <cell r="F63" t="str">
            <v>T1</v>
          </cell>
          <cell r="G63" t="str">
            <v>QEGN</v>
          </cell>
          <cell r="H63" t="str">
            <v>Rockhampton Health Service District - Rockhampton Hospital - Back Up Supply</v>
          </cell>
          <cell r="I63" t="str">
            <v>CAC 22/11kV Line</v>
          </cell>
          <cell r="J63">
            <v>1.036</v>
          </cell>
          <cell r="K63">
            <v>147954.09476101</v>
          </cell>
          <cell r="L63">
            <v>147954.09476101</v>
          </cell>
          <cell r="M63">
            <v>0</v>
          </cell>
          <cell r="N63">
            <v>0</v>
          </cell>
          <cell r="O63">
            <v>0</v>
          </cell>
          <cell r="P63">
            <v>0</v>
          </cell>
          <cell r="Q63">
            <v>0</v>
          </cell>
          <cell r="R63">
            <v>0</v>
          </cell>
          <cell r="S63">
            <v>0</v>
          </cell>
          <cell r="T63">
            <v>0</v>
          </cell>
          <cell r="U63">
            <v>0</v>
          </cell>
          <cell r="V63">
            <v>0</v>
          </cell>
          <cell r="W63">
            <v>0</v>
          </cell>
          <cell r="X63">
            <v>0</v>
          </cell>
          <cell r="Y63">
            <v>0</v>
          </cell>
          <cell r="Z63"/>
          <cell r="AA63"/>
        </row>
        <row r="64">
          <cell r="C64" t="str">
            <v>East</v>
          </cell>
          <cell r="D64">
            <v>3051765322</v>
          </cell>
          <cell r="E64" t="str">
            <v>22/11kV Line</v>
          </cell>
          <cell r="F64" t="str">
            <v>T1</v>
          </cell>
          <cell r="G64" t="str">
            <v>QEGN</v>
          </cell>
          <cell r="H64" t="str">
            <v>Rockhampton Health Service District - Rockhampton Hospital - Main Supply</v>
          </cell>
          <cell r="I64" t="str">
            <v>CAC 22/11kV Line</v>
          </cell>
          <cell r="J64">
            <v>1.036</v>
          </cell>
          <cell r="K64">
            <v>147954.09476101</v>
          </cell>
          <cell r="L64">
            <v>147954.09476101</v>
          </cell>
          <cell r="M64">
            <v>0</v>
          </cell>
          <cell r="N64">
            <v>17478000</v>
          </cell>
          <cell r="O64">
            <v>0</v>
          </cell>
          <cell r="P64">
            <v>5000</v>
          </cell>
          <cell r="Q64">
            <v>0</v>
          </cell>
          <cell r="R64">
            <v>0</v>
          </cell>
          <cell r="S64">
            <v>31412.923999999999</v>
          </cell>
          <cell r="T64">
            <v>0</v>
          </cell>
          <cell r="U64">
            <v>0</v>
          </cell>
          <cell r="V64">
            <v>0</v>
          </cell>
          <cell r="W64">
            <v>17478000</v>
          </cell>
          <cell r="X64">
            <v>0</v>
          </cell>
          <cell r="Y64">
            <v>0</v>
          </cell>
          <cell r="Z64"/>
          <cell r="AA64"/>
        </row>
        <row r="65">
          <cell r="C65" t="str">
            <v>East</v>
          </cell>
          <cell r="D65">
            <v>3051766698</v>
          </cell>
          <cell r="E65" t="str">
            <v>33kV</v>
          </cell>
          <cell r="F65" t="str">
            <v>T1</v>
          </cell>
          <cell r="G65" t="str">
            <v>QMRG</v>
          </cell>
          <cell r="H65" t="str">
            <v>IPLEX Pipelines Australia Pty Ltd</v>
          </cell>
          <cell r="I65" t="str">
            <v>CAC 33kV</v>
          </cell>
          <cell r="J65">
            <v>1.0109999999999999</v>
          </cell>
          <cell r="K65">
            <v>475904.68015447899</v>
          </cell>
          <cell r="L65">
            <v>475904.68015447899</v>
          </cell>
          <cell r="M65">
            <v>0</v>
          </cell>
          <cell r="N65">
            <v>1970000</v>
          </cell>
          <cell r="O65">
            <v>0</v>
          </cell>
          <cell r="P65">
            <v>500</v>
          </cell>
          <cell r="Q65">
            <v>0</v>
          </cell>
          <cell r="R65">
            <v>0</v>
          </cell>
          <cell r="S65">
            <v>6000</v>
          </cell>
          <cell r="T65">
            <v>0</v>
          </cell>
          <cell r="U65">
            <v>0</v>
          </cell>
          <cell r="V65">
            <v>0</v>
          </cell>
          <cell r="W65">
            <v>1970000</v>
          </cell>
          <cell r="X65">
            <v>0</v>
          </cell>
          <cell r="Y65">
            <v>0</v>
          </cell>
          <cell r="Z65"/>
          <cell r="AA65"/>
        </row>
        <row r="66">
          <cell r="C66" t="str">
            <v>East</v>
          </cell>
          <cell r="D66">
            <v>3051791102</v>
          </cell>
          <cell r="E66" t="str">
            <v>22/11kV Bus</v>
          </cell>
          <cell r="F66" t="str">
            <v>T2</v>
          </cell>
          <cell r="G66" t="str">
            <v>QDGL</v>
          </cell>
          <cell r="H66" t="str">
            <v>Queensland Health - Townsville Hospital - BackUp Supply</v>
          </cell>
          <cell r="I66" t="str">
            <v>CAC 22/11kV Bus</v>
          </cell>
          <cell r="J66">
            <v>1.036</v>
          </cell>
          <cell r="K66">
            <v>272682.8121311185</v>
          </cell>
          <cell r="L66">
            <v>272682.8121311185</v>
          </cell>
          <cell r="M66">
            <v>0</v>
          </cell>
          <cell r="N66">
            <v>0</v>
          </cell>
          <cell r="O66">
            <v>0</v>
          </cell>
          <cell r="P66">
            <v>0</v>
          </cell>
          <cell r="Q66">
            <v>0</v>
          </cell>
          <cell r="R66">
            <v>0</v>
          </cell>
          <cell r="S66">
            <v>0</v>
          </cell>
          <cell r="T66">
            <v>0</v>
          </cell>
          <cell r="U66">
            <v>0</v>
          </cell>
          <cell r="V66">
            <v>0</v>
          </cell>
          <cell r="W66">
            <v>0</v>
          </cell>
          <cell r="X66">
            <v>0</v>
          </cell>
          <cell r="Y66">
            <v>0</v>
          </cell>
          <cell r="Z66"/>
          <cell r="AA66"/>
        </row>
        <row r="67">
          <cell r="C67" t="str">
            <v>East</v>
          </cell>
          <cell r="D67">
            <v>3051797518</v>
          </cell>
          <cell r="E67" t="str">
            <v>22/11kV Line</v>
          </cell>
          <cell r="F67" t="str">
            <v>T1</v>
          </cell>
          <cell r="G67" t="str">
            <v>QTBC</v>
          </cell>
          <cell r="H67" t="str">
            <v>Altus Renewables Limited - Phone Rd Tuan</v>
          </cell>
          <cell r="I67" t="str">
            <v>CAC 22/11kV Line</v>
          </cell>
          <cell r="J67">
            <v>1.036</v>
          </cell>
          <cell r="K67">
            <v>147954.09476101</v>
          </cell>
          <cell r="L67">
            <v>147954.09476101</v>
          </cell>
          <cell r="M67">
            <v>0</v>
          </cell>
          <cell r="N67">
            <v>5255000</v>
          </cell>
          <cell r="O67">
            <v>0</v>
          </cell>
          <cell r="P67">
            <v>1610</v>
          </cell>
          <cell r="Q67">
            <v>0</v>
          </cell>
          <cell r="R67">
            <v>0</v>
          </cell>
          <cell r="S67">
            <v>19320</v>
          </cell>
          <cell r="T67">
            <v>0</v>
          </cell>
          <cell r="U67">
            <v>0</v>
          </cell>
          <cell r="V67">
            <v>0</v>
          </cell>
          <cell r="W67">
            <v>5255000</v>
          </cell>
          <cell r="X67">
            <v>0</v>
          </cell>
          <cell r="Y67">
            <v>0</v>
          </cell>
          <cell r="Z67"/>
          <cell r="AA67"/>
        </row>
        <row r="68">
          <cell r="C68" t="str">
            <v>East</v>
          </cell>
          <cell r="D68">
            <v>3051830477</v>
          </cell>
          <cell r="E68" t="str">
            <v>33kV</v>
          </cell>
          <cell r="F68" t="str">
            <v>T2</v>
          </cell>
          <cell r="G68" t="str">
            <v>QCOL</v>
          </cell>
          <cell r="H68" t="str">
            <v>Jax Coal Pty Ltd - Jax Coal Mine - Bowen Development Rd Collinsville</v>
          </cell>
          <cell r="I68" t="str">
            <v>CAC 33kV</v>
          </cell>
          <cell r="J68">
            <v>1.0109999999999999</v>
          </cell>
          <cell r="K68">
            <v>475904.68015447899</v>
          </cell>
          <cell r="L68">
            <v>475904.68015447899</v>
          </cell>
          <cell r="M68">
            <v>0</v>
          </cell>
          <cell r="N68">
            <v>196000</v>
          </cell>
          <cell r="O68">
            <v>0</v>
          </cell>
          <cell r="P68">
            <v>2220</v>
          </cell>
          <cell r="Q68">
            <v>0</v>
          </cell>
          <cell r="R68">
            <v>0</v>
          </cell>
          <cell r="S68">
            <v>720.29200000000003</v>
          </cell>
          <cell r="T68">
            <v>0</v>
          </cell>
          <cell r="U68">
            <v>0</v>
          </cell>
          <cell r="V68">
            <v>0</v>
          </cell>
          <cell r="W68">
            <v>196000</v>
          </cell>
          <cell r="X68">
            <v>0</v>
          </cell>
          <cell r="Y68">
            <v>0</v>
          </cell>
          <cell r="Z68"/>
          <cell r="AA68"/>
        </row>
        <row r="69">
          <cell r="C69" t="str">
            <v>East</v>
          </cell>
          <cell r="D69">
            <v>3051882493</v>
          </cell>
          <cell r="E69" t="str">
            <v>33kV</v>
          </cell>
          <cell r="F69" t="str">
            <v>T1</v>
          </cell>
          <cell r="G69" t="str">
            <v>QMRG</v>
          </cell>
          <cell r="H69" t="str">
            <v>VINIDEX Pty Ltd</v>
          </cell>
          <cell r="I69" t="str">
            <v>CAC 33kV</v>
          </cell>
          <cell r="J69">
            <v>1.0109999999999999</v>
          </cell>
          <cell r="K69">
            <v>475904.68015447899</v>
          </cell>
          <cell r="L69">
            <v>475904.68015447899</v>
          </cell>
          <cell r="M69">
            <v>0</v>
          </cell>
          <cell r="N69">
            <v>13083000</v>
          </cell>
          <cell r="O69">
            <v>0</v>
          </cell>
          <cell r="P69">
            <v>3270</v>
          </cell>
          <cell r="Q69">
            <v>0</v>
          </cell>
          <cell r="R69">
            <v>0</v>
          </cell>
          <cell r="S69">
            <v>25191.196000000004</v>
          </cell>
          <cell r="T69">
            <v>0</v>
          </cell>
          <cell r="U69">
            <v>0</v>
          </cell>
          <cell r="V69">
            <v>0</v>
          </cell>
          <cell r="W69">
            <v>13083000</v>
          </cell>
          <cell r="X69">
            <v>0</v>
          </cell>
          <cell r="Y69">
            <v>0</v>
          </cell>
          <cell r="Z69"/>
          <cell r="AA69"/>
        </row>
        <row r="70">
          <cell r="C70" t="str">
            <v>East</v>
          </cell>
          <cell r="D70">
            <v>3051895617</v>
          </cell>
          <cell r="E70" t="str">
            <v>22/11kV Line</v>
          </cell>
          <cell r="F70" t="str">
            <v>T1</v>
          </cell>
          <cell r="G70" t="str">
            <v>QTBC</v>
          </cell>
          <cell r="H70" t="str">
            <v>St Stephens Hospital Hervey Bay</v>
          </cell>
          <cell r="I70" t="str">
            <v>CAC 22/11kV Line</v>
          </cell>
          <cell r="J70">
            <v>1.036</v>
          </cell>
          <cell r="K70">
            <v>147954.09476101</v>
          </cell>
          <cell r="L70">
            <v>147954.09476101</v>
          </cell>
          <cell r="M70">
            <v>0</v>
          </cell>
          <cell r="N70">
            <v>4450000</v>
          </cell>
          <cell r="O70">
            <v>0</v>
          </cell>
          <cell r="P70">
            <v>1000</v>
          </cell>
          <cell r="Q70">
            <v>0</v>
          </cell>
          <cell r="R70">
            <v>0</v>
          </cell>
          <cell r="S70">
            <v>10323.097</v>
          </cell>
          <cell r="T70">
            <v>0</v>
          </cell>
          <cell r="U70">
            <v>0</v>
          </cell>
          <cell r="V70">
            <v>0</v>
          </cell>
          <cell r="W70">
            <v>4450000</v>
          </cell>
          <cell r="X70">
            <v>0</v>
          </cell>
          <cell r="Y70">
            <v>0</v>
          </cell>
          <cell r="Z70"/>
          <cell r="AA70"/>
        </row>
        <row r="71">
          <cell r="C71" t="str">
            <v>East</v>
          </cell>
          <cell r="D71">
            <v>3051911621</v>
          </cell>
          <cell r="E71" t="str">
            <v>22/11kV Line</v>
          </cell>
          <cell r="F71" t="str">
            <v>T3</v>
          </cell>
          <cell r="G71" t="str">
            <v>QWRE</v>
          </cell>
          <cell r="H71" t="str">
            <v>Department of Health Qld - Cairns Base Hospital Block D</v>
          </cell>
          <cell r="I71" t="str">
            <v>CAC 22/11kV Line</v>
          </cell>
          <cell r="J71">
            <v>1.036</v>
          </cell>
          <cell r="K71">
            <v>147954.09476101</v>
          </cell>
          <cell r="L71">
            <v>147954.09476101</v>
          </cell>
          <cell r="M71">
            <v>0</v>
          </cell>
          <cell r="N71">
            <v>17171000</v>
          </cell>
          <cell r="O71">
            <v>0</v>
          </cell>
          <cell r="P71">
            <v>6200</v>
          </cell>
          <cell r="Q71">
            <v>0</v>
          </cell>
          <cell r="R71">
            <v>0</v>
          </cell>
          <cell r="S71">
            <v>33651.248999999996</v>
          </cell>
          <cell r="T71">
            <v>0</v>
          </cell>
          <cell r="U71">
            <v>0</v>
          </cell>
          <cell r="V71">
            <v>0</v>
          </cell>
          <cell r="W71">
            <v>17171000</v>
          </cell>
          <cell r="X71">
            <v>0</v>
          </cell>
          <cell r="Y71">
            <v>0</v>
          </cell>
          <cell r="Z71"/>
          <cell r="AA71"/>
        </row>
        <row r="72">
          <cell r="C72" t="str">
            <v>East</v>
          </cell>
          <cell r="D72">
            <v>3051950162</v>
          </cell>
          <cell r="E72" t="str">
            <v>22/11kV Bus</v>
          </cell>
          <cell r="F72" t="str">
            <v>T1</v>
          </cell>
          <cell r="G72" t="str">
            <v>QCAR</v>
          </cell>
          <cell r="H72" t="str">
            <v xml:space="preserve">Northern Oil Refineries Pty Ltd - Yarwun Oil Refinery </v>
          </cell>
          <cell r="I72" t="str">
            <v>CAC 22/11kV Bus</v>
          </cell>
          <cell r="J72">
            <v>1.036</v>
          </cell>
          <cell r="K72">
            <v>272682.8121311185</v>
          </cell>
          <cell r="L72">
            <v>272682.8121311185</v>
          </cell>
          <cell r="M72">
            <v>0</v>
          </cell>
          <cell r="N72">
            <v>9409000</v>
          </cell>
          <cell r="O72">
            <v>0</v>
          </cell>
          <cell r="P72">
            <v>1700</v>
          </cell>
          <cell r="Q72">
            <v>0</v>
          </cell>
          <cell r="R72">
            <v>0</v>
          </cell>
          <cell r="S72">
            <v>14649.233999999999</v>
          </cell>
          <cell r="T72">
            <v>0</v>
          </cell>
          <cell r="U72">
            <v>0</v>
          </cell>
          <cell r="V72">
            <v>0</v>
          </cell>
          <cell r="W72">
            <v>9409000</v>
          </cell>
          <cell r="X72">
            <v>0</v>
          </cell>
          <cell r="Y72">
            <v>0</v>
          </cell>
          <cell r="Z72"/>
          <cell r="AA72"/>
        </row>
        <row r="73">
          <cell r="C73" t="str">
            <v>East</v>
          </cell>
          <cell r="D73">
            <v>3051957329</v>
          </cell>
          <cell r="E73" t="str">
            <v>22/11kV Line</v>
          </cell>
          <cell r="F73" t="str">
            <v>T2</v>
          </cell>
          <cell r="G73" t="str">
            <v>QDGL</v>
          </cell>
          <cell r="H73" t="str">
            <v>Dexus Wholesale Property Limited - Willows Shoppingtown - Second Supply</v>
          </cell>
          <cell r="I73" t="str">
            <v>CAC 22/11kV Line</v>
          </cell>
          <cell r="J73">
            <v>1.036</v>
          </cell>
          <cell r="K73">
            <v>147954.09476101</v>
          </cell>
          <cell r="L73">
            <v>147954.09476101</v>
          </cell>
          <cell r="M73">
            <v>0</v>
          </cell>
          <cell r="N73">
            <v>4019999.9999999995</v>
          </cell>
          <cell r="O73">
            <v>0</v>
          </cell>
          <cell r="P73">
            <v>3560</v>
          </cell>
          <cell r="Q73">
            <v>0</v>
          </cell>
          <cell r="R73">
            <v>0</v>
          </cell>
          <cell r="S73">
            <v>13450.436000000002</v>
          </cell>
          <cell r="T73">
            <v>0</v>
          </cell>
          <cell r="U73">
            <v>0</v>
          </cell>
          <cell r="V73">
            <v>0</v>
          </cell>
          <cell r="W73">
            <v>4019999.9999999995</v>
          </cell>
          <cell r="X73">
            <v>0</v>
          </cell>
          <cell r="Y73">
            <v>0</v>
          </cell>
          <cell r="Z73"/>
          <cell r="AA73"/>
        </row>
        <row r="74">
          <cell r="C74" t="str">
            <v>East</v>
          </cell>
          <cell r="D74">
            <v>3052008312</v>
          </cell>
          <cell r="E74" t="str">
            <v>22/11kV Line</v>
          </cell>
          <cell r="F74" t="str">
            <v>T1</v>
          </cell>
          <cell r="G74" t="str">
            <v>QMRA</v>
          </cell>
          <cell r="H74" t="str">
            <v>Wonbindi Coal Pty Ltd - Baralaba Train Load Out</v>
          </cell>
          <cell r="I74" t="str">
            <v>CAC 22/11kV Line</v>
          </cell>
          <cell r="J74">
            <v>1.036</v>
          </cell>
          <cell r="K74">
            <v>147954.09476101</v>
          </cell>
          <cell r="L74">
            <v>147954.09476101</v>
          </cell>
          <cell r="M74">
            <v>0</v>
          </cell>
          <cell r="N74">
            <v>967000</v>
          </cell>
          <cell r="O74">
            <v>0</v>
          </cell>
          <cell r="P74">
            <v>2780</v>
          </cell>
          <cell r="Q74">
            <v>0</v>
          </cell>
          <cell r="R74">
            <v>0</v>
          </cell>
          <cell r="S74">
            <v>7741.9710000000005</v>
          </cell>
          <cell r="T74">
            <v>0</v>
          </cell>
          <cell r="U74">
            <v>0</v>
          </cell>
          <cell r="V74">
            <v>0</v>
          </cell>
          <cell r="W74">
            <v>967000</v>
          </cell>
          <cell r="X74">
            <v>0</v>
          </cell>
          <cell r="Y74">
            <v>0</v>
          </cell>
          <cell r="Z74"/>
          <cell r="AA74"/>
        </row>
        <row r="75">
          <cell r="C75" t="str">
            <v>East</v>
          </cell>
          <cell r="D75">
            <v>3052042464</v>
          </cell>
          <cell r="E75" t="str">
            <v>22/11kV Line</v>
          </cell>
          <cell r="F75" t="str">
            <v>T1</v>
          </cell>
          <cell r="G75" t="str">
            <v>QMRH</v>
          </cell>
          <cell r="H75" t="str">
            <v>Civeo Pty Ltd – Coppabella Village CP2 Town Feeder</v>
          </cell>
          <cell r="I75" t="str">
            <v>CAC 22/11kV Line</v>
          </cell>
          <cell r="J75">
            <v>1.036</v>
          </cell>
          <cell r="K75">
            <v>147954.09476101</v>
          </cell>
          <cell r="L75">
            <v>147954.09476101</v>
          </cell>
          <cell r="M75">
            <v>0</v>
          </cell>
          <cell r="N75">
            <v>4422000</v>
          </cell>
          <cell r="O75">
            <v>0</v>
          </cell>
          <cell r="P75">
            <v>1500</v>
          </cell>
          <cell r="Q75">
            <v>0</v>
          </cell>
          <cell r="R75">
            <v>0</v>
          </cell>
          <cell r="S75">
            <v>9991.36</v>
          </cell>
          <cell r="T75">
            <v>0</v>
          </cell>
          <cell r="U75">
            <v>0</v>
          </cell>
          <cell r="V75">
            <v>0</v>
          </cell>
          <cell r="W75">
            <v>4422000</v>
          </cell>
          <cell r="X75">
            <v>0</v>
          </cell>
          <cell r="Y75">
            <v>0</v>
          </cell>
          <cell r="Z75"/>
          <cell r="AA75"/>
        </row>
        <row r="76">
          <cell r="C76" t="str">
            <v>East</v>
          </cell>
          <cell r="D76">
            <v>3052079139</v>
          </cell>
          <cell r="E76" t="str">
            <v>22/11kV Line</v>
          </cell>
          <cell r="F76" t="str">
            <v>T3</v>
          </cell>
          <cell r="G76" t="str">
            <v>QWRE</v>
          </cell>
          <cell r="H76" t="str">
            <v>Cairns Airport - Airport EAST 2</v>
          </cell>
          <cell r="I76" t="str">
            <v>CAC 22/11kV Line</v>
          </cell>
          <cell r="J76">
            <v>1.036</v>
          </cell>
          <cell r="K76">
            <v>511876.81978582777</v>
          </cell>
          <cell r="L76">
            <v>147954.09476101</v>
          </cell>
          <cell r="M76">
            <v>363922.72502481774</v>
          </cell>
          <cell r="N76">
            <v>13830000</v>
          </cell>
          <cell r="O76">
            <v>10</v>
          </cell>
          <cell r="P76">
            <v>2000</v>
          </cell>
          <cell r="Q76">
            <v>0</v>
          </cell>
          <cell r="R76">
            <v>0</v>
          </cell>
          <cell r="S76">
            <v>22977.221999999998</v>
          </cell>
          <cell r="T76">
            <v>0</v>
          </cell>
          <cell r="U76">
            <v>0</v>
          </cell>
          <cell r="V76">
            <v>0</v>
          </cell>
          <cell r="W76">
            <v>13830000</v>
          </cell>
          <cell r="X76">
            <v>0</v>
          </cell>
          <cell r="Y76">
            <v>0</v>
          </cell>
          <cell r="Z76"/>
          <cell r="AA76"/>
        </row>
        <row r="77">
          <cell r="C77" t="str">
            <v>East</v>
          </cell>
          <cell r="D77">
            <v>3052086739</v>
          </cell>
          <cell r="E77" t="str">
            <v>22/11kV Line</v>
          </cell>
          <cell r="F77" t="str">
            <v>T2</v>
          </cell>
          <cell r="G77" t="str">
            <v>QCLR</v>
          </cell>
          <cell r="H77" t="str">
            <v>Wilmar Sugar Pty Ltd - Inkerman Mill</v>
          </cell>
          <cell r="I77" t="str">
            <v>CAC 22/11kV Line</v>
          </cell>
          <cell r="J77">
            <v>1.036</v>
          </cell>
          <cell r="K77">
            <v>147954.09476101</v>
          </cell>
          <cell r="L77">
            <v>147954.09476101</v>
          </cell>
          <cell r="M77">
            <v>0</v>
          </cell>
          <cell r="N77">
            <v>1379000</v>
          </cell>
          <cell r="O77">
            <v>0</v>
          </cell>
          <cell r="P77">
            <v>1500</v>
          </cell>
          <cell r="Q77">
            <v>0</v>
          </cell>
          <cell r="R77">
            <v>2400</v>
          </cell>
          <cell r="S77">
            <v>17509.022000000001</v>
          </cell>
          <cell r="T77">
            <v>0</v>
          </cell>
          <cell r="U77">
            <v>0</v>
          </cell>
          <cell r="V77">
            <v>0</v>
          </cell>
          <cell r="W77">
            <v>1379000</v>
          </cell>
          <cell r="X77">
            <v>0</v>
          </cell>
          <cell r="Y77">
            <v>0</v>
          </cell>
          <cell r="Z77"/>
          <cell r="AA77"/>
        </row>
        <row r="78">
          <cell r="C78" t="str">
            <v>East</v>
          </cell>
          <cell r="D78">
            <v>3052188868</v>
          </cell>
          <cell r="E78" t="str">
            <v>22/11kV Line</v>
          </cell>
          <cell r="F78" t="str">
            <v>T2</v>
          </cell>
          <cell r="G78" t="str">
            <v>QMKA</v>
          </cell>
          <cell r="H78" t="str">
            <v>Coregas Pty Ltd - Diesel Dr Paget</v>
          </cell>
          <cell r="I78" t="str">
            <v>CAC 22/11kV Line</v>
          </cell>
          <cell r="J78">
            <v>1.036</v>
          </cell>
          <cell r="K78">
            <v>147954.09476101</v>
          </cell>
          <cell r="L78">
            <v>147954.09476101</v>
          </cell>
          <cell r="M78">
            <v>0</v>
          </cell>
          <cell r="N78">
            <v>5623000</v>
          </cell>
          <cell r="O78">
            <v>0</v>
          </cell>
          <cell r="P78">
            <v>1800</v>
          </cell>
          <cell r="Q78">
            <v>0</v>
          </cell>
          <cell r="R78">
            <v>0</v>
          </cell>
          <cell r="S78">
            <v>18284.919999999998</v>
          </cell>
          <cell r="T78">
            <v>0</v>
          </cell>
          <cell r="U78">
            <v>0</v>
          </cell>
          <cell r="V78">
            <v>0</v>
          </cell>
          <cell r="W78">
            <v>5623000</v>
          </cell>
          <cell r="X78">
            <v>0</v>
          </cell>
          <cell r="Y78">
            <v>0</v>
          </cell>
          <cell r="Z78"/>
          <cell r="AA78"/>
        </row>
        <row r="79">
          <cell r="C79" t="str">
            <v>East</v>
          </cell>
          <cell r="D79">
            <v>3052244156</v>
          </cell>
          <cell r="E79" t="str">
            <v>22/11kV Bus</v>
          </cell>
          <cell r="F79" t="str">
            <v>T1</v>
          </cell>
          <cell r="G79" t="str">
            <v>QMRA</v>
          </cell>
          <cell r="H79" t="str">
            <v>Lion Mining Pty Ltd (Cracow Gold Mine) - Mine main feeder</v>
          </cell>
          <cell r="I79" t="str">
            <v>CAC 22/11kV Bus</v>
          </cell>
          <cell r="J79">
            <v>1.036</v>
          </cell>
          <cell r="K79">
            <v>2311586.060831367</v>
          </cell>
          <cell r="L79">
            <v>272682.8121311185</v>
          </cell>
          <cell r="M79">
            <v>2038903.2487002485</v>
          </cell>
          <cell r="N79">
            <v>41557000</v>
          </cell>
          <cell r="O79">
            <v>59</v>
          </cell>
          <cell r="P79">
            <v>5560</v>
          </cell>
          <cell r="Q79">
            <v>0</v>
          </cell>
          <cell r="R79">
            <v>0</v>
          </cell>
          <cell r="S79">
            <v>60184.326999999997</v>
          </cell>
          <cell r="T79">
            <v>0</v>
          </cell>
          <cell r="U79">
            <v>0</v>
          </cell>
          <cell r="V79">
            <v>0</v>
          </cell>
          <cell r="W79">
            <v>41557000</v>
          </cell>
          <cell r="X79">
            <v>0</v>
          </cell>
          <cell r="Y79">
            <v>0</v>
          </cell>
          <cell r="Z79"/>
          <cell r="AA79"/>
        </row>
        <row r="80">
          <cell r="C80" t="str">
            <v>East</v>
          </cell>
          <cell r="D80">
            <v>3052255174</v>
          </cell>
          <cell r="E80" t="str">
            <v>33kV</v>
          </cell>
          <cell r="F80" t="str">
            <v>T1</v>
          </cell>
          <cell r="G80" t="str">
            <v>QMRG</v>
          </cell>
          <cell r="H80" t="str">
            <v>Wellcamp Business Park Pty Ltd - 1511 Toowoomba Cecil Plains Rd Wellcamp</v>
          </cell>
          <cell r="I80" t="str">
            <v>CAC 33kV</v>
          </cell>
          <cell r="J80">
            <v>1.0109999999999999</v>
          </cell>
          <cell r="K80">
            <v>475904.68015447899</v>
          </cell>
          <cell r="L80">
            <v>475904.68015447899</v>
          </cell>
          <cell r="M80">
            <v>0</v>
          </cell>
          <cell r="N80">
            <v>3411000</v>
          </cell>
          <cell r="O80">
            <v>0</v>
          </cell>
          <cell r="P80">
            <v>6000</v>
          </cell>
          <cell r="Q80">
            <v>0</v>
          </cell>
          <cell r="R80">
            <v>0</v>
          </cell>
          <cell r="S80">
            <v>9125.5329999999994</v>
          </cell>
          <cell r="T80">
            <v>0</v>
          </cell>
          <cell r="U80">
            <v>0</v>
          </cell>
          <cell r="V80">
            <v>0</v>
          </cell>
          <cell r="W80">
            <v>3411000</v>
          </cell>
          <cell r="X80">
            <v>0</v>
          </cell>
          <cell r="Y80">
            <v>0</v>
          </cell>
          <cell r="Z80"/>
          <cell r="AA80"/>
        </row>
        <row r="81">
          <cell r="C81" t="str">
            <v>East</v>
          </cell>
          <cell r="D81">
            <v>3052259757</v>
          </cell>
          <cell r="E81" t="str">
            <v>22/11kV Line</v>
          </cell>
          <cell r="F81" t="str">
            <v>T2</v>
          </cell>
          <cell r="G81" t="str">
            <v>QDGL</v>
          </cell>
          <cell r="H81" t="str">
            <v>Trility Pty Ltd - Douglas Water Treatment Plant</v>
          </cell>
          <cell r="I81" t="str">
            <v>CAC 22/11kV Line</v>
          </cell>
          <cell r="J81">
            <v>1.036</v>
          </cell>
          <cell r="K81">
            <v>169035.83964092965</v>
          </cell>
          <cell r="L81">
            <v>147954.09476101</v>
          </cell>
          <cell r="M81">
            <v>21081.744879919657</v>
          </cell>
          <cell r="N81">
            <v>9575000</v>
          </cell>
          <cell r="O81">
            <v>3</v>
          </cell>
          <cell r="P81">
            <v>2820</v>
          </cell>
          <cell r="Q81">
            <v>0</v>
          </cell>
          <cell r="R81">
            <v>0</v>
          </cell>
          <cell r="S81">
            <v>27284.911</v>
          </cell>
          <cell r="T81">
            <v>0</v>
          </cell>
          <cell r="U81">
            <v>0</v>
          </cell>
          <cell r="V81">
            <v>0</v>
          </cell>
          <cell r="W81">
            <v>9575000</v>
          </cell>
          <cell r="X81">
            <v>0</v>
          </cell>
          <cell r="Y81">
            <v>0</v>
          </cell>
          <cell r="Z81"/>
          <cell r="AA81"/>
        </row>
        <row r="82">
          <cell r="C82" t="str">
            <v>East</v>
          </cell>
          <cell r="D82">
            <v>3052261301</v>
          </cell>
          <cell r="E82" t="str">
            <v>33kV</v>
          </cell>
          <cell r="F82" t="str">
            <v>T2</v>
          </cell>
          <cell r="G82" t="str">
            <v>QCOL</v>
          </cell>
          <cell r="H82" t="str">
            <v>NC Coal Company Pty Limited - Collinsville Open Cut – Back Up Supply</v>
          </cell>
          <cell r="I82" t="str">
            <v>CAC 33kV</v>
          </cell>
          <cell r="J82">
            <v>1.0109999999999999</v>
          </cell>
          <cell r="K82">
            <v>475904.68015447899</v>
          </cell>
          <cell r="L82">
            <v>475904.68015447899</v>
          </cell>
          <cell r="M82">
            <v>0</v>
          </cell>
          <cell r="N82">
            <v>0</v>
          </cell>
          <cell r="O82">
            <v>0</v>
          </cell>
          <cell r="P82">
            <v>0</v>
          </cell>
          <cell r="Q82">
            <v>0</v>
          </cell>
          <cell r="R82">
            <v>0</v>
          </cell>
          <cell r="S82">
            <v>0</v>
          </cell>
          <cell r="T82">
            <v>0</v>
          </cell>
          <cell r="U82">
            <v>0</v>
          </cell>
          <cell r="V82">
            <v>0</v>
          </cell>
          <cell r="W82">
            <v>0</v>
          </cell>
          <cell r="X82">
            <v>0</v>
          </cell>
          <cell r="Y82">
            <v>0</v>
          </cell>
          <cell r="Z82"/>
          <cell r="AA82"/>
        </row>
        <row r="83">
          <cell r="C83" t="str">
            <v>East</v>
          </cell>
          <cell r="D83">
            <v>3052359450</v>
          </cell>
          <cell r="E83" t="str">
            <v>22/11kV Line</v>
          </cell>
          <cell r="F83" t="str">
            <v>T1</v>
          </cell>
          <cell r="G83" t="str">
            <v>QGST</v>
          </cell>
          <cell r="H83" t="str">
            <v>Gladstone Area Water Board - Gladstone Reservoir &amp; Pump Station</v>
          </cell>
          <cell r="I83" t="str">
            <v>CAC 22/11kV Line</v>
          </cell>
          <cell r="J83">
            <v>1.036</v>
          </cell>
          <cell r="K83">
            <v>147954.09476101</v>
          </cell>
          <cell r="L83">
            <v>147954.09476101</v>
          </cell>
          <cell r="M83">
            <v>0</v>
          </cell>
          <cell r="N83">
            <v>335000</v>
          </cell>
          <cell r="O83">
            <v>0</v>
          </cell>
          <cell r="P83">
            <v>2300</v>
          </cell>
          <cell r="Q83">
            <v>0</v>
          </cell>
          <cell r="R83">
            <v>0</v>
          </cell>
          <cell r="S83">
            <v>15674.371999999999</v>
          </cell>
          <cell r="T83">
            <v>0</v>
          </cell>
          <cell r="U83">
            <v>0</v>
          </cell>
          <cell r="V83">
            <v>0</v>
          </cell>
          <cell r="W83">
            <v>335000</v>
          </cell>
          <cell r="X83">
            <v>0</v>
          </cell>
          <cell r="Y83">
            <v>0</v>
          </cell>
          <cell r="Z83"/>
          <cell r="AA83"/>
        </row>
        <row r="84">
          <cell r="C84" t="str">
            <v>East</v>
          </cell>
          <cell r="D84">
            <v>3052370658</v>
          </cell>
          <cell r="E84" t="str">
            <v>33kV</v>
          </cell>
          <cell r="F84" t="str">
            <v>T2</v>
          </cell>
          <cell r="G84" t="str">
            <v>QCOL</v>
          </cell>
          <cell r="H84" t="str">
            <v>Drake Coal Pty Ltd</v>
          </cell>
          <cell r="I84" t="str">
            <v>CAC 33kV</v>
          </cell>
          <cell r="J84">
            <v>1.0109999999999999</v>
          </cell>
          <cell r="K84">
            <v>475904.68015447899</v>
          </cell>
          <cell r="L84">
            <v>475904.68015447899</v>
          </cell>
          <cell r="M84">
            <v>0</v>
          </cell>
          <cell r="N84">
            <v>0</v>
          </cell>
          <cell r="O84">
            <v>0</v>
          </cell>
          <cell r="P84">
            <v>8890</v>
          </cell>
          <cell r="Q84">
            <v>0</v>
          </cell>
          <cell r="R84">
            <v>0</v>
          </cell>
          <cell r="S84">
            <v>0</v>
          </cell>
          <cell r="T84">
            <v>0</v>
          </cell>
          <cell r="U84">
            <v>0</v>
          </cell>
          <cell r="V84">
            <v>0</v>
          </cell>
          <cell r="W84">
            <v>0</v>
          </cell>
          <cell r="X84">
            <v>0</v>
          </cell>
          <cell r="Y84">
            <v>0</v>
          </cell>
          <cell r="Z84"/>
          <cell r="AA84"/>
        </row>
        <row r="85">
          <cell r="C85" t="str">
            <v>East</v>
          </cell>
          <cell r="D85">
            <v>3053007874</v>
          </cell>
          <cell r="E85" t="str">
            <v>22/11kV Line</v>
          </cell>
          <cell r="F85" t="str">
            <v>T2</v>
          </cell>
          <cell r="G85" t="str">
            <v>QGAR</v>
          </cell>
          <cell r="H85" t="str">
            <v>Townsville Airport Pty Ltd</v>
          </cell>
          <cell r="I85" t="str">
            <v>CAC 22/11kV Line</v>
          </cell>
          <cell r="J85">
            <v>1.036</v>
          </cell>
          <cell r="K85">
            <v>147954.09476101</v>
          </cell>
          <cell r="L85">
            <v>147954.09476101</v>
          </cell>
          <cell r="M85">
            <v>0</v>
          </cell>
          <cell r="N85">
            <v>5397000</v>
          </cell>
          <cell r="O85">
            <v>0</v>
          </cell>
          <cell r="P85">
            <v>1130</v>
          </cell>
          <cell r="Q85">
            <v>0</v>
          </cell>
          <cell r="R85">
            <v>0</v>
          </cell>
          <cell r="S85">
            <v>11177.662</v>
          </cell>
          <cell r="T85">
            <v>0</v>
          </cell>
          <cell r="U85">
            <v>0</v>
          </cell>
          <cell r="V85">
            <v>0</v>
          </cell>
          <cell r="W85">
            <v>5397000</v>
          </cell>
          <cell r="X85">
            <v>0</v>
          </cell>
          <cell r="Y85">
            <v>0</v>
          </cell>
          <cell r="Z85"/>
          <cell r="AA85"/>
        </row>
        <row r="86">
          <cell r="C86" t="str">
            <v>East</v>
          </cell>
          <cell r="D86">
            <v>3053009566</v>
          </cell>
          <cell r="E86" t="str">
            <v>33kV</v>
          </cell>
          <cell r="F86" t="str">
            <v>T1</v>
          </cell>
          <cell r="G86" t="str">
            <v>QMRG</v>
          </cell>
          <cell r="H86" t="str">
            <v>Witmack Industrial Pty Ltd - Pulse Data Centre Wellcamp</v>
          </cell>
          <cell r="I86" t="str">
            <v>CAC 33kV</v>
          </cell>
          <cell r="J86">
            <v>1.0109999999999999</v>
          </cell>
          <cell r="K86">
            <v>475904.68015447899</v>
          </cell>
          <cell r="L86">
            <v>475904.68015447899</v>
          </cell>
          <cell r="M86">
            <v>0</v>
          </cell>
          <cell r="N86">
            <v>1052000</v>
          </cell>
          <cell r="O86">
            <v>0</v>
          </cell>
          <cell r="P86">
            <v>1500</v>
          </cell>
          <cell r="Q86">
            <v>0</v>
          </cell>
          <cell r="R86">
            <v>0</v>
          </cell>
          <cell r="S86">
            <v>2036.02</v>
          </cell>
          <cell r="T86">
            <v>0</v>
          </cell>
          <cell r="U86">
            <v>0</v>
          </cell>
          <cell r="V86">
            <v>0</v>
          </cell>
          <cell r="W86">
            <v>1052000</v>
          </cell>
          <cell r="X86">
            <v>0</v>
          </cell>
          <cell r="Y86">
            <v>0</v>
          </cell>
          <cell r="Z86"/>
          <cell r="AA86"/>
        </row>
        <row r="87">
          <cell r="C87" t="str">
            <v>East</v>
          </cell>
          <cell r="D87">
            <v>3053012527</v>
          </cell>
          <cell r="E87" t="str">
            <v>66kV</v>
          </cell>
          <cell r="F87" t="str">
            <v>T3</v>
          </cell>
          <cell r="G87" t="str">
            <v>QTUL</v>
          </cell>
          <cell r="H87" t="str">
            <v>MP Tableland Green Power Pty Ltd</v>
          </cell>
          <cell r="I87" t="str">
            <v>CAC 66kV</v>
          </cell>
          <cell r="J87">
            <v>1.0109999999999999</v>
          </cell>
          <cell r="K87">
            <v>1551288.434359692</v>
          </cell>
          <cell r="L87">
            <v>1551288.434359692</v>
          </cell>
          <cell r="M87">
            <v>0</v>
          </cell>
          <cell r="N87">
            <v>1740000</v>
          </cell>
          <cell r="O87">
            <v>0</v>
          </cell>
          <cell r="P87">
            <v>3160</v>
          </cell>
          <cell r="Q87">
            <v>0</v>
          </cell>
          <cell r="R87">
            <v>0</v>
          </cell>
          <cell r="S87">
            <v>22318.715</v>
          </cell>
          <cell r="T87">
            <v>0</v>
          </cell>
          <cell r="U87">
            <v>0</v>
          </cell>
          <cell r="V87">
            <v>0</v>
          </cell>
          <cell r="W87">
            <v>1740000</v>
          </cell>
          <cell r="X87">
            <v>0</v>
          </cell>
          <cell r="Y87">
            <v>0</v>
          </cell>
          <cell r="Z87"/>
          <cell r="AA87"/>
        </row>
        <row r="88">
          <cell r="C88" t="str">
            <v>West</v>
          </cell>
          <cell r="D88">
            <v>3053130798</v>
          </cell>
          <cell r="E88" t="str">
            <v>33kV</v>
          </cell>
          <cell r="F88" t="str">
            <v>T1</v>
          </cell>
          <cell r="G88" t="str">
            <v>QCBL</v>
          </cell>
          <cell r="H88" t="str">
            <v>Cubbie Ginnery Pty Ltd (Dirranbandi Gin)</v>
          </cell>
          <cell r="I88" t="str">
            <v>CAC 33kV</v>
          </cell>
          <cell r="J88">
            <v>1.0509999999999999</v>
          </cell>
          <cell r="K88">
            <v>475904.68015447899</v>
          </cell>
          <cell r="L88">
            <v>475904.68015447899</v>
          </cell>
          <cell r="M88">
            <v>0</v>
          </cell>
          <cell r="N88">
            <v>179000</v>
          </cell>
          <cell r="O88">
            <v>0</v>
          </cell>
          <cell r="P88">
            <v>2600</v>
          </cell>
          <cell r="Q88">
            <v>0</v>
          </cell>
          <cell r="R88">
            <v>0</v>
          </cell>
          <cell r="S88">
            <v>8890.8989999999994</v>
          </cell>
          <cell r="T88">
            <v>0</v>
          </cell>
          <cell r="U88">
            <v>0</v>
          </cell>
          <cell r="V88">
            <v>0</v>
          </cell>
          <cell r="W88">
            <v>179000</v>
          </cell>
          <cell r="X88">
            <v>0</v>
          </cell>
          <cell r="Y88">
            <v>0</v>
          </cell>
          <cell r="Z88"/>
          <cell r="AA88"/>
        </row>
        <row r="89">
          <cell r="C89" t="str">
            <v>East</v>
          </cell>
          <cell r="D89">
            <v>3053133429</v>
          </cell>
          <cell r="E89" t="str">
            <v>22/11kV Line</v>
          </cell>
          <cell r="F89" t="str">
            <v>T3</v>
          </cell>
          <cell r="G89" t="str">
            <v>QTUH</v>
          </cell>
          <cell r="H89" t="str">
            <v>Five Seasons VI (A) Pty Ltd - Sheraton Mirage Port Douglas Resort</v>
          </cell>
          <cell r="I89" t="str">
            <v>CAC 22/11kV Line</v>
          </cell>
          <cell r="J89">
            <v>1.036</v>
          </cell>
          <cell r="K89">
            <v>147954.09476101</v>
          </cell>
          <cell r="L89">
            <v>147954.09476101</v>
          </cell>
          <cell r="M89">
            <v>0</v>
          </cell>
          <cell r="N89">
            <v>7341000</v>
          </cell>
          <cell r="O89">
            <v>0</v>
          </cell>
          <cell r="P89">
            <v>1710</v>
          </cell>
          <cell r="Q89">
            <v>0</v>
          </cell>
          <cell r="R89">
            <v>0</v>
          </cell>
          <cell r="S89">
            <v>11934.286</v>
          </cell>
          <cell r="T89">
            <v>0</v>
          </cell>
          <cell r="U89">
            <v>0</v>
          </cell>
          <cell r="V89">
            <v>0</v>
          </cell>
          <cell r="W89">
            <v>7341000</v>
          </cell>
          <cell r="X89">
            <v>0</v>
          </cell>
          <cell r="Y89">
            <v>0</v>
          </cell>
          <cell r="Z89"/>
          <cell r="AA89"/>
        </row>
        <row r="90">
          <cell r="C90" t="str">
            <v>East</v>
          </cell>
          <cell r="D90">
            <v>3053134843</v>
          </cell>
          <cell r="E90" t="str">
            <v>22/11kV Line</v>
          </cell>
          <cell r="F90" t="str">
            <v>T2</v>
          </cell>
          <cell r="G90" t="str">
            <v>QGAR</v>
          </cell>
          <cell r="H90" t="str">
            <v>Yurika Pty Ltd Bohle Plains BPES</v>
          </cell>
          <cell r="I90" t="str">
            <v>CAC 22/11kV Line</v>
          </cell>
          <cell r="J90">
            <v>1.036</v>
          </cell>
          <cell r="K90">
            <v>147954.09476101</v>
          </cell>
          <cell r="L90">
            <v>147954.09476101</v>
          </cell>
          <cell r="M90">
            <v>0</v>
          </cell>
          <cell r="N90">
            <v>2900000</v>
          </cell>
          <cell r="O90">
            <v>0</v>
          </cell>
          <cell r="P90">
            <v>2800</v>
          </cell>
          <cell r="Q90">
            <v>0</v>
          </cell>
          <cell r="R90">
            <v>4300</v>
          </cell>
          <cell r="S90">
            <v>5455.1858181818179</v>
          </cell>
          <cell r="T90">
            <v>0</v>
          </cell>
          <cell r="U90">
            <v>0</v>
          </cell>
          <cell r="V90">
            <v>0</v>
          </cell>
          <cell r="W90">
            <v>2900000</v>
          </cell>
          <cell r="X90">
            <v>0</v>
          </cell>
          <cell r="Y90">
            <v>0</v>
          </cell>
          <cell r="Z90"/>
          <cell r="AA90"/>
        </row>
        <row r="91">
          <cell r="C91" t="str">
            <v>East</v>
          </cell>
          <cell r="D91">
            <v>3053137899</v>
          </cell>
          <cell r="E91" t="str">
            <v>22/11kV Line</v>
          </cell>
          <cell r="F91" t="str">
            <v>T1</v>
          </cell>
          <cell r="G91" t="str">
            <v>QOKT</v>
          </cell>
          <cell r="H91" t="str">
            <v>Oakey Beef Exports Pty Ltd 2nd cxn</v>
          </cell>
          <cell r="I91" t="str">
            <v>CAC 22/11kV Line</v>
          </cell>
          <cell r="J91">
            <v>1.036</v>
          </cell>
          <cell r="K91">
            <v>147954.09476101</v>
          </cell>
          <cell r="L91">
            <v>147954.09476101</v>
          </cell>
          <cell r="M91">
            <v>0</v>
          </cell>
          <cell r="N91">
            <v>0</v>
          </cell>
          <cell r="O91">
            <v>0</v>
          </cell>
          <cell r="P91">
            <v>0</v>
          </cell>
          <cell r="Q91">
            <v>0</v>
          </cell>
          <cell r="R91">
            <v>0</v>
          </cell>
          <cell r="S91">
            <v>0</v>
          </cell>
          <cell r="T91">
            <v>0</v>
          </cell>
          <cell r="U91">
            <v>0</v>
          </cell>
          <cell r="V91">
            <v>0</v>
          </cell>
          <cell r="W91">
            <v>0</v>
          </cell>
          <cell r="X91">
            <v>0</v>
          </cell>
          <cell r="Y91">
            <v>0</v>
          </cell>
          <cell r="Z91"/>
          <cell r="AA91"/>
        </row>
        <row r="92">
          <cell r="C92" t="str">
            <v>East</v>
          </cell>
          <cell r="D92" t="str">
            <v>QAAABL0001</v>
          </cell>
          <cell r="E92" t="str">
            <v>22/11kV Line</v>
          </cell>
          <cell r="F92" t="str">
            <v>T1</v>
          </cell>
          <cell r="G92" t="str">
            <v>QBIL</v>
          </cell>
          <cell r="H92" t="str">
            <v>Teys Australia Biloela Pty Ltd</v>
          </cell>
          <cell r="I92" t="str">
            <v>CAC 22/11kV Line</v>
          </cell>
          <cell r="J92">
            <v>1.073</v>
          </cell>
          <cell r="K92">
            <v>188484.4214895175</v>
          </cell>
          <cell r="L92">
            <v>147954.09476101</v>
          </cell>
          <cell r="M92">
            <v>40530.326728507498</v>
          </cell>
          <cell r="N92">
            <v>9345000</v>
          </cell>
          <cell r="O92">
            <v>4</v>
          </cell>
          <cell r="P92">
            <v>2330</v>
          </cell>
          <cell r="Q92">
            <v>0</v>
          </cell>
          <cell r="R92">
            <v>0</v>
          </cell>
          <cell r="S92">
            <v>23147.181</v>
          </cell>
          <cell r="T92">
            <v>0</v>
          </cell>
          <cell r="U92">
            <v>0</v>
          </cell>
          <cell r="V92">
            <v>0</v>
          </cell>
          <cell r="W92">
            <v>9345000</v>
          </cell>
          <cell r="X92">
            <v>0</v>
          </cell>
          <cell r="Y92">
            <v>0</v>
          </cell>
          <cell r="Z92"/>
          <cell r="AA92"/>
        </row>
        <row r="93">
          <cell r="C93" t="str">
            <v>East</v>
          </cell>
          <cell r="D93" t="str">
            <v>QAAABW0005</v>
          </cell>
          <cell r="E93" t="str">
            <v>66kV</v>
          </cell>
          <cell r="F93" t="str">
            <v>T1</v>
          </cell>
          <cell r="G93" t="str">
            <v>QBWL</v>
          </cell>
          <cell r="H93" t="str">
            <v>BM Alliance Coal Operations Pty Ltd - Bingegang Pumping Stn</v>
          </cell>
          <cell r="I93" t="str">
            <v>CAC 66kV</v>
          </cell>
          <cell r="J93">
            <v>1.036</v>
          </cell>
          <cell r="K93">
            <v>2336630.3865668373</v>
          </cell>
          <cell r="L93">
            <v>1551288.434359692</v>
          </cell>
          <cell r="M93">
            <v>785341.95220714528</v>
          </cell>
          <cell r="N93">
            <v>6444000</v>
          </cell>
          <cell r="O93">
            <v>41</v>
          </cell>
          <cell r="P93">
            <v>1450</v>
          </cell>
          <cell r="Q93">
            <v>0</v>
          </cell>
          <cell r="R93">
            <v>0</v>
          </cell>
          <cell r="S93">
            <v>12908.843000000001</v>
          </cell>
          <cell r="T93">
            <v>0</v>
          </cell>
          <cell r="U93">
            <v>0</v>
          </cell>
          <cell r="V93">
            <v>0</v>
          </cell>
          <cell r="W93">
            <v>6444000</v>
          </cell>
          <cell r="X93">
            <v>0</v>
          </cell>
          <cell r="Y93">
            <v>0</v>
          </cell>
          <cell r="Z93"/>
          <cell r="AA93"/>
        </row>
        <row r="94">
          <cell r="C94" t="str">
            <v>East</v>
          </cell>
          <cell r="D94" t="str">
            <v>QAAAEH0002</v>
          </cell>
          <cell r="E94" t="str">
            <v>22/11kV Bus</v>
          </cell>
          <cell r="F94" t="str">
            <v>T1</v>
          </cell>
          <cell r="G94" t="str">
            <v>QEGN</v>
          </cell>
          <cell r="H94" t="str">
            <v>Teys Australia Meat Group Pty Ltd - Rockhampton Processing Plant</v>
          </cell>
          <cell r="I94" t="str">
            <v>CAC 22/11kV Bus</v>
          </cell>
          <cell r="J94">
            <v>1.036</v>
          </cell>
          <cell r="K94">
            <v>272682.8121311185</v>
          </cell>
          <cell r="L94">
            <v>272682.8121311185</v>
          </cell>
          <cell r="M94">
            <v>0</v>
          </cell>
          <cell r="N94">
            <v>28988000</v>
          </cell>
          <cell r="O94">
            <v>4</v>
          </cell>
          <cell r="P94">
            <v>6300</v>
          </cell>
          <cell r="Q94">
            <v>0</v>
          </cell>
          <cell r="R94">
            <v>0</v>
          </cell>
          <cell r="S94">
            <v>70353.702000000005</v>
          </cell>
          <cell r="T94">
            <v>0</v>
          </cell>
          <cell r="U94">
            <v>0</v>
          </cell>
          <cell r="V94">
            <v>0</v>
          </cell>
          <cell r="W94">
            <v>28988000</v>
          </cell>
          <cell r="X94">
            <v>0</v>
          </cell>
          <cell r="Y94">
            <v>0</v>
          </cell>
          <cell r="Z94"/>
          <cell r="AA94"/>
        </row>
        <row r="95">
          <cell r="C95" t="str">
            <v>East</v>
          </cell>
          <cell r="D95" t="str">
            <v>QAAAEH0003</v>
          </cell>
          <cell r="E95" t="str">
            <v>22/11kV Line</v>
          </cell>
          <cell r="F95" t="str">
            <v>T1</v>
          </cell>
          <cell r="G95" t="str">
            <v>QEGN</v>
          </cell>
          <cell r="H95" t="str">
            <v>Mercy Health &amp; Aged Care CQ Mater Hospital Rockhampton</v>
          </cell>
          <cell r="I95" t="str">
            <v>CAC 22/11kV Line</v>
          </cell>
          <cell r="J95">
            <v>1.073</v>
          </cell>
          <cell r="K95">
            <v>245166.63953136877</v>
          </cell>
          <cell r="L95">
            <v>147954.09476101</v>
          </cell>
          <cell r="M95">
            <v>97212.544770358771</v>
          </cell>
          <cell r="N95">
            <v>4210000</v>
          </cell>
          <cell r="O95">
            <v>5</v>
          </cell>
          <cell r="P95">
            <v>790</v>
          </cell>
          <cell r="Q95">
            <v>0</v>
          </cell>
          <cell r="R95">
            <v>0</v>
          </cell>
          <cell r="S95">
            <v>8569.4619999999995</v>
          </cell>
          <cell r="T95">
            <v>0</v>
          </cell>
          <cell r="U95">
            <v>0</v>
          </cell>
          <cell r="V95">
            <v>0</v>
          </cell>
          <cell r="W95">
            <v>4210000</v>
          </cell>
          <cell r="X95">
            <v>0</v>
          </cell>
          <cell r="Y95">
            <v>0</v>
          </cell>
          <cell r="Z95"/>
          <cell r="AA95"/>
        </row>
        <row r="96">
          <cell r="C96" t="str">
            <v>East</v>
          </cell>
          <cell r="D96" t="str">
            <v>QAAAEH0004</v>
          </cell>
          <cell r="E96" t="str">
            <v>22/11kV Line</v>
          </cell>
          <cell r="F96" t="str">
            <v>T1</v>
          </cell>
          <cell r="G96" t="str">
            <v>QEGN</v>
          </cell>
          <cell r="H96" t="str">
            <v>Queensland Rail - Bolsover St Workshops</v>
          </cell>
          <cell r="I96" t="str">
            <v>CAC 22/11kV Line</v>
          </cell>
          <cell r="J96">
            <v>1.036</v>
          </cell>
          <cell r="K96">
            <v>147954.09476101</v>
          </cell>
          <cell r="L96">
            <v>147954.09476101</v>
          </cell>
          <cell r="M96">
            <v>0</v>
          </cell>
          <cell r="N96">
            <v>1308000</v>
          </cell>
          <cell r="O96">
            <v>0</v>
          </cell>
          <cell r="P96">
            <v>1580</v>
          </cell>
          <cell r="Q96">
            <v>0</v>
          </cell>
          <cell r="R96">
            <v>0</v>
          </cell>
          <cell r="S96">
            <v>3291.6630000000005</v>
          </cell>
          <cell r="T96">
            <v>0</v>
          </cell>
          <cell r="U96">
            <v>0</v>
          </cell>
          <cell r="V96">
            <v>0</v>
          </cell>
          <cell r="W96">
            <v>1308000</v>
          </cell>
          <cell r="X96">
            <v>0</v>
          </cell>
          <cell r="Y96">
            <v>0</v>
          </cell>
          <cell r="Z96"/>
          <cell r="AA96"/>
        </row>
        <row r="97">
          <cell r="C97" t="str">
            <v>East</v>
          </cell>
          <cell r="D97" t="str">
            <v>QAAAEH0006</v>
          </cell>
          <cell r="E97" t="str">
            <v>22/11kV Line</v>
          </cell>
          <cell r="F97" t="str">
            <v>T1</v>
          </cell>
          <cell r="G97" t="str">
            <v>QEGN</v>
          </cell>
          <cell r="H97" t="str">
            <v>Parmalat Australia Ltd</v>
          </cell>
          <cell r="I97" t="str">
            <v>CAC 22/11kV Line</v>
          </cell>
          <cell r="J97">
            <v>1.073</v>
          </cell>
          <cell r="K97">
            <v>186390.68248403614</v>
          </cell>
          <cell r="L97">
            <v>147954.09476101</v>
          </cell>
          <cell r="M97">
            <v>38436.587723026139</v>
          </cell>
          <cell r="N97">
            <v>2728000</v>
          </cell>
          <cell r="O97">
            <v>4</v>
          </cell>
          <cell r="P97">
            <v>910</v>
          </cell>
          <cell r="Q97">
            <v>0</v>
          </cell>
          <cell r="R97">
            <v>0</v>
          </cell>
          <cell r="S97">
            <v>3157.0769999999998</v>
          </cell>
          <cell r="T97">
            <v>0</v>
          </cell>
          <cell r="U97">
            <v>0</v>
          </cell>
          <cell r="V97">
            <v>0</v>
          </cell>
          <cell r="W97">
            <v>2728000</v>
          </cell>
          <cell r="X97">
            <v>0</v>
          </cell>
          <cell r="Y97">
            <v>0</v>
          </cell>
          <cell r="Z97"/>
          <cell r="AA97"/>
        </row>
        <row r="98">
          <cell r="C98" t="str">
            <v>East</v>
          </cell>
          <cell r="D98" t="str">
            <v>QAAAGS0000</v>
          </cell>
          <cell r="E98" t="str">
            <v>66kV</v>
          </cell>
          <cell r="F98" t="str">
            <v>T1</v>
          </cell>
          <cell r="G98" t="str">
            <v>QGST</v>
          </cell>
          <cell r="H98" t="str">
            <v>Sunwater - Awoonga Pump Station</v>
          </cell>
          <cell r="I98" t="str">
            <v>CAC 66kV</v>
          </cell>
          <cell r="J98">
            <v>1.016</v>
          </cell>
          <cell r="K98">
            <v>1730240.8564576006</v>
          </cell>
          <cell r="L98">
            <v>1551288.434359692</v>
          </cell>
          <cell r="M98">
            <v>178952.42209790857</v>
          </cell>
          <cell r="N98">
            <v>16567000</v>
          </cell>
          <cell r="O98">
            <v>30</v>
          </cell>
          <cell r="P98">
            <v>3510</v>
          </cell>
          <cell r="Q98">
            <v>0</v>
          </cell>
          <cell r="R98">
            <v>0</v>
          </cell>
          <cell r="S98">
            <v>37013.167000000001</v>
          </cell>
          <cell r="T98">
            <v>0</v>
          </cell>
          <cell r="U98">
            <v>0</v>
          </cell>
          <cell r="V98">
            <v>0</v>
          </cell>
          <cell r="W98">
            <v>16567000</v>
          </cell>
          <cell r="X98">
            <v>0</v>
          </cell>
          <cell r="Y98">
            <v>0</v>
          </cell>
          <cell r="Z98"/>
          <cell r="AA98"/>
        </row>
        <row r="99">
          <cell r="C99" t="str">
            <v>East</v>
          </cell>
          <cell r="D99" t="str">
            <v>QAAAGS0001</v>
          </cell>
          <cell r="E99" t="str">
            <v>66kV</v>
          </cell>
          <cell r="F99" t="str">
            <v>T1</v>
          </cell>
          <cell r="G99" t="str">
            <v>QGST</v>
          </cell>
          <cell r="H99" t="str">
            <v>Sunwater - Wooderson Pump Station</v>
          </cell>
          <cell r="I99" t="str">
            <v>CAC 66kV</v>
          </cell>
          <cell r="J99">
            <v>1.0109999999999999</v>
          </cell>
          <cell r="K99">
            <v>1551288.434359692</v>
          </cell>
          <cell r="L99">
            <v>1551288.434359692</v>
          </cell>
          <cell r="M99">
            <v>0</v>
          </cell>
          <cell r="N99">
            <v>13775000</v>
          </cell>
          <cell r="O99">
            <v>15</v>
          </cell>
          <cell r="P99">
            <v>2740</v>
          </cell>
          <cell r="Q99">
            <v>0</v>
          </cell>
          <cell r="R99">
            <v>0</v>
          </cell>
          <cell r="S99">
            <v>32880</v>
          </cell>
          <cell r="T99">
            <v>0</v>
          </cell>
          <cell r="U99">
            <v>0</v>
          </cell>
          <cell r="V99">
            <v>0</v>
          </cell>
          <cell r="W99">
            <v>13775000</v>
          </cell>
          <cell r="X99">
            <v>0</v>
          </cell>
          <cell r="Y99">
            <v>0</v>
          </cell>
          <cell r="Z99"/>
          <cell r="AA99"/>
        </row>
        <row r="100">
          <cell r="C100" t="str">
            <v>East</v>
          </cell>
          <cell r="D100" t="str">
            <v>QAAAGS0002</v>
          </cell>
          <cell r="E100" t="str">
            <v>66kV</v>
          </cell>
          <cell r="F100" t="str">
            <v>T1</v>
          </cell>
          <cell r="G100" t="str">
            <v>QGST</v>
          </cell>
          <cell r="H100" t="str">
            <v>Sunwater - Bocoolima Pump Station</v>
          </cell>
          <cell r="I100" t="str">
            <v>CAC 66kV</v>
          </cell>
          <cell r="J100">
            <v>1.0109999999999999</v>
          </cell>
          <cell r="K100">
            <v>3486629.5060490295</v>
          </cell>
          <cell r="L100">
            <v>1551288.434359692</v>
          </cell>
          <cell r="M100">
            <v>1935341.0716893375</v>
          </cell>
          <cell r="N100">
            <v>27817000</v>
          </cell>
          <cell r="O100">
            <v>68</v>
          </cell>
          <cell r="P100">
            <v>5420</v>
          </cell>
          <cell r="Q100">
            <v>0</v>
          </cell>
          <cell r="R100">
            <v>0</v>
          </cell>
          <cell r="S100">
            <v>65040</v>
          </cell>
          <cell r="T100">
            <v>0</v>
          </cell>
          <cell r="U100">
            <v>0</v>
          </cell>
          <cell r="V100">
            <v>0</v>
          </cell>
          <cell r="W100">
            <v>27817000</v>
          </cell>
          <cell r="X100">
            <v>0</v>
          </cell>
          <cell r="Y100">
            <v>0</v>
          </cell>
          <cell r="Z100"/>
          <cell r="AA100"/>
        </row>
        <row r="101">
          <cell r="C101" t="str">
            <v>East</v>
          </cell>
          <cell r="D101" t="str">
            <v>QAAAGS0003</v>
          </cell>
          <cell r="E101" t="str">
            <v>66kV</v>
          </cell>
          <cell r="F101" t="str">
            <v>T1</v>
          </cell>
          <cell r="G101" t="str">
            <v>QGST</v>
          </cell>
          <cell r="H101" t="str">
            <v>Gladstone Area Water Board - Awoonga Dam Pumps</v>
          </cell>
          <cell r="I101" t="str">
            <v>CAC 66kV</v>
          </cell>
          <cell r="J101">
            <v>1.016</v>
          </cell>
          <cell r="K101">
            <v>1861799.9239012389</v>
          </cell>
          <cell r="L101">
            <v>1551288.434359692</v>
          </cell>
          <cell r="M101">
            <v>310511.48954154691</v>
          </cell>
          <cell r="N101">
            <v>9191000</v>
          </cell>
          <cell r="O101">
            <v>34</v>
          </cell>
          <cell r="P101">
            <v>3780</v>
          </cell>
          <cell r="Q101">
            <v>0</v>
          </cell>
          <cell r="R101">
            <v>0</v>
          </cell>
          <cell r="S101">
            <v>25400.004000000001</v>
          </cell>
          <cell r="T101">
            <v>0</v>
          </cell>
          <cell r="U101">
            <v>0</v>
          </cell>
          <cell r="V101">
            <v>0</v>
          </cell>
          <cell r="W101">
            <v>9191000</v>
          </cell>
          <cell r="X101">
            <v>0</v>
          </cell>
          <cell r="Y101">
            <v>0</v>
          </cell>
          <cell r="Z101"/>
          <cell r="AA101"/>
        </row>
        <row r="102">
          <cell r="C102" t="str">
            <v>West</v>
          </cell>
          <cell r="D102" t="str">
            <v>QAAALV0008</v>
          </cell>
          <cell r="E102" t="str">
            <v>22/11kV Line</v>
          </cell>
          <cell r="F102" t="str">
            <v>T1</v>
          </cell>
          <cell r="G102" t="str">
            <v>QLIL</v>
          </cell>
          <cell r="H102" t="str">
            <v>Qld Cotton Corp Ltd - Cotton Ginnery - Springsure Rd Emerald</v>
          </cell>
          <cell r="I102" t="str">
            <v>CAC 22/11kV Line</v>
          </cell>
          <cell r="J102">
            <v>1.173</v>
          </cell>
          <cell r="K102">
            <v>147954.09476101</v>
          </cell>
          <cell r="L102">
            <v>147954.09476101</v>
          </cell>
          <cell r="M102">
            <v>0</v>
          </cell>
          <cell r="N102">
            <v>1704000</v>
          </cell>
          <cell r="O102">
            <v>3</v>
          </cell>
          <cell r="P102">
            <v>1687</v>
          </cell>
          <cell r="Q102">
            <v>0</v>
          </cell>
          <cell r="R102">
            <v>0</v>
          </cell>
          <cell r="S102">
            <v>4735.1569999999992</v>
          </cell>
          <cell r="T102">
            <v>0</v>
          </cell>
          <cell r="U102">
            <v>0</v>
          </cell>
          <cell r="V102">
            <v>0</v>
          </cell>
          <cell r="W102">
            <v>1704000</v>
          </cell>
          <cell r="X102">
            <v>0</v>
          </cell>
          <cell r="Y102">
            <v>0</v>
          </cell>
          <cell r="Z102"/>
          <cell r="AA102"/>
        </row>
        <row r="103">
          <cell r="C103" t="str">
            <v>East</v>
          </cell>
          <cell r="D103" t="str">
            <v>QAAARG0001</v>
          </cell>
          <cell r="E103" t="str">
            <v>66kV</v>
          </cell>
          <cell r="F103" t="str">
            <v>T1</v>
          </cell>
          <cell r="G103" t="str">
            <v>QPAL</v>
          </cell>
          <cell r="H103" t="str">
            <v>Queensland Magnesia Pty Ltd - Kunwarara Mine</v>
          </cell>
          <cell r="I103" t="str">
            <v>CAC 66kV</v>
          </cell>
          <cell r="J103">
            <v>1.0109999999999999</v>
          </cell>
          <cell r="K103">
            <v>6501707.2651529256</v>
          </cell>
          <cell r="L103">
            <v>1551288.434359692</v>
          </cell>
          <cell r="M103">
            <v>4950418.8307932336</v>
          </cell>
          <cell r="N103">
            <v>12762000</v>
          </cell>
          <cell r="O103">
            <v>134</v>
          </cell>
          <cell r="P103">
            <v>3100</v>
          </cell>
          <cell r="Q103">
            <v>0</v>
          </cell>
          <cell r="R103">
            <v>0</v>
          </cell>
          <cell r="S103">
            <v>30194.196</v>
          </cell>
          <cell r="T103">
            <v>0</v>
          </cell>
          <cell r="U103">
            <v>0</v>
          </cell>
          <cell r="V103">
            <v>0</v>
          </cell>
          <cell r="W103">
            <v>12762000</v>
          </cell>
          <cell r="X103">
            <v>0</v>
          </cell>
          <cell r="Y103">
            <v>0</v>
          </cell>
          <cell r="Z103"/>
          <cell r="AA103"/>
        </row>
        <row r="104">
          <cell r="C104" t="str">
            <v>East</v>
          </cell>
          <cell r="D104" t="str">
            <v>QAAARG0003</v>
          </cell>
          <cell r="E104" t="str">
            <v>22/11kV Bus</v>
          </cell>
          <cell r="F104" t="str">
            <v>T1</v>
          </cell>
          <cell r="G104" t="str">
            <v>QPAL</v>
          </cell>
          <cell r="H104" t="str">
            <v>Central Queensland University</v>
          </cell>
          <cell r="I104" t="str">
            <v>CAC 22/11kV Bus</v>
          </cell>
          <cell r="J104">
            <v>1.036</v>
          </cell>
          <cell r="K104">
            <v>678171.72595745802</v>
          </cell>
          <cell r="L104">
            <v>272682.8121311185</v>
          </cell>
          <cell r="M104">
            <v>405488.91382633953</v>
          </cell>
          <cell r="N104">
            <v>9479000</v>
          </cell>
          <cell r="O104">
            <v>13</v>
          </cell>
          <cell r="P104">
            <v>3240</v>
          </cell>
          <cell r="Q104">
            <v>0</v>
          </cell>
          <cell r="R104">
            <v>0</v>
          </cell>
          <cell r="S104">
            <v>26749.237999999998</v>
          </cell>
          <cell r="T104">
            <v>0</v>
          </cell>
          <cell r="U104">
            <v>0</v>
          </cell>
          <cell r="V104">
            <v>0</v>
          </cell>
          <cell r="W104">
            <v>9479000</v>
          </cell>
          <cell r="X104">
            <v>0</v>
          </cell>
          <cell r="Y104">
            <v>0</v>
          </cell>
          <cell r="Z104"/>
          <cell r="AA104"/>
        </row>
        <row r="105">
          <cell r="C105" t="str">
            <v>East</v>
          </cell>
          <cell r="D105" t="str">
            <v>QAAARG0004</v>
          </cell>
          <cell r="E105" t="str">
            <v>66kV</v>
          </cell>
          <cell r="F105" t="str">
            <v>T1</v>
          </cell>
          <cell r="G105" t="str">
            <v>QROC</v>
          </cell>
          <cell r="H105" t="str">
            <v>Iwasaki Sangyo Co (Australia) Pty Ltd - Capricorn Resort Yeppoon</v>
          </cell>
          <cell r="I105" t="str">
            <v>CAC 66kV</v>
          </cell>
          <cell r="J105">
            <v>1.0109999999999999</v>
          </cell>
          <cell r="K105">
            <v>1551288.434359692</v>
          </cell>
          <cell r="L105">
            <v>1551288.434359692</v>
          </cell>
          <cell r="M105">
            <v>0</v>
          </cell>
          <cell r="N105">
            <v>1489000</v>
          </cell>
          <cell r="O105">
            <v>0</v>
          </cell>
          <cell r="P105">
            <v>400</v>
          </cell>
          <cell r="Q105">
            <v>0</v>
          </cell>
          <cell r="R105">
            <v>0</v>
          </cell>
          <cell r="S105">
            <v>3031.567</v>
          </cell>
          <cell r="T105">
            <v>0</v>
          </cell>
          <cell r="U105">
            <v>0</v>
          </cell>
          <cell r="V105">
            <v>0</v>
          </cell>
          <cell r="W105">
            <v>1489000</v>
          </cell>
          <cell r="X105">
            <v>0</v>
          </cell>
          <cell r="Y105">
            <v>0</v>
          </cell>
          <cell r="Z105"/>
          <cell r="AA105"/>
        </row>
        <row r="106">
          <cell r="C106" t="str">
            <v>East</v>
          </cell>
          <cell r="D106" t="str">
            <v>QAAARG0005</v>
          </cell>
          <cell r="E106" t="str">
            <v>22/11kV Bus</v>
          </cell>
          <cell r="F106" t="str">
            <v>T1</v>
          </cell>
          <cell r="G106" t="str">
            <v>QPAL</v>
          </cell>
          <cell r="H106" t="str">
            <v>Rockhampton Regional Council - Glenmore Water Treatment</v>
          </cell>
          <cell r="I106" t="str">
            <v>CAC 22/11kV Bus</v>
          </cell>
          <cell r="J106">
            <v>1.036</v>
          </cell>
          <cell r="K106">
            <v>386747.52307842998</v>
          </cell>
          <cell r="L106">
            <v>272682.8121311185</v>
          </cell>
          <cell r="M106">
            <v>114064.71094731148</v>
          </cell>
          <cell r="N106">
            <v>6956000</v>
          </cell>
          <cell r="O106">
            <v>7</v>
          </cell>
          <cell r="P106">
            <v>1710</v>
          </cell>
          <cell r="Q106">
            <v>0</v>
          </cell>
          <cell r="R106">
            <v>0</v>
          </cell>
          <cell r="S106">
            <v>14408.838999999996</v>
          </cell>
          <cell r="T106">
            <v>0</v>
          </cell>
          <cell r="U106">
            <v>0</v>
          </cell>
          <cell r="V106">
            <v>0</v>
          </cell>
          <cell r="W106">
            <v>6956000</v>
          </cell>
          <cell r="X106">
            <v>0</v>
          </cell>
          <cell r="Y106">
            <v>0</v>
          </cell>
          <cell r="Z106"/>
          <cell r="AA106"/>
        </row>
        <row r="107">
          <cell r="C107" t="str">
            <v>East</v>
          </cell>
          <cell r="D107" t="str">
            <v>QAAARG0006</v>
          </cell>
          <cell r="E107" t="str">
            <v>22/11kV Line</v>
          </cell>
          <cell r="F107" t="str">
            <v>T1</v>
          </cell>
          <cell r="G107" t="str">
            <v>QROC</v>
          </cell>
          <cell r="H107" t="str">
            <v>Stocklands Corp Ltd (Rockhampton Shopping Fair)</v>
          </cell>
          <cell r="I107" t="str">
            <v>CAC 22/11kV Line</v>
          </cell>
          <cell r="J107">
            <v>1.036</v>
          </cell>
          <cell r="K107">
            <v>147954.09476101</v>
          </cell>
          <cell r="L107">
            <v>147954.09476101</v>
          </cell>
          <cell r="M107">
            <v>0</v>
          </cell>
          <cell r="N107">
            <v>11522000</v>
          </cell>
          <cell r="O107">
            <v>0</v>
          </cell>
          <cell r="P107">
            <v>3560</v>
          </cell>
          <cell r="Q107">
            <v>0</v>
          </cell>
          <cell r="R107">
            <v>0</v>
          </cell>
          <cell r="S107">
            <v>32599.637000000002</v>
          </cell>
          <cell r="T107">
            <v>0</v>
          </cell>
          <cell r="U107">
            <v>0</v>
          </cell>
          <cell r="V107">
            <v>0</v>
          </cell>
          <cell r="W107">
            <v>11522000</v>
          </cell>
          <cell r="X107">
            <v>0</v>
          </cell>
          <cell r="Y107">
            <v>0</v>
          </cell>
          <cell r="Z107"/>
          <cell r="AA107"/>
        </row>
        <row r="108">
          <cell r="C108" t="str">
            <v>East</v>
          </cell>
          <cell r="D108" t="str">
            <v>QAAARG0007</v>
          </cell>
          <cell r="E108" t="str">
            <v>22/11kV Bus</v>
          </cell>
          <cell r="F108" t="str">
            <v>T1</v>
          </cell>
          <cell r="G108" t="str">
            <v>QPAL</v>
          </cell>
          <cell r="H108" t="str">
            <v>Sunwater - Stanwell River Pumps</v>
          </cell>
          <cell r="I108" t="str">
            <v>CAC 22/11kV Bus</v>
          </cell>
          <cell r="J108">
            <v>1.036</v>
          </cell>
          <cell r="K108">
            <v>980525.18014188169</v>
          </cell>
          <cell r="L108">
            <v>272682.8121311185</v>
          </cell>
          <cell r="M108">
            <v>707842.3680107632</v>
          </cell>
          <cell r="N108">
            <v>9578000</v>
          </cell>
          <cell r="O108">
            <v>20</v>
          </cell>
          <cell r="P108">
            <v>2247</v>
          </cell>
          <cell r="Q108">
            <v>0</v>
          </cell>
          <cell r="R108">
            <v>0</v>
          </cell>
          <cell r="S108">
            <v>24922.985999999997</v>
          </cell>
          <cell r="T108">
            <v>0</v>
          </cell>
          <cell r="U108">
            <v>0</v>
          </cell>
          <cell r="V108">
            <v>0</v>
          </cell>
          <cell r="W108">
            <v>9578000</v>
          </cell>
          <cell r="X108">
            <v>0</v>
          </cell>
          <cell r="Y108">
            <v>0</v>
          </cell>
          <cell r="Z108"/>
          <cell r="AA108"/>
        </row>
        <row r="109">
          <cell r="C109" t="str">
            <v>East</v>
          </cell>
          <cell r="D109" t="str">
            <v>QAAARG0011</v>
          </cell>
          <cell r="E109" t="str">
            <v>22/11kV Line</v>
          </cell>
          <cell r="F109" t="str">
            <v>T1</v>
          </cell>
          <cell r="G109" t="str">
            <v>QPAL</v>
          </cell>
          <cell r="H109" t="str">
            <v>The Capricornia Correctional Centre, Etna Creek (Dept of Corrective Services)</v>
          </cell>
          <cell r="I109" t="str">
            <v>CAC 22/11kV Line</v>
          </cell>
          <cell r="J109">
            <v>1.036</v>
          </cell>
          <cell r="K109">
            <v>147954.09476101</v>
          </cell>
          <cell r="L109">
            <v>147954.09476101</v>
          </cell>
          <cell r="M109">
            <v>0</v>
          </cell>
          <cell r="N109">
            <v>6590000</v>
          </cell>
          <cell r="O109">
            <v>0</v>
          </cell>
          <cell r="P109">
            <v>3000</v>
          </cell>
          <cell r="Q109">
            <v>0</v>
          </cell>
          <cell r="R109">
            <v>0</v>
          </cell>
          <cell r="S109">
            <v>17220.936999999998</v>
          </cell>
          <cell r="T109">
            <v>0</v>
          </cell>
          <cell r="U109">
            <v>0</v>
          </cell>
          <cell r="V109">
            <v>0</v>
          </cell>
          <cell r="W109">
            <v>6590000</v>
          </cell>
          <cell r="X109">
            <v>0</v>
          </cell>
          <cell r="Y109">
            <v>0</v>
          </cell>
          <cell r="Z109"/>
          <cell r="AA109"/>
        </row>
        <row r="110">
          <cell r="C110" t="str">
            <v>East</v>
          </cell>
          <cell r="D110" t="str">
            <v>QCCC000010</v>
          </cell>
          <cell r="E110" t="str">
            <v>22/11kV Bus</v>
          </cell>
          <cell r="F110" t="str">
            <v>T2</v>
          </cell>
          <cell r="G110" t="str">
            <v>QDGL</v>
          </cell>
          <cell r="H110" t="str">
            <v>James Cook University</v>
          </cell>
          <cell r="I110" t="str">
            <v>CAC 22/11kV Bus</v>
          </cell>
          <cell r="J110">
            <v>1.016</v>
          </cell>
          <cell r="K110">
            <v>420234.31862856797</v>
          </cell>
          <cell r="L110">
            <v>272682.8121311185</v>
          </cell>
          <cell r="M110">
            <v>147551.50649744947</v>
          </cell>
          <cell r="N110">
            <v>30885000</v>
          </cell>
          <cell r="O110">
            <v>8</v>
          </cell>
          <cell r="P110">
            <v>10000</v>
          </cell>
          <cell r="Q110">
            <v>0</v>
          </cell>
          <cell r="R110">
            <v>0</v>
          </cell>
          <cell r="S110">
            <v>59573.766000000003</v>
          </cell>
          <cell r="T110">
            <v>0</v>
          </cell>
          <cell r="U110">
            <v>0</v>
          </cell>
          <cell r="V110">
            <v>0</v>
          </cell>
          <cell r="W110">
            <v>30885000</v>
          </cell>
          <cell r="X110">
            <v>0</v>
          </cell>
          <cell r="Y110">
            <v>0</v>
          </cell>
          <cell r="Z110"/>
          <cell r="AA110"/>
        </row>
        <row r="111">
          <cell r="C111" t="str">
            <v>East</v>
          </cell>
          <cell r="D111" t="str">
            <v>QCCC000022</v>
          </cell>
          <cell r="E111" t="str">
            <v>22/11kV Line</v>
          </cell>
          <cell r="F111" t="str">
            <v>T2</v>
          </cell>
          <cell r="G111" t="str">
            <v>QDGL</v>
          </cell>
          <cell r="H111" t="str">
            <v>Dexus Wholesale Property Limited - Willows Shoppingtown</v>
          </cell>
          <cell r="I111" t="str">
            <v>CAC 22/11kV Line</v>
          </cell>
          <cell r="J111">
            <v>1.036</v>
          </cell>
          <cell r="K111">
            <v>147954.09476101</v>
          </cell>
          <cell r="L111">
            <v>147954.09476101</v>
          </cell>
          <cell r="M111">
            <v>0</v>
          </cell>
          <cell r="N111">
            <v>9158000</v>
          </cell>
          <cell r="O111">
            <v>0</v>
          </cell>
          <cell r="P111">
            <v>3750</v>
          </cell>
          <cell r="Q111">
            <v>0</v>
          </cell>
          <cell r="R111">
            <v>0</v>
          </cell>
          <cell r="S111">
            <v>23709.052999999996</v>
          </cell>
          <cell r="T111">
            <v>0</v>
          </cell>
          <cell r="U111">
            <v>0</v>
          </cell>
          <cell r="V111">
            <v>0</v>
          </cell>
          <cell r="W111">
            <v>9158000</v>
          </cell>
          <cell r="X111">
            <v>0</v>
          </cell>
          <cell r="Y111">
            <v>0</v>
          </cell>
          <cell r="Z111"/>
          <cell r="AA111"/>
        </row>
        <row r="112">
          <cell r="C112" t="str">
            <v>East</v>
          </cell>
          <cell r="D112" t="str">
            <v>QCCC000028</v>
          </cell>
          <cell r="E112" t="str">
            <v>22/11kV Bus</v>
          </cell>
          <cell r="F112" t="str">
            <v>T2</v>
          </cell>
          <cell r="G112" t="str">
            <v>QGAR</v>
          </cell>
          <cell r="H112" t="str">
            <v>Department of Defence - RAAF Base Townsville</v>
          </cell>
          <cell r="I112" t="str">
            <v>CAC 22/11kV Bus</v>
          </cell>
          <cell r="J112">
            <v>1.036</v>
          </cell>
          <cell r="K112">
            <v>552657.29525366798</v>
          </cell>
          <cell r="L112">
            <v>272682.8121311185</v>
          </cell>
          <cell r="M112">
            <v>279974.48312254949</v>
          </cell>
          <cell r="N112">
            <v>18610000</v>
          </cell>
          <cell r="O112">
            <v>11</v>
          </cell>
          <cell r="P112">
            <v>7000</v>
          </cell>
          <cell r="Q112">
            <v>0</v>
          </cell>
          <cell r="R112">
            <v>0</v>
          </cell>
          <cell r="S112">
            <v>42019.690999999999</v>
          </cell>
          <cell r="T112">
            <v>0</v>
          </cell>
          <cell r="U112">
            <v>0</v>
          </cell>
          <cell r="V112">
            <v>0</v>
          </cell>
          <cell r="W112">
            <v>18610000</v>
          </cell>
          <cell r="X112">
            <v>0</v>
          </cell>
          <cell r="Y112">
            <v>0</v>
          </cell>
          <cell r="Z112"/>
          <cell r="AA112"/>
        </row>
        <row r="113">
          <cell r="C113" t="str">
            <v>East</v>
          </cell>
          <cell r="D113" t="str">
            <v>QCCC000029</v>
          </cell>
          <cell r="E113" t="str">
            <v>22/11kV Bus</v>
          </cell>
          <cell r="F113" t="str">
            <v>T2</v>
          </cell>
          <cell r="G113" t="str">
            <v>QGAR</v>
          </cell>
          <cell r="H113" t="str">
            <v>Department of Defence - RAAF Base Townsville (Emergency Supply)</v>
          </cell>
          <cell r="I113" t="str">
            <v>CAC 22/11kV Bus</v>
          </cell>
          <cell r="J113">
            <v>1.036</v>
          </cell>
          <cell r="K113">
            <v>272682.8121311185</v>
          </cell>
          <cell r="L113">
            <v>272682.8121311185</v>
          </cell>
          <cell r="M113">
            <v>0</v>
          </cell>
          <cell r="N113">
            <v>0</v>
          </cell>
          <cell r="O113">
            <v>7</v>
          </cell>
          <cell r="P113">
            <v>0</v>
          </cell>
          <cell r="Q113">
            <v>0</v>
          </cell>
          <cell r="R113">
            <v>0</v>
          </cell>
          <cell r="S113">
            <v>0</v>
          </cell>
          <cell r="T113">
            <v>0</v>
          </cell>
          <cell r="U113">
            <v>0</v>
          </cell>
          <cell r="V113">
            <v>0</v>
          </cell>
          <cell r="W113">
            <v>0</v>
          </cell>
          <cell r="X113">
            <v>0</v>
          </cell>
          <cell r="Y113">
            <v>0</v>
          </cell>
          <cell r="Z113"/>
          <cell r="AA113"/>
        </row>
        <row r="114">
          <cell r="C114" t="str">
            <v>East</v>
          </cell>
          <cell r="D114" t="str">
            <v>QCCC000030</v>
          </cell>
          <cell r="E114" t="str">
            <v>22/11kV Bus</v>
          </cell>
          <cell r="F114" t="str">
            <v>T2</v>
          </cell>
          <cell r="G114" t="str">
            <v>QCLR</v>
          </cell>
          <cell r="H114" t="str">
            <v>Sunwater - Haughton Pump Station</v>
          </cell>
          <cell r="I114" t="str">
            <v>CAC 22/11kV Bus</v>
          </cell>
          <cell r="J114">
            <v>1.016</v>
          </cell>
          <cell r="K114">
            <v>2376242.1380305653</v>
          </cell>
          <cell r="L114">
            <v>272682.8121311185</v>
          </cell>
          <cell r="M114">
            <v>2103559.3258994468</v>
          </cell>
          <cell r="N114">
            <v>8813000</v>
          </cell>
          <cell r="O114">
            <v>51</v>
          </cell>
          <cell r="P114">
            <v>6500</v>
          </cell>
          <cell r="Q114">
            <v>0</v>
          </cell>
          <cell r="R114">
            <v>0</v>
          </cell>
          <cell r="S114">
            <v>63214.328999999983</v>
          </cell>
          <cell r="T114">
            <v>0</v>
          </cell>
          <cell r="U114">
            <v>0</v>
          </cell>
          <cell r="V114">
            <v>0</v>
          </cell>
          <cell r="W114">
            <v>8813000</v>
          </cell>
          <cell r="X114">
            <v>0</v>
          </cell>
          <cell r="Y114">
            <v>0</v>
          </cell>
          <cell r="Z114"/>
          <cell r="AA114"/>
        </row>
        <row r="115">
          <cell r="C115" t="str">
            <v>East</v>
          </cell>
          <cell r="D115" t="str">
            <v>QCCC000032</v>
          </cell>
          <cell r="E115" t="str">
            <v>22/11kV Line</v>
          </cell>
          <cell r="F115" t="str">
            <v>T2</v>
          </cell>
          <cell r="G115" t="str">
            <v>QTVS</v>
          </cell>
          <cell r="H115" t="str">
            <v>JBS Australia Pty Limited - Townsville Processing Plant</v>
          </cell>
          <cell r="I115" t="str">
            <v>CAC 22/11kV Line</v>
          </cell>
          <cell r="J115">
            <v>1.073</v>
          </cell>
          <cell r="K115">
            <v>262130.26516328481</v>
          </cell>
          <cell r="L115">
            <v>147954.09476101</v>
          </cell>
          <cell r="M115">
            <v>114176.17040227482</v>
          </cell>
          <cell r="N115">
            <v>11846000</v>
          </cell>
          <cell r="O115">
            <v>5</v>
          </cell>
          <cell r="P115">
            <v>2970</v>
          </cell>
          <cell r="Q115">
            <v>0</v>
          </cell>
          <cell r="R115">
            <v>0</v>
          </cell>
          <cell r="S115">
            <v>26673.586000000003</v>
          </cell>
          <cell r="T115">
            <v>0</v>
          </cell>
          <cell r="U115">
            <v>0</v>
          </cell>
          <cell r="V115">
            <v>0</v>
          </cell>
          <cell r="W115">
            <v>11846000</v>
          </cell>
          <cell r="X115">
            <v>0</v>
          </cell>
          <cell r="Y115">
            <v>0</v>
          </cell>
          <cell r="Z115"/>
          <cell r="AA115"/>
        </row>
        <row r="116">
          <cell r="C116" t="str">
            <v>East</v>
          </cell>
          <cell r="D116" t="str">
            <v>QCCC000036</v>
          </cell>
          <cell r="E116" t="str">
            <v>22/11kV Line</v>
          </cell>
          <cell r="F116" t="str">
            <v>T2</v>
          </cell>
          <cell r="G116" t="str">
            <v>QTVE</v>
          </cell>
          <cell r="H116" t="str">
            <v>Tabcorp Holdings - Jupiters Townsville Hotel &amp; Casino</v>
          </cell>
          <cell r="I116" t="str">
            <v>CAC 22/11kV Line</v>
          </cell>
          <cell r="J116">
            <v>1.073</v>
          </cell>
          <cell r="K116">
            <v>324335.27943333884</v>
          </cell>
          <cell r="L116">
            <v>147954.09476101</v>
          </cell>
          <cell r="M116">
            <v>176381.18467232885</v>
          </cell>
          <cell r="N116">
            <v>9281000</v>
          </cell>
          <cell r="O116">
            <v>7</v>
          </cell>
          <cell r="P116">
            <v>2700</v>
          </cell>
          <cell r="Q116">
            <v>0</v>
          </cell>
          <cell r="R116">
            <v>0</v>
          </cell>
          <cell r="S116">
            <v>19234.175000000003</v>
          </cell>
          <cell r="T116">
            <v>0</v>
          </cell>
          <cell r="U116">
            <v>0</v>
          </cell>
          <cell r="V116">
            <v>0</v>
          </cell>
          <cell r="W116">
            <v>9281000</v>
          </cell>
          <cell r="X116">
            <v>0</v>
          </cell>
          <cell r="Y116">
            <v>0</v>
          </cell>
          <cell r="Z116"/>
          <cell r="AA116"/>
        </row>
        <row r="117">
          <cell r="C117" t="str">
            <v>East</v>
          </cell>
          <cell r="D117" t="str">
            <v>QCCC000038</v>
          </cell>
          <cell r="E117" t="str">
            <v>22/11kV Line</v>
          </cell>
          <cell r="F117" t="str">
            <v>T2</v>
          </cell>
          <cell r="G117" t="str">
            <v>QGAR</v>
          </cell>
          <cell r="H117" t="str">
            <v>BOC Limited</v>
          </cell>
          <cell r="I117" t="str">
            <v>CAC 22/11kV Line</v>
          </cell>
          <cell r="J117">
            <v>1.036</v>
          </cell>
          <cell r="K117">
            <v>147954.09476101</v>
          </cell>
          <cell r="L117">
            <v>147954.09476101</v>
          </cell>
          <cell r="M117">
            <v>0</v>
          </cell>
          <cell r="N117">
            <v>11195000</v>
          </cell>
          <cell r="O117">
            <v>0</v>
          </cell>
          <cell r="P117">
            <v>1620</v>
          </cell>
          <cell r="Q117">
            <v>0</v>
          </cell>
          <cell r="R117">
            <v>0</v>
          </cell>
          <cell r="S117">
            <v>18996.859999999997</v>
          </cell>
          <cell r="T117">
            <v>0</v>
          </cell>
          <cell r="U117">
            <v>0</v>
          </cell>
          <cell r="V117">
            <v>0</v>
          </cell>
          <cell r="W117">
            <v>11195000</v>
          </cell>
          <cell r="X117">
            <v>0</v>
          </cell>
          <cell r="Y117">
            <v>0</v>
          </cell>
          <cell r="Z117"/>
          <cell r="AA117"/>
        </row>
        <row r="118">
          <cell r="C118" t="str">
            <v>East</v>
          </cell>
          <cell r="D118" t="str">
            <v>QCCC000040</v>
          </cell>
          <cell r="E118" t="str">
            <v>22/11kV Bus</v>
          </cell>
          <cell r="F118" t="str">
            <v>T3</v>
          </cell>
          <cell r="G118" t="str">
            <v>QING</v>
          </cell>
          <cell r="H118" t="str">
            <v>Wilmar Sugar Pty Ltd - Victoria Mill (11 kV) Back Up Supply</v>
          </cell>
          <cell r="I118" t="str">
            <v>CAC 22/11kV Bus</v>
          </cell>
          <cell r="J118">
            <v>1.016</v>
          </cell>
          <cell r="K118">
            <v>272682.8121311185</v>
          </cell>
          <cell r="L118">
            <v>272682.8121311185</v>
          </cell>
          <cell r="M118">
            <v>0</v>
          </cell>
          <cell r="N118">
            <v>0</v>
          </cell>
          <cell r="O118">
            <v>0</v>
          </cell>
          <cell r="P118">
            <v>0</v>
          </cell>
          <cell r="Q118">
            <v>0</v>
          </cell>
          <cell r="R118">
            <v>0</v>
          </cell>
          <cell r="S118">
            <v>0</v>
          </cell>
          <cell r="T118">
            <v>0</v>
          </cell>
          <cell r="U118">
            <v>0</v>
          </cell>
          <cell r="V118">
            <v>0</v>
          </cell>
          <cell r="W118">
            <v>0</v>
          </cell>
          <cell r="X118">
            <v>0</v>
          </cell>
          <cell r="Y118">
            <v>0</v>
          </cell>
          <cell r="Z118"/>
          <cell r="AA118"/>
        </row>
        <row r="119">
          <cell r="C119" t="str">
            <v>East</v>
          </cell>
          <cell r="D119" t="str">
            <v>QCCC000042</v>
          </cell>
          <cell r="E119" t="str">
            <v>22/11kV Bus</v>
          </cell>
          <cell r="F119" t="str">
            <v>T2</v>
          </cell>
          <cell r="G119" t="str">
            <v>QGAR</v>
          </cell>
          <cell r="H119" t="str">
            <v>Donhad Pty Ltd</v>
          </cell>
          <cell r="I119" t="str">
            <v>CAC 22/11kV Bus</v>
          </cell>
          <cell r="J119">
            <v>1.036</v>
          </cell>
          <cell r="K119">
            <v>272682.8121311185</v>
          </cell>
          <cell r="L119">
            <v>272682.8121311185</v>
          </cell>
          <cell r="M119">
            <v>0</v>
          </cell>
          <cell r="N119">
            <v>558000</v>
          </cell>
          <cell r="O119">
            <v>6</v>
          </cell>
          <cell r="P119">
            <v>100</v>
          </cell>
          <cell r="Q119">
            <v>0</v>
          </cell>
          <cell r="R119">
            <v>0</v>
          </cell>
          <cell r="S119">
            <v>188.76199999999997</v>
          </cell>
          <cell r="T119">
            <v>0</v>
          </cell>
          <cell r="U119">
            <v>0</v>
          </cell>
          <cell r="V119">
            <v>0</v>
          </cell>
          <cell r="W119">
            <v>558000</v>
          </cell>
          <cell r="X119">
            <v>0</v>
          </cell>
          <cell r="Y119">
            <v>0</v>
          </cell>
          <cell r="Z119"/>
          <cell r="AA119"/>
        </row>
        <row r="120">
          <cell r="C120" t="str">
            <v>West</v>
          </cell>
          <cell r="D120" t="str">
            <v>QCCC000044</v>
          </cell>
          <cell r="E120" t="str">
            <v>66kV</v>
          </cell>
          <cell r="F120" t="str">
            <v>T2</v>
          </cell>
          <cell r="G120" t="str">
            <v>QROS</v>
          </cell>
          <cell r="H120" t="str">
            <v>Maroon Gold Pty Ltd - Black Jack Treatment Plant</v>
          </cell>
          <cell r="I120" t="str">
            <v>CAC 66kV</v>
          </cell>
          <cell r="J120">
            <v>1.113</v>
          </cell>
          <cell r="K120">
            <v>1551288.434359692</v>
          </cell>
          <cell r="L120">
            <v>1551288.434359692</v>
          </cell>
          <cell r="M120">
            <v>0</v>
          </cell>
          <cell r="N120">
            <v>2554000</v>
          </cell>
          <cell r="O120">
            <v>0</v>
          </cell>
          <cell r="P120">
            <v>3000</v>
          </cell>
          <cell r="Q120">
            <v>0</v>
          </cell>
          <cell r="R120">
            <v>0</v>
          </cell>
          <cell r="S120">
            <v>1688.8799999999997</v>
          </cell>
          <cell r="T120">
            <v>0</v>
          </cell>
          <cell r="U120">
            <v>0</v>
          </cell>
          <cell r="V120">
            <v>0</v>
          </cell>
          <cell r="W120">
            <v>2554000</v>
          </cell>
          <cell r="X120">
            <v>0</v>
          </cell>
          <cell r="Y120">
            <v>0</v>
          </cell>
          <cell r="Z120"/>
          <cell r="AA120"/>
        </row>
        <row r="121">
          <cell r="C121" t="str">
            <v>East</v>
          </cell>
          <cell r="D121" t="str">
            <v>QCCC000056</v>
          </cell>
          <cell r="E121" t="str">
            <v>33kV</v>
          </cell>
          <cell r="F121" t="str">
            <v>T2</v>
          </cell>
          <cell r="G121" t="str">
            <v>QCOL</v>
          </cell>
          <cell r="H121" t="str">
            <v>Sunwater - Collinsville Pump Station</v>
          </cell>
          <cell r="I121" t="str">
            <v>CAC 33kV</v>
          </cell>
          <cell r="J121">
            <v>1.0109999999999999</v>
          </cell>
          <cell r="K121">
            <v>475904.68015447899</v>
          </cell>
          <cell r="L121">
            <v>475904.68015447899</v>
          </cell>
          <cell r="M121">
            <v>0</v>
          </cell>
          <cell r="N121">
            <v>4455000</v>
          </cell>
          <cell r="O121">
            <v>0</v>
          </cell>
          <cell r="P121">
            <v>1670</v>
          </cell>
          <cell r="Q121">
            <v>0</v>
          </cell>
          <cell r="R121">
            <v>0</v>
          </cell>
          <cell r="S121">
            <v>14960.213</v>
          </cell>
          <cell r="T121">
            <v>0</v>
          </cell>
          <cell r="U121">
            <v>0</v>
          </cell>
          <cell r="V121">
            <v>0</v>
          </cell>
          <cell r="W121">
            <v>4455000</v>
          </cell>
          <cell r="X121">
            <v>0</v>
          </cell>
          <cell r="Y121">
            <v>0</v>
          </cell>
          <cell r="Z121"/>
          <cell r="AA121"/>
        </row>
        <row r="122">
          <cell r="C122" t="str">
            <v>East</v>
          </cell>
          <cell r="D122" t="str">
            <v>QCCC000058</v>
          </cell>
          <cell r="E122" t="str">
            <v>22/11kV Line</v>
          </cell>
          <cell r="F122" t="str">
            <v>T2</v>
          </cell>
          <cell r="G122" t="str">
            <v>QDGL</v>
          </cell>
          <cell r="H122" t="str">
            <v>Mater Misericordiae Hospital Townsville</v>
          </cell>
          <cell r="I122" t="str">
            <v>CAC 22/11kV Line</v>
          </cell>
          <cell r="J122">
            <v>1.036</v>
          </cell>
          <cell r="K122">
            <v>147954.09476101</v>
          </cell>
          <cell r="L122">
            <v>147954.09476101</v>
          </cell>
          <cell r="M122">
            <v>0</v>
          </cell>
          <cell r="N122">
            <v>7600000</v>
          </cell>
          <cell r="O122">
            <v>0</v>
          </cell>
          <cell r="P122">
            <v>1490</v>
          </cell>
          <cell r="Q122">
            <v>0</v>
          </cell>
          <cell r="R122">
            <v>0</v>
          </cell>
          <cell r="S122">
            <v>16259.170999999998</v>
          </cell>
          <cell r="T122">
            <v>0</v>
          </cell>
          <cell r="U122">
            <v>0</v>
          </cell>
          <cell r="V122">
            <v>0</v>
          </cell>
          <cell r="W122">
            <v>7600000</v>
          </cell>
          <cell r="X122">
            <v>0</v>
          </cell>
          <cell r="Y122">
            <v>0</v>
          </cell>
          <cell r="Z122"/>
          <cell r="AA122"/>
        </row>
        <row r="123">
          <cell r="C123" t="str">
            <v>East</v>
          </cell>
          <cell r="D123" t="str">
            <v>QCCC000062</v>
          </cell>
          <cell r="E123" t="str">
            <v>66kV</v>
          </cell>
          <cell r="F123" t="str">
            <v>T2</v>
          </cell>
          <cell r="G123" t="str">
            <v>QTVS</v>
          </cell>
          <cell r="H123" t="str">
            <v>Aust Institute of Marine Science</v>
          </cell>
          <cell r="I123" t="str">
            <v>CAC 66kV</v>
          </cell>
          <cell r="J123">
            <v>1.036</v>
          </cell>
          <cell r="K123">
            <v>1551288.434359692</v>
          </cell>
          <cell r="L123">
            <v>1551288.434359692</v>
          </cell>
          <cell r="M123">
            <v>0</v>
          </cell>
          <cell r="N123">
            <v>6296000</v>
          </cell>
          <cell r="O123">
            <v>21</v>
          </cell>
          <cell r="P123">
            <v>1640</v>
          </cell>
          <cell r="Q123">
            <v>0</v>
          </cell>
          <cell r="R123">
            <v>0</v>
          </cell>
          <cell r="S123">
            <v>14027.503000000002</v>
          </cell>
          <cell r="T123">
            <v>0</v>
          </cell>
          <cell r="U123">
            <v>0</v>
          </cell>
          <cell r="V123">
            <v>0</v>
          </cell>
          <cell r="W123">
            <v>6296000</v>
          </cell>
          <cell r="X123">
            <v>0</v>
          </cell>
          <cell r="Y123">
            <v>0</v>
          </cell>
          <cell r="Z123"/>
          <cell r="AA123"/>
        </row>
        <row r="124">
          <cell r="C124" t="str">
            <v>East</v>
          </cell>
          <cell r="D124" t="str">
            <v>QCCC000066</v>
          </cell>
          <cell r="E124" t="str">
            <v>22/11kV Line</v>
          </cell>
          <cell r="F124" t="str">
            <v>T2</v>
          </cell>
          <cell r="G124" t="str">
            <v>QDGL</v>
          </cell>
          <cell r="H124" t="str">
            <v>Stockland Property Management Pty Ltd - Townsville KMart Plaza</v>
          </cell>
          <cell r="I124" t="str">
            <v>CAC 22/11kV Line</v>
          </cell>
          <cell r="J124">
            <v>1.073</v>
          </cell>
          <cell r="K124">
            <v>147954.09476101</v>
          </cell>
          <cell r="L124">
            <v>147954.09476101</v>
          </cell>
          <cell r="M124">
            <v>0</v>
          </cell>
          <cell r="N124">
            <v>4530000</v>
          </cell>
          <cell r="O124">
            <v>3</v>
          </cell>
          <cell r="P124">
            <v>1110</v>
          </cell>
          <cell r="Q124">
            <v>0</v>
          </cell>
          <cell r="R124">
            <v>0</v>
          </cell>
          <cell r="S124">
            <v>11070.341</v>
          </cell>
          <cell r="T124">
            <v>0</v>
          </cell>
          <cell r="U124">
            <v>0</v>
          </cell>
          <cell r="V124">
            <v>0</v>
          </cell>
          <cell r="W124">
            <v>4530000</v>
          </cell>
          <cell r="X124">
            <v>0</v>
          </cell>
          <cell r="Y124">
            <v>0</v>
          </cell>
          <cell r="Z124"/>
          <cell r="AA124"/>
        </row>
        <row r="125">
          <cell r="C125" t="str">
            <v>East</v>
          </cell>
          <cell r="D125" t="str">
            <v>QCCC000646</v>
          </cell>
          <cell r="E125" t="str">
            <v>22/11kV Line</v>
          </cell>
          <cell r="F125" t="str">
            <v>T2</v>
          </cell>
          <cell r="G125" t="str">
            <v>QCLR</v>
          </cell>
          <cell r="H125" t="str">
            <v>Pioneer Sugar Mills Pty Ltd - Pioneer Mill (11 kV) - Emergency Supply</v>
          </cell>
          <cell r="I125" t="str">
            <v>CAC 22/11kV Line</v>
          </cell>
          <cell r="J125">
            <v>1.036</v>
          </cell>
          <cell r="K125">
            <v>147954.09476101</v>
          </cell>
          <cell r="L125">
            <v>147954.09476101</v>
          </cell>
          <cell r="M125">
            <v>0</v>
          </cell>
          <cell r="N125">
            <v>0</v>
          </cell>
          <cell r="O125">
            <v>0</v>
          </cell>
          <cell r="P125">
            <v>0</v>
          </cell>
          <cell r="Q125">
            <v>0</v>
          </cell>
          <cell r="R125">
            <v>0</v>
          </cell>
          <cell r="S125">
            <v>0</v>
          </cell>
          <cell r="T125">
            <v>0</v>
          </cell>
          <cell r="U125">
            <v>0</v>
          </cell>
          <cell r="V125">
            <v>0</v>
          </cell>
          <cell r="W125">
            <v>0</v>
          </cell>
          <cell r="X125">
            <v>0</v>
          </cell>
          <cell r="Y125">
            <v>0</v>
          </cell>
          <cell r="Z125"/>
          <cell r="AA125"/>
        </row>
        <row r="126">
          <cell r="C126" t="str">
            <v>East</v>
          </cell>
          <cell r="D126" t="str">
            <v>QCCC000648</v>
          </cell>
          <cell r="E126" t="str">
            <v>22/11kV Bus</v>
          </cell>
          <cell r="F126" t="str">
            <v>T2</v>
          </cell>
          <cell r="G126" t="str">
            <v>QCLR</v>
          </cell>
          <cell r="H126" t="str">
            <v>Wilmar Sugar Pty Ltd - Kalamia Mill</v>
          </cell>
          <cell r="I126" t="str">
            <v>CAC 22/11kV Bus</v>
          </cell>
          <cell r="J126">
            <v>1.016</v>
          </cell>
          <cell r="K126">
            <v>272682.8121311185</v>
          </cell>
          <cell r="L126">
            <v>272682.8121311185</v>
          </cell>
          <cell r="M126">
            <v>0</v>
          </cell>
          <cell r="N126">
            <v>1739000</v>
          </cell>
          <cell r="O126">
            <v>0</v>
          </cell>
          <cell r="P126">
            <v>3110</v>
          </cell>
          <cell r="Q126">
            <v>0</v>
          </cell>
          <cell r="R126">
            <v>2900</v>
          </cell>
          <cell r="S126">
            <v>26389.532000000007</v>
          </cell>
          <cell r="T126">
            <v>0</v>
          </cell>
          <cell r="U126">
            <v>0</v>
          </cell>
          <cell r="V126">
            <v>0</v>
          </cell>
          <cell r="W126">
            <v>1739000</v>
          </cell>
          <cell r="X126">
            <v>0</v>
          </cell>
          <cell r="Y126">
            <v>0</v>
          </cell>
          <cell r="Z126"/>
          <cell r="AA126"/>
        </row>
        <row r="127">
          <cell r="C127" t="str">
            <v>East</v>
          </cell>
          <cell r="D127" t="str">
            <v>QCCC000936</v>
          </cell>
          <cell r="E127" t="str">
            <v>22/11kV Bus</v>
          </cell>
          <cell r="F127" t="str">
            <v>T3</v>
          </cell>
          <cell r="G127" t="str">
            <v>QING</v>
          </cell>
          <cell r="H127" t="str">
            <v>Wilmar Sugar Pty Ltd - Macknade Mill</v>
          </cell>
          <cell r="I127" t="str">
            <v>CAC 22/11kV Bus</v>
          </cell>
          <cell r="J127">
            <v>1.016</v>
          </cell>
          <cell r="K127">
            <v>272682.8121311185</v>
          </cell>
          <cell r="L127">
            <v>272682.8121311185</v>
          </cell>
          <cell r="M127">
            <v>0</v>
          </cell>
          <cell r="N127">
            <v>1756000</v>
          </cell>
          <cell r="O127">
            <v>0</v>
          </cell>
          <cell r="P127">
            <v>1670</v>
          </cell>
          <cell r="Q127">
            <v>0</v>
          </cell>
          <cell r="R127">
            <v>1200</v>
          </cell>
          <cell r="S127">
            <v>16531.975999999999</v>
          </cell>
          <cell r="T127">
            <v>0</v>
          </cell>
          <cell r="U127">
            <v>0</v>
          </cell>
          <cell r="V127">
            <v>0</v>
          </cell>
          <cell r="W127">
            <v>1756000</v>
          </cell>
          <cell r="X127">
            <v>0</v>
          </cell>
          <cell r="Y127">
            <v>0</v>
          </cell>
          <cell r="Z127"/>
          <cell r="AA127"/>
        </row>
        <row r="128">
          <cell r="C128" t="str">
            <v>East</v>
          </cell>
          <cell r="D128" t="str">
            <v>QCCC000958</v>
          </cell>
          <cell r="E128" t="str">
            <v>22/11kV Line</v>
          </cell>
          <cell r="F128" t="str">
            <v>T2</v>
          </cell>
          <cell r="G128" t="str">
            <v>QCLR</v>
          </cell>
          <cell r="H128" t="str">
            <v>Pacific Reef Fisheries (Aust) Pty Ltd</v>
          </cell>
          <cell r="I128" t="str">
            <v>CAC 22/11kV Line</v>
          </cell>
          <cell r="J128">
            <v>1.036</v>
          </cell>
          <cell r="K128">
            <v>187833.28514856129</v>
          </cell>
          <cell r="L128">
            <v>147954.09476101</v>
          </cell>
          <cell r="M128">
            <v>39879.190387551294</v>
          </cell>
          <cell r="N128">
            <v>8286000</v>
          </cell>
          <cell r="O128">
            <v>3</v>
          </cell>
          <cell r="P128">
            <v>3500</v>
          </cell>
          <cell r="Q128">
            <v>0</v>
          </cell>
          <cell r="R128">
            <v>0</v>
          </cell>
          <cell r="S128">
            <v>26508.567999999999</v>
          </cell>
          <cell r="T128">
            <v>0</v>
          </cell>
          <cell r="U128">
            <v>0</v>
          </cell>
          <cell r="V128">
            <v>0</v>
          </cell>
          <cell r="W128">
            <v>8286000</v>
          </cell>
          <cell r="X128">
            <v>0</v>
          </cell>
          <cell r="Y128">
            <v>0</v>
          </cell>
          <cell r="Z128"/>
          <cell r="AA128"/>
        </row>
        <row r="129">
          <cell r="C129" t="str">
            <v>East</v>
          </cell>
          <cell r="D129" t="str">
            <v>QCCC001003</v>
          </cell>
          <cell r="E129" t="str">
            <v>22/11kV Bus</v>
          </cell>
          <cell r="F129" t="str">
            <v>T2</v>
          </cell>
          <cell r="G129" t="str">
            <v>QDGL</v>
          </cell>
          <cell r="H129" t="str">
            <v>Queensland Health - Townsville Hospital - Main Supply</v>
          </cell>
          <cell r="I129" t="str">
            <v>CAC 22/11kV Bus</v>
          </cell>
          <cell r="J129">
            <v>1.036</v>
          </cell>
          <cell r="K129">
            <v>272682.8121311185</v>
          </cell>
          <cell r="L129">
            <v>272682.8121311185</v>
          </cell>
          <cell r="M129">
            <v>0</v>
          </cell>
          <cell r="N129">
            <v>19563000</v>
          </cell>
          <cell r="O129">
            <v>3</v>
          </cell>
          <cell r="P129">
            <v>5830</v>
          </cell>
          <cell r="Q129">
            <v>0</v>
          </cell>
          <cell r="R129">
            <v>0</v>
          </cell>
          <cell r="S129">
            <v>36154.838999999993</v>
          </cell>
          <cell r="T129">
            <v>0</v>
          </cell>
          <cell r="U129">
            <v>0</v>
          </cell>
          <cell r="V129">
            <v>0</v>
          </cell>
          <cell r="W129">
            <v>19563000</v>
          </cell>
          <cell r="X129">
            <v>0</v>
          </cell>
          <cell r="Y129">
            <v>0</v>
          </cell>
          <cell r="Z129"/>
          <cell r="AA129"/>
        </row>
        <row r="130">
          <cell r="C130" t="str">
            <v>East</v>
          </cell>
          <cell r="D130" t="str">
            <v>QCCC001012</v>
          </cell>
          <cell r="E130" t="str">
            <v>66kV</v>
          </cell>
          <cell r="F130" t="str">
            <v>T2</v>
          </cell>
          <cell r="G130" t="str">
            <v>QCLR</v>
          </cell>
          <cell r="H130" t="str">
            <v>Trility Pty Ltd - Giru Pump Station</v>
          </cell>
          <cell r="I130" t="str">
            <v>CAC 66kV</v>
          </cell>
          <cell r="J130">
            <v>1.016</v>
          </cell>
          <cell r="K130">
            <v>1551288.434359692</v>
          </cell>
          <cell r="L130">
            <v>1551288.434359692</v>
          </cell>
          <cell r="M130">
            <v>0</v>
          </cell>
          <cell r="N130">
            <v>686000</v>
          </cell>
          <cell r="O130">
            <v>26</v>
          </cell>
          <cell r="P130">
            <v>1150</v>
          </cell>
          <cell r="Q130">
            <v>0</v>
          </cell>
          <cell r="R130">
            <v>0</v>
          </cell>
          <cell r="S130">
            <v>2741.0630000000001</v>
          </cell>
          <cell r="T130">
            <v>0</v>
          </cell>
          <cell r="U130">
            <v>0</v>
          </cell>
          <cell r="V130">
            <v>0</v>
          </cell>
          <cell r="W130">
            <v>686000</v>
          </cell>
          <cell r="X130">
            <v>0</v>
          </cell>
          <cell r="Y130">
            <v>0</v>
          </cell>
          <cell r="Z130"/>
          <cell r="AA130"/>
        </row>
        <row r="131">
          <cell r="C131" t="str">
            <v>East</v>
          </cell>
          <cell r="D131" t="str">
            <v>QCCC001024</v>
          </cell>
          <cell r="E131" t="str">
            <v>66kV</v>
          </cell>
          <cell r="F131" t="str">
            <v>T2</v>
          </cell>
          <cell r="G131" t="str">
            <v>QPRO</v>
          </cell>
          <cell r="H131" t="str">
            <v>De Costi Seafoods Pty Ltd - Tassal's Hamilton Prawn Farm Proserpine</v>
          </cell>
          <cell r="I131" t="str">
            <v>CAC 66kV</v>
          </cell>
          <cell r="J131">
            <v>1.016</v>
          </cell>
          <cell r="K131">
            <v>1551288.434359692</v>
          </cell>
          <cell r="L131">
            <v>1551288.434359692</v>
          </cell>
          <cell r="M131">
            <v>0</v>
          </cell>
          <cell r="N131">
            <v>8278000.0000000009</v>
          </cell>
          <cell r="O131">
            <v>0</v>
          </cell>
          <cell r="P131">
            <v>3000</v>
          </cell>
          <cell r="Q131">
            <v>0</v>
          </cell>
          <cell r="R131">
            <v>0</v>
          </cell>
          <cell r="S131">
            <v>21794.114999999998</v>
          </cell>
          <cell r="T131">
            <v>0</v>
          </cell>
          <cell r="U131">
            <v>0</v>
          </cell>
          <cell r="V131">
            <v>0</v>
          </cell>
          <cell r="W131">
            <v>8278000.0000000009</v>
          </cell>
          <cell r="X131">
            <v>0</v>
          </cell>
          <cell r="Y131">
            <v>0</v>
          </cell>
          <cell r="Z131"/>
          <cell r="AA131"/>
        </row>
        <row r="132">
          <cell r="C132" t="str">
            <v>East</v>
          </cell>
          <cell r="D132" t="str">
            <v>QCCC700040</v>
          </cell>
          <cell r="E132" t="str">
            <v>66kV</v>
          </cell>
          <cell r="F132" t="str">
            <v>T2</v>
          </cell>
          <cell r="G132" t="str">
            <v>QPRO</v>
          </cell>
          <cell r="H132" t="str">
            <v>GFB Fisheries Ltd</v>
          </cell>
          <cell r="I132" t="str">
            <v>CAC 66kV</v>
          </cell>
          <cell r="J132">
            <v>1.0109999999999999</v>
          </cell>
          <cell r="K132">
            <v>1551288.434359692</v>
          </cell>
          <cell r="L132">
            <v>1551288.434359692</v>
          </cell>
          <cell r="M132">
            <v>0</v>
          </cell>
          <cell r="N132">
            <v>3688000</v>
          </cell>
          <cell r="O132">
            <v>0</v>
          </cell>
          <cell r="P132">
            <v>680</v>
          </cell>
          <cell r="Q132">
            <v>0</v>
          </cell>
          <cell r="R132">
            <v>0</v>
          </cell>
          <cell r="S132">
            <v>8031.3549999999996</v>
          </cell>
          <cell r="T132">
            <v>0</v>
          </cell>
          <cell r="U132">
            <v>0</v>
          </cell>
          <cell r="V132">
            <v>0</v>
          </cell>
          <cell r="W132">
            <v>3688000</v>
          </cell>
          <cell r="X132">
            <v>0</v>
          </cell>
          <cell r="Y132">
            <v>0</v>
          </cell>
          <cell r="Z132"/>
          <cell r="AA132"/>
        </row>
        <row r="133">
          <cell r="C133" t="str">
            <v>East</v>
          </cell>
          <cell r="D133" t="str">
            <v>QDDD000006</v>
          </cell>
          <cell r="E133" t="str">
            <v>66kV</v>
          </cell>
          <cell r="F133" t="str">
            <v>T2</v>
          </cell>
          <cell r="G133" t="str">
            <v>QPRO</v>
          </cell>
          <cell r="H133" t="str">
            <v>Hamilton Island Services Pty Ltd</v>
          </cell>
          <cell r="I133" t="str">
            <v>CAC 66kV</v>
          </cell>
          <cell r="J133">
            <v>1.016</v>
          </cell>
          <cell r="K133">
            <v>2286662.8700300748</v>
          </cell>
          <cell r="L133">
            <v>1551288.434359692</v>
          </cell>
          <cell r="M133">
            <v>735374.43567038281</v>
          </cell>
          <cell r="N133">
            <v>27958000</v>
          </cell>
          <cell r="O133">
            <v>38</v>
          </cell>
          <cell r="P133">
            <v>11000</v>
          </cell>
          <cell r="Q133">
            <v>0</v>
          </cell>
          <cell r="R133">
            <v>0</v>
          </cell>
          <cell r="S133">
            <v>53402.024000000005</v>
          </cell>
          <cell r="T133">
            <v>0</v>
          </cell>
          <cell r="U133">
            <v>0</v>
          </cell>
          <cell r="V133">
            <v>0</v>
          </cell>
          <cell r="W133">
            <v>27958000</v>
          </cell>
          <cell r="X133">
            <v>0</v>
          </cell>
          <cell r="Y133">
            <v>0</v>
          </cell>
          <cell r="Z133"/>
          <cell r="AA133"/>
        </row>
        <row r="134">
          <cell r="C134" t="str">
            <v>East</v>
          </cell>
          <cell r="D134" t="str">
            <v>QDDD000010</v>
          </cell>
          <cell r="E134" t="str">
            <v>22/11kV Line</v>
          </cell>
          <cell r="F134" t="str">
            <v>T2</v>
          </cell>
          <cell r="G134" t="str">
            <v>QALC</v>
          </cell>
          <cell r="H134" t="str">
            <v>Sucrogen Plane Creek Pty Ltd - Plane Creek Mill</v>
          </cell>
          <cell r="I134" t="str">
            <v>CAC 22/11kV Line</v>
          </cell>
          <cell r="J134">
            <v>1.036</v>
          </cell>
          <cell r="K134">
            <v>147954.09476101</v>
          </cell>
          <cell r="L134">
            <v>147954.09476101</v>
          </cell>
          <cell r="M134">
            <v>0</v>
          </cell>
          <cell r="N134">
            <v>11941000</v>
          </cell>
          <cell r="O134">
            <v>0</v>
          </cell>
          <cell r="P134">
            <v>4440</v>
          </cell>
          <cell r="Q134">
            <v>0</v>
          </cell>
          <cell r="R134">
            <v>4000</v>
          </cell>
          <cell r="S134">
            <v>45108.992999999988</v>
          </cell>
          <cell r="T134">
            <v>0</v>
          </cell>
          <cell r="U134">
            <v>0</v>
          </cell>
          <cell r="V134">
            <v>0</v>
          </cell>
          <cell r="W134">
            <v>11941000</v>
          </cell>
          <cell r="X134">
            <v>0</v>
          </cell>
          <cell r="Y134">
            <v>0</v>
          </cell>
          <cell r="Z134"/>
          <cell r="AA134"/>
        </row>
        <row r="135">
          <cell r="C135" t="str">
            <v>East</v>
          </cell>
          <cell r="D135" t="str">
            <v>QDDD000020</v>
          </cell>
          <cell r="E135" t="str">
            <v>66kV</v>
          </cell>
          <cell r="F135" t="str">
            <v>T2</v>
          </cell>
          <cell r="G135" t="str">
            <v>QPRO</v>
          </cell>
          <cell r="H135" t="str">
            <v>The Trust Company (PTAL) Limited - Hayman Island</v>
          </cell>
          <cell r="I135" t="str">
            <v>CAC 66kV</v>
          </cell>
          <cell r="J135">
            <v>1.036</v>
          </cell>
          <cell r="K135">
            <v>1551288.434359692</v>
          </cell>
          <cell r="L135">
            <v>1551288.434359692</v>
          </cell>
          <cell r="M135">
            <v>0</v>
          </cell>
          <cell r="N135">
            <v>10798000</v>
          </cell>
          <cell r="O135">
            <v>10</v>
          </cell>
          <cell r="P135">
            <v>2200</v>
          </cell>
          <cell r="Q135">
            <v>0</v>
          </cell>
          <cell r="R135">
            <v>0</v>
          </cell>
          <cell r="S135">
            <v>20633.787</v>
          </cell>
          <cell r="T135">
            <v>0</v>
          </cell>
          <cell r="U135">
            <v>0</v>
          </cell>
          <cell r="V135">
            <v>0</v>
          </cell>
          <cell r="W135">
            <v>10798000</v>
          </cell>
          <cell r="X135">
            <v>0</v>
          </cell>
          <cell r="Y135">
            <v>0</v>
          </cell>
          <cell r="Z135"/>
          <cell r="AA135"/>
        </row>
        <row r="136">
          <cell r="C136" t="str">
            <v>East</v>
          </cell>
          <cell r="D136" t="str">
            <v>QDDD003206</v>
          </cell>
          <cell r="E136" t="str">
            <v>66kV</v>
          </cell>
          <cell r="F136" t="str">
            <v>T2</v>
          </cell>
          <cell r="G136" t="str">
            <v>QPRO</v>
          </cell>
          <cell r="H136" t="str">
            <v>Proserpine Cooperative Sugar Milling Association Ltd</v>
          </cell>
          <cell r="I136" t="str">
            <v>CAC 66kV</v>
          </cell>
          <cell r="J136">
            <v>1</v>
          </cell>
          <cell r="K136">
            <v>1551288.434359692</v>
          </cell>
          <cell r="L136">
            <v>1551288.434359692</v>
          </cell>
          <cell r="M136">
            <v>0</v>
          </cell>
          <cell r="N136">
            <v>2395000</v>
          </cell>
          <cell r="O136">
            <v>3</v>
          </cell>
          <cell r="P136">
            <v>4000</v>
          </cell>
          <cell r="Q136">
            <v>0</v>
          </cell>
          <cell r="R136">
            <v>10000</v>
          </cell>
          <cell r="S136">
            <v>29407.772000000001</v>
          </cell>
          <cell r="T136">
            <v>0</v>
          </cell>
          <cell r="U136">
            <v>0</v>
          </cell>
          <cell r="V136">
            <v>0</v>
          </cell>
          <cell r="W136">
            <v>2395000</v>
          </cell>
          <cell r="X136">
            <v>0</v>
          </cell>
          <cell r="Y136">
            <v>0</v>
          </cell>
          <cell r="Z136"/>
          <cell r="AA136"/>
        </row>
        <row r="137">
          <cell r="C137" t="str">
            <v>East</v>
          </cell>
          <cell r="D137" t="str">
            <v>QDDD003316</v>
          </cell>
          <cell r="E137" t="str">
            <v>22/11kV Bus</v>
          </cell>
          <cell r="F137" t="str">
            <v>T2</v>
          </cell>
          <cell r="G137" t="str">
            <v>QMKA</v>
          </cell>
          <cell r="H137" t="str">
            <v>Mackay Sugar Co-operative Assoc Ltd - Farleigh Mill</v>
          </cell>
          <cell r="I137" t="str">
            <v>CAC 22/11kV Bus</v>
          </cell>
          <cell r="J137">
            <v>1.016</v>
          </cell>
          <cell r="K137">
            <v>272682.8121311185</v>
          </cell>
          <cell r="L137">
            <v>272682.8121311185</v>
          </cell>
          <cell r="M137">
            <v>0</v>
          </cell>
          <cell r="N137">
            <v>1891000</v>
          </cell>
          <cell r="O137">
            <v>0</v>
          </cell>
          <cell r="P137">
            <v>1670</v>
          </cell>
          <cell r="Q137">
            <v>0</v>
          </cell>
          <cell r="R137">
            <v>1500</v>
          </cell>
          <cell r="S137">
            <v>13910.695</v>
          </cell>
          <cell r="T137">
            <v>0</v>
          </cell>
          <cell r="U137">
            <v>0</v>
          </cell>
          <cell r="V137">
            <v>0</v>
          </cell>
          <cell r="W137">
            <v>1891000</v>
          </cell>
          <cell r="X137">
            <v>0</v>
          </cell>
          <cell r="Y137">
            <v>0</v>
          </cell>
          <cell r="Z137"/>
          <cell r="AA137"/>
        </row>
        <row r="138">
          <cell r="C138" t="str">
            <v>East</v>
          </cell>
          <cell r="D138" t="str">
            <v>QDDD003317</v>
          </cell>
          <cell r="E138" t="str">
            <v>33kV</v>
          </cell>
          <cell r="F138" t="str">
            <v>T2</v>
          </cell>
          <cell r="G138" t="str">
            <v>QMKA</v>
          </cell>
          <cell r="H138" t="str">
            <v>Mackay Sugar Co-operative Assoc Ltd - Pleystowe Mill</v>
          </cell>
          <cell r="I138" t="str">
            <v>CAC 33kV</v>
          </cell>
          <cell r="J138">
            <v>1.0109999999999999</v>
          </cell>
          <cell r="K138">
            <v>475904.68015447899</v>
          </cell>
          <cell r="L138">
            <v>475904.68015447899</v>
          </cell>
          <cell r="M138">
            <v>0</v>
          </cell>
          <cell r="N138">
            <v>830000</v>
          </cell>
          <cell r="O138">
            <v>6</v>
          </cell>
          <cell r="P138">
            <v>1670</v>
          </cell>
          <cell r="Q138">
            <v>0</v>
          </cell>
          <cell r="R138">
            <v>0</v>
          </cell>
          <cell r="S138">
            <v>2246.0439999999999</v>
          </cell>
          <cell r="T138">
            <v>0</v>
          </cell>
          <cell r="U138">
            <v>0</v>
          </cell>
          <cell r="V138">
            <v>0</v>
          </cell>
          <cell r="W138">
            <v>830000</v>
          </cell>
          <cell r="X138">
            <v>0</v>
          </cell>
          <cell r="Y138">
            <v>0</v>
          </cell>
          <cell r="Z138"/>
          <cell r="AA138"/>
        </row>
        <row r="139">
          <cell r="C139" t="str">
            <v>East</v>
          </cell>
          <cell r="D139" t="str">
            <v>QDDD003318</v>
          </cell>
          <cell r="E139" t="str">
            <v>66kV</v>
          </cell>
          <cell r="F139" t="str">
            <v>T2</v>
          </cell>
          <cell r="G139" t="str">
            <v>QPIV</v>
          </cell>
          <cell r="H139" t="str">
            <v>Mackay Sugar Co-operative Assoc Ltd - Marian Mill</v>
          </cell>
          <cell r="I139" t="str">
            <v>CAC 66kV</v>
          </cell>
          <cell r="J139">
            <v>1.016</v>
          </cell>
          <cell r="K139">
            <v>1551288.434359692</v>
          </cell>
          <cell r="L139">
            <v>1551288.434359692</v>
          </cell>
          <cell r="M139">
            <v>0</v>
          </cell>
          <cell r="N139">
            <v>2342000</v>
          </cell>
          <cell r="O139">
            <v>0</v>
          </cell>
          <cell r="P139">
            <v>3330</v>
          </cell>
          <cell r="Q139">
            <v>0</v>
          </cell>
          <cell r="R139">
            <v>5500</v>
          </cell>
          <cell r="S139">
            <v>31025.717000000004</v>
          </cell>
          <cell r="T139">
            <v>0</v>
          </cell>
          <cell r="U139">
            <v>0</v>
          </cell>
          <cell r="V139">
            <v>0</v>
          </cell>
          <cell r="W139">
            <v>2342000</v>
          </cell>
          <cell r="X139">
            <v>0</v>
          </cell>
          <cell r="Y139">
            <v>0</v>
          </cell>
          <cell r="Z139"/>
          <cell r="AA139"/>
        </row>
        <row r="140">
          <cell r="C140" t="str">
            <v>East</v>
          </cell>
          <cell r="D140" t="str">
            <v>QEEE000003</v>
          </cell>
          <cell r="E140" t="str">
            <v>22/11kV Line</v>
          </cell>
          <cell r="F140" t="str">
            <v>T3</v>
          </cell>
          <cell r="G140" t="str">
            <v>QCNS</v>
          </cell>
          <cell r="H140" t="str">
            <v xml:space="preserve">Ramsay Health Care Aust Pty Ltd - Cairns Private Hospital </v>
          </cell>
          <cell r="I140" t="str">
            <v>CAC 22/11kV Line</v>
          </cell>
          <cell r="J140">
            <v>1.073</v>
          </cell>
          <cell r="K140">
            <v>147954.09476101</v>
          </cell>
          <cell r="L140">
            <v>147954.09476101</v>
          </cell>
          <cell r="M140">
            <v>0</v>
          </cell>
          <cell r="N140">
            <v>4984000</v>
          </cell>
          <cell r="O140">
            <v>3</v>
          </cell>
          <cell r="P140">
            <v>1190</v>
          </cell>
          <cell r="Q140">
            <v>0</v>
          </cell>
          <cell r="R140">
            <v>0</v>
          </cell>
          <cell r="S140">
            <v>11635.882999999998</v>
          </cell>
          <cell r="T140">
            <v>0</v>
          </cell>
          <cell r="U140">
            <v>0</v>
          </cell>
          <cell r="V140">
            <v>0</v>
          </cell>
          <cell r="W140">
            <v>4984000</v>
          </cell>
          <cell r="X140">
            <v>0</v>
          </cell>
          <cell r="Y140">
            <v>0</v>
          </cell>
          <cell r="Z140"/>
          <cell r="AA140"/>
        </row>
        <row r="141">
          <cell r="C141" t="str">
            <v>East</v>
          </cell>
          <cell r="D141" t="str">
            <v>QEEE000004</v>
          </cell>
          <cell r="E141" t="str">
            <v>22/11kV Line</v>
          </cell>
          <cell r="F141" t="str">
            <v>T3</v>
          </cell>
          <cell r="G141" t="str">
            <v>QCNS</v>
          </cell>
          <cell r="H141" t="str">
            <v>Mirvac Hotels Pty Ltd - Cairns International Hotel</v>
          </cell>
          <cell r="I141" t="str">
            <v>CAC 22/11kV Line</v>
          </cell>
          <cell r="J141">
            <v>1.073</v>
          </cell>
          <cell r="K141">
            <v>172127.15819510471</v>
          </cell>
          <cell r="L141">
            <v>147954.09476101</v>
          </cell>
          <cell r="M141">
            <v>24173.063434094714</v>
          </cell>
          <cell r="N141">
            <v>5708000</v>
          </cell>
          <cell r="O141">
            <v>3</v>
          </cell>
          <cell r="P141">
            <v>1010</v>
          </cell>
          <cell r="Q141">
            <v>0</v>
          </cell>
          <cell r="R141">
            <v>0</v>
          </cell>
          <cell r="S141">
            <v>9930.387999999999</v>
          </cell>
          <cell r="T141">
            <v>0</v>
          </cell>
          <cell r="U141">
            <v>0</v>
          </cell>
          <cell r="V141">
            <v>0</v>
          </cell>
          <cell r="W141">
            <v>5708000</v>
          </cell>
          <cell r="X141">
            <v>0</v>
          </cell>
          <cell r="Y141">
            <v>0</v>
          </cell>
          <cell r="Z141"/>
          <cell r="AA141"/>
        </row>
        <row r="142">
          <cell r="C142" t="str">
            <v>East</v>
          </cell>
          <cell r="D142" t="str">
            <v>QEEE000006</v>
          </cell>
          <cell r="E142" t="str">
            <v>22/11kV Line</v>
          </cell>
          <cell r="F142" t="str">
            <v>T3</v>
          </cell>
          <cell r="G142" t="str">
            <v>QCNS</v>
          </cell>
          <cell r="H142" t="str">
            <v>Principal Body Corp Nth Shore</v>
          </cell>
          <cell r="I142" t="str">
            <v>CAC 22/11kV Line</v>
          </cell>
          <cell r="J142">
            <v>1.073</v>
          </cell>
          <cell r="K142">
            <v>147954.09476101</v>
          </cell>
          <cell r="L142">
            <v>147954.09476101</v>
          </cell>
          <cell r="M142">
            <v>0</v>
          </cell>
          <cell r="N142">
            <v>3262000</v>
          </cell>
          <cell r="O142">
            <v>0</v>
          </cell>
          <cell r="P142">
            <v>850</v>
          </cell>
          <cell r="Q142">
            <v>0</v>
          </cell>
          <cell r="R142">
            <v>0</v>
          </cell>
          <cell r="S142">
            <v>7134.5280000000002</v>
          </cell>
          <cell r="T142">
            <v>0</v>
          </cell>
          <cell r="U142">
            <v>0</v>
          </cell>
          <cell r="V142">
            <v>0</v>
          </cell>
          <cell r="W142">
            <v>3262000</v>
          </cell>
          <cell r="X142">
            <v>0</v>
          </cell>
          <cell r="Y142">
            <v>0</v>
          </cell>
          <cell r="Z142"/>
          <cell r="AA142"/>
        </row>
        <row r="143">
          <cell r="C143" t="str">
            <v>East</v>
          </cell>
          <cell r="D143" t="str">
            <v>QEEE000010</v>
          </cell>
          <cell r="E143" t="str">
            <v>22/11kV Line</v>
          </cell>
          <cell r="F143" t="str">
            <v>T3</v>
          </cell>
          <cell r="G143" t="str">
            <v>QCRN</v>
          </cell>
          <cell r="H143" t="str">
            <v>Stockland (Prop) Pty Ltd - Stockland Cairns</v>
          </cell>
          <cell r="I143" t="str">
            <v>CAC 22/11kV Line</v>
          </cell>
          <cell r="J143">
            <v>1.036</v>
          </cell>
          <cell r="K143">
            <v>215638.76584337879</v>
          </cell>
          <cell r="L143">
            <v>147954.09476101</v>
          </cell>
          <cell r="M143">
            <v>67684.67108236879</v>
          </cell>
          <cell r="N143">
            <v>15641000</v>
          </cell>
          <cell r="O143">
            <v>4</v>
          </cell>
          <cell r="P143">
            <v>4060</v>
          </cell>
          <cell r="Q143">
            <v>0</v>
          </cell>
          <cell r="R143">
            <v>0</v>
          </cell>
          <cell r="S143">
            <v>37706.959999999999</v>
          </cell>
          <cell r="T143">
            <v>0</v>
          </cell>
          <cell r="U143">
            <v>0</v>
          </cell>
          <cell r="V143">
            <v>0</v>
          </cell>
          <cell r="W143">
            <v>15641000</v>
          </cell>
          <cell r="X143">
            <v>0</v>
          </cell>
          <cell r="Y143">
            <v>0</v>
          </cell>
          <cell r="Z143"/>
          <cell r="AA143"/>
        </row>
        <row r="144">
          <cell r="C144" t="str">
            <v>East</v>
          </cell>
          <cell r="D144" t="str">
            <v>QEEE000011</v>
          </cell>
          <cell r="E144" t="str">
            <v>22/11kV Line</v>
          </cell>
          <cell r="F144" t="str">
            <v>T3</v>
          </cell>
          <cell r="G144" t="str">
            <v>QCRN</v>
          </cell>
          <cell r="H144" t="str">
            <v>Direct Factory Outlets Cairns Pty Ltd</v>
          </cell>
          <cell r="I144" t="str">
            <v>CAC 22/11kV Line STOUD</v>
          </cell>
          <cell r="J144">
            <v>1.073</v>
          </cell>
          <cell r="K144">
            <v>209456.97178716084</v>
          </cell>
          <cell r="L144">
            <v>147954.09476101</v>
          </cell>
          <cell r="M144">
            <v>61502.877026150847</v>
          </cell>
          <cell r="N144">
            <v>1385000</v>
          </cell>
          <cell r="O144">
            <v>4</v>
          </cell>
          <cell r="P144">
            <v>630</v>
          </cell>
          <cell r="Q144">
            <v>630</v>
          </cell>
          <cell r="R144">
            <v>0</v>
          </cell>
          <cell r="S144">
            <v>2828.3510000000001</v>
          </cell>
          <cell r="T144">
            <v>814.24033598143546</v>
          </cell>
          <cell r="U144">
            <v>0</v>
          </cell>
          <cell r="V144">
            <v>0</v>
          </cell>
          <cell r="W144">
            <v>1385000</v>
          </cell>
          <cell r="X144">
            <v>942587.00456952944</v>
          </cell>
          <cell r="Y144">
            <v>442412.99543047056</v>
          </cell>
          <cell r="Z144"/>
          <cell r="AA144"/>
        </row>
        <row r="145">
          <cell r="C145" t="str">
            <v>East</v>
          </cell>
          <cell r="D145" t="str">
            <v>QEEE000012</v>
          </cell>
          <cell r="E145" t="str">
            <v>22/11kV Line</v>
          </cell>
          <cell r="F145" t="str">
            <v>T3</v>
          </cell>
          <cell r="G145" t="str">
            <v>QCRN</v>
          </cell>
          <cell r="H145" t="str">
            <v>Angie Developments Pty Ltd - Raintrees Shopping Centre</v>
          </cell>
          <cell r="I145" t="str">
            <v>CAC 22/11kV Line</v>
          </cell>
          <cell r="J145">
            <v>1.036</v>
          </cell>
          <cell r="K145">
            <v>147954.09476101</v>
          </cell>
          <cell r="L145">
            <v>147954.09476101</v>
          </cell>
          <cell r="M145">
            <v>0</v>
          </cell>
          <cell r="N145">
            <v>5388000</v>
          </cell>
          <cell r="O145">
            <v>0</v>
          </cell>
          <cell r="P145">
            <v>1710</v>
          </cell>
          <cell r="Q145">
            <v>0</v>
          </cell>
          <cell r="R145">
            <v>0</v>
          </cell>
          <cell r="S145">
            <v>17048.773999999998</v>
          </cell>
          <cell r="T145">
            <v>0</v>
          </cell>
          <cell r="U145">
            <v>0</v>
          </cell>
          <cell r="V145">
            <v>0</v>
          </cell>
          <cell r="W145">
            <v>5388000</v>
          </cell>
          <cell r="X145">
            <v>0</v>
          </cell>
          <cell r="Y145">
            <v>0</v>
          </cell>
          <cell r="Z145"/>
          <cell r="AA145"/>
        </row>
        <row r="146">
          <cell r="C146" t="str">
            <v>East</v>
          </cell>
          <cell r="D146" t="str">
            <v>QEEE000013</v>
          </cell>
          <cell r="E146" t="str">
            <v>22/11kV Line</v>
          </cell>
          <cell r="F146" t="str">
            <v>T3</v>
          </cell>
          <cell r="G146" t="str">
            <v>QCRN</v>
          </cell>
          <cell r="H146" t="str">
            <v>Cairns TAFE</v>
          </cell>
          <cell r="I146" t="str">
            <v>CAC 22/11kV Line</v>
          </cell>
          <cell r="J146">
            <v>1.036</v>
          </cell>
          <cell r="K146">
            <v>147954.09476101</v>
          </cell>
          <cell r="L146">
            <v>147954.09476101</v>
          </cell>
          <cell r="M146">
            <v>0</v>
          </cell>
          <cell r="N146">
            <v>3962000</v>
          </cell>
          <cell r="O146">
            <v>0</v>
          </cell>
          <cell r="P146">
            <v>2130</v>
          </cell>
          <cell r="Q146">
            <v>0</v>
          </cell>
          <cell r="R146">
            <v>0</v>
          </cell>
          <cell r="S146">
            <v>18059.691000000003</v>
          </cell>
          <cell r="T146">
            <v>0</v>
          </cell>
          <cell r="U146">
            <v>0</v>
          </cell>
          <cell r="V146">
            <v>0</v>
          </cell>
          <cell r="W146">
            <v>3962000</v>
          </cell>
          <cell r="X146">
            <v>0</v>
          </cell>
          <cell r="Y146">
            <v>0</v>
          </cell>
          <cell r="Z146"/>
          <cell r="AA146"/>
        </row>
        <row r="147">
          <cell r="C147" t="str">
            <v>East</v>
          </cell>
          <cell r="D147" t="str">
            <v>QEEE000017</v>
          </cell>
          <cell r="E147" t="str">
            <v>22/11kV Line</v>
          </cell>
          <cell r="F147" t="str">
            <v>T3</v>
          </cell>
          <cell r="G147" t="str">
            <v>QTLL</v>
          </cell>
          <cell r="H147" t="str">
            <v>Dunk Island Resort Pty Ltd</v>
          </cell>
          <cell r="I147" t="str">
            <v>CAC 22/11kV Line</v>
          </cell>
          <cell r="J147">
            <v>1.073</v>
          </cell>
          <cell r="K147">
            <v>1841797.0640483974</v>
          </cell>
          <cell r="L147">
            <v>147954.09476101</v>
          </cell>
          <cell r="M147">
            <v>1693842.9692873873</v>
          </cell>
          <cell r="N147">
            <v>346000</v>
          </cell>
          <cell r="O147">
            <v>40</v>
          </cell>
          <cell r="P147">
            <v>90</v>
          </cell>
          <cell r="Q147">
            <v>0</v>
          </cell>
          <cell r="R147">
            <v>0</v>
          </cell>
          <cell r="S147">
            <v>837.48</v>
          </cell>
          <cell r="T147">
            <v>0</v>
          </cell>
          <cell r="U147">
            <v>0</v>
          </cell>
          <cell r="V147">
            <v>0</v>
          </cell>
          <cell r="W147">
            <v>346000</v>
          </cell>
          <cell r="X147">
            <v>0</v>
          </cell>
          <cell r="Y147">
            <v>0</v>
          </cell>
          <cell r="Z147"/>
          <cell r="AA147"/>
        </row>
        <row r="148">
          <cell r="C148" t="str">
            <v>East</v>
          </cell>
          <cell r="D148" t="str">
            <v>QEEE000022</v>
          </cell>
          <cell r="E148" t="str">
            <v>22/11kV Line</v>
          </cell>
          <cell r="F148" t="str">
            <v>T3</v>
          </cell>
          <cell r="G148" t="str">
            <v>QTUL</v>
          </cell>
          <cell r="H148" t="str">
            <v>Dairy Farmers Malanda</v>
          </cell>
          <cell r="I148" t="str">
            <v>CAC 22/11kV Line</v>
          </cell>
          <cell r="J148">
            <v>1.036</v>
          </cell>
          <cell r="K148">
            <v>147954.09476101</v>
          </cell>
          <cell r="L148">
            <v>147954.09476101</v>
          </cell>
          <cell r="M148">
            <v>0</v>
          </cell>
          <cell r="N148">
            <v>5768000</v>
          </cell>
          <cell r="O148">
            <v>0</v>
          </cell>
          <cell r="P148">
            <v>1360</v>
          </cell>
          <cell r="Q148">
            <v>0</v>
          </cell>
          <cell r="R148">
            <v>0</v>
          </cell>
          <cell r="S148">
            <v>15340.686999999998</v>
          </cell>
          <cell r="T148">
            <v>0</v>
          </cell>
          <cell r="U148">
            <v>0</v>
          </cell>
          <cell r="V148">
            <v>0</v>
          </cell>
          <cell r="W148">
            <v>5768000</v>
          </cell>
          <cell r="X148">
            <v>0</v>
          </cell>
          <cell r="Y148">
            <v>0</v>
          </cell>
          <cell r="Z148"/>
          <cell r="AA148"/>
        </row>
        <row r="149">
          <cell r="C149" t="str">
            <v>East</v>
          </cell>
          <cell r="D149" t="str">
            <v>QEEE000025</v>
          </cell>
          <cell r="E149" t="str">
            <v>22/11kV Line</v>
          </cell>
          <cell r="F149" t="str">
            <v>T3</v>
          </cell>
          <cell r="G149" t="str">
            <v>QEMT</v>
          </cell>
          <cell r="H149" t="str">
            <v>The Mulgrave Central Mill Co Ltd</v>
          </cell>
          <cell r="I149" t="str">
            <v>CAC 22/11kV Line</v>
          </cell>
          <cell r="J149">
            <v>1.036</v>
          </cell>
          <cell r="K149">
            <v>147954.09476101</v>
          </cell>
          <cell r="L149">
            <v>147954.09476101</v>
          </cell>
          <cell r="M149">
            <v>0</v>
          </cell>
          <cell r="N149">
            <v>1676000</v>
          </cell>
          <cell r="O149">
            <v>0</v>
          </cell>
          <cell r="P149">
            <v>1330</v>
          </cell>
          <cell r="Q149">
            <v>0</v>
          </cell>
          <cell r="R149">
            <v>2400</v>
          </cell>
          <cell r="S149">
            <v>11509.075000000001</v>
          </cell>
          <cell r="T149">
            <v>0</v>
          </cell>
          <cell r="U149">
            <v>0</v>
          </cell>
          <cell r="V149">
            <v>0</v>
          </cell>
          <cell r="W149">
            <v>1676000</v>
          </cell>
          <cell r="X149">
            <v>0</v>
          </cell>
          <cell r="Y149">
            <v>0</v>
          </cell>
          <cell r="Z149"/>
          <cell r="AA149"/>
        </row>
        <row r="150">
          <cell r="C150" t="str">
            <v>East</v>
          </cell>
          <cell r="D150" t="str">
            <v>QEEE000026</v>
          </cell>
          <cell r="E150" t="str">
            <v>22/11kV Line</v>
          </cell>
          <cell r="F150" t="str">
            <v>T3</v>
          </cell>
          <cell r="G150" t="str">
            <v>QTLL</v>
          </cell>
          <cell r="H150" t="str">
            <v>Tully Sugar Ltd</v>
          </cell>
          <cell r="I150" t="str">
            <v>CAC 22/11kV Line</v>
          </cell>
          <cell r="J150">
            <v>0.98499999999999999</v>
          </cell>
          <cell r="K150">
            <v>147954.09476101</v>
          </cell>
          <cell r="L150">
            <v>147954.09476101</v>
          </cell>
          <cell r="M150">
            <v>0</v>
          </cell>
          <cell r="N150">
            <v>2281000</v>
          </cell>
          <cell r="O150">
            <v>0</v>
          </cell>
          <cell r="P150">
            <v>5560</v>
          </cell>
          <cell r="Q150">
            <v>0</v>
          </cell>
          <cell r="R150">
            <v>10000</v>
          </cell>
          <cell r="S150">
            <v>33782.228999999999</v>
          </cell>
          <cell r="T150">
            <v>0</v>
          </cell>
          <cell r="U150">
            <v>0</v>
          </cell>
          <cell r="V150">
            <v>0</v>
          </cell>
          <cell r="W150">
            <v>2281000</v>
          </cell>
          <cell r="X150">
            <v>0</v>
          </cell>
          <cell r="Y150">
            <v>0</v>
          </cell>
          <cell r="Z150"/>
          <cell r="AA150"/>
        </row>
        <row r="151">
          <cell r="C151" t="str">
            <v>East</v>
          </cell>
          <cell r="D151" t="str">
            <v>QEEE000050</v>
          </cell>
          <cell r="E151" t="str">
            <v>22/11kV Line</v>
          </cell>
          <cell r="F151" t="str">
            <v>T3</v>
          </cell>
          <cell r="G151" t="str">
            <v>QINF</v>
          </cell>
          <cell r="H151" t="str">
            <v>MSF Sugar Limited – South Johnstone Mill</v>
          </cell>
          <cell r="I151" t="str">
            <v>CAC 22/11kV Line</v>
          </cell>
          <cell r="J151">
            <v>0.97799999999999998</v>
          </cell>
          <cell r="K151">
            <v>147954.09476101</v>
          </cell>
          <cell r="L151">
            <v>147954.09476101</v>
          </cell>
          <cell r="M151">
            <v>0</v>
          </cell>
          <cell r="N151">
            <v>2312000</v>
          </cell>
          <cell r="O151">
            <v>0</v>
          </cell>
          <cell r="P151">
            <v>2220</v>
          </cell>
          <cell r="Q151">
            <v>0</v>
          </cell>
          <cell r="R151">
            <v>10000</v>
          </cell>
          <cell r="S151">
            <v>26640</v>
          </cell>
          <cell r="T151">
            <v>0</v>
          </cell>
          <cell r="U151">
            <v>0</v>
          </cell>
          <cell r="V151">
            <v>0</v>
          </cell>
          <cell r="W151">
            <v>2312000</v>
          </cell>
          <cell r="X151">
            <v>0</v>
          </cell>
          <cell r="Y151">
            <v>0</v>
          </cell>
          <cell r="Z151"/>
          <cell r="AA151"/>
        </row>
        <row r="152">
          <cell r="C152" t="str">
            <v>East</v>
          </cell>
          <cell r="D152" t="str">
            <v>QEEE000052</v>
          </cell>
          <cell r="E152" t="str">
            <v>22/11kV Line</v>
          </cell>
          <cell r="F152" t="str">
            <v>T3</v>
          </cell>
          <cell r="G152" t="str">
            <v>QTUL</v>
          </cell>
          <cell r="H152" t="str">
            <v>Mossman Central Mill Company Limited</v>
          </cell>
          <cell r="I152" t="str">
            <v>CAC 22/11kV Line</v>
          </cell>
          <cell r="J152">
            <v>1.036</v>
          </cell>
          <cell r="K152">
            <v>147954.09476101</v>
          </cell>
          <cell r="L152">
            <v>147954.09476101</v>
          </cell>
          <cell r="M152">
            <v>0</v>
          </cell>
          <cell r="N152">
            <v>1798000</v>
          </cell>
          <cell r="O152">
            <v>0</v>
          </cell>
          <cell r="P152">
            <v>2000</v>
          </cell>
          <cell r="Q152">
            <v>0</v>
          </cell>
          <cell r="R152">
            <v>4000</v>
          </cell>
          <cell r="S152">
            <v>18912.275999999998</v>
          </cell>
          <cell r="T152">
            <v>0</v>
          </cell>
          <cell r="U152">
            <v>0</v>
          </cell>
          <cell r="V152">
            <v>0</v>
          </cell>
          <cell r="W152">
            <v>1798000</v>
          </cell>
          <cell r="X152">
            <v>0</v>
          </cell>
          <cell r="Y152">
            <v>0</v>
          </cell>
          <cell r="Z152"/>
          <cell r="AA152"/>
        </row>
        <row r="153">
          <cell r="C153" t="str">
            <v>East</v>
          </cell>
          <cell r="D153" t="str">
            <v>QEEE000520</v>
          </cell>
          <cell r="E153" t="str">
            <v>22/11kV Line</v>
          </cell>
          <cell r="F153" t="str">
            <v>T3</v>
          </cell>
          <cell r="G153" t="str">
            <v>QTUL</v>
          </cell>
          <cell r="H153" t="str">
            <v>Lotus Glen Correctional Centre</v>
          </cell>
          <cell r="I153" t="str">
            <v>CAC 22/11kV Line</v>
          </cell>
          <cell r="J153">
            <v>1.036</v>
          </cell>
          <cell r="K153">
            <v>147954.09476101</v>
          </cell>
          <cell r="L153">
            <v>147954.09476101</v>
          </cell>
          <cell r="M153">
            <v>0</v>
          </cell>
          <cell r="N153">
            <v>7979000</v>
          </cell>
          <cell r="O153">
            <v>0</v>
          </cell>
          <cell r="P153">
            <v>1650</v>
          </cell>
          <cell r="Q153">
            <v>0</v>
          </cell>
          <cell r="R153">
            <v>0</v>
          </cell>
          <cell r="S153">
            <v>17462.120999999999</v>
          </cell>
          <cell r="T153">
            <v>0</v>
          </cell>
          <cell r="U153">
            <v>0</v>
          </cell>
          <cell r="V153">
            <v>0</v>
          </cell>
          <cell r="W153">
            <v>7979000</v>
          </cell>
          <cell r="X153">
            <v>0</v>
          </cell>
          <cell r="Y153">
            <v>0</v>
          </cell>
          <cell r="Z153"/>
          <cell r="AA153"/>
        </row>
        <row r="154">
          <cell r="C154" t="str">
            <v>East</v>
          </cell>
          <cell r="D154" t="str">
            <v>QEEE000522</v>
          </cell>
          <cell r="E154" t="str">
            <v>22/11kV Line</v>
          </cell>
          <cell r="F154" t="str">
            <v>T3</v>
          </cell>
          <cell r="G154" t="str">
            <v>QKAM</v>
          </cell>
          <cell r="H154" t="str">
            <v>James Cook University Cairns Campus</v>
          </cell>
          <cell r="I154" t="str">
            <v>CAC 22/11kV Line</v>
          </cell>
          <cell r="J154">
            <v>1.036</v>
          </cell>
          <cell r="K154">
            <v>147954.09476101</v>
          </cell>
          <cell r="L154">
            <v>147954.09476101</v>
          </cell>
          <cell r="M154">
            <v>0</v>
          </cell>
          <cell r="N154">
            <v>9575000</v>
          </cell>
          <cell r="O154">
            <v>0</v>
          </cell>
          <cell r="P154">
            <v>2500</v>
          </cell>
          <cell r="Q154">
            <v>0</v>
          </cell>
          <cell r="R154">
            <v>0</v>
          </cell>
          <cell r="S154">
            <v>21862.511999999995</v>
          </cell>
          <cell r="T154">
            <v>0</v>
          </cell>
          <cell r="U154">
            <v>0</v>
          </cell>
          <cell r="V154">
            <v>0</v>
          </cell>
          <cell r="W154">
            <v>9575000</v>
          </cell>
          <cell r="X154">
            <v>0</v>
          </cell>
          <cell r="Y154">
            <v>0</v>
          </cell>
          <cell r="Z154"/>
          <cell r="AA154"/>
        </row>
        <row r="155">
          <cell r="C155" t="str">
            <v>East</v>
          </cell>
          <cell r="D155" t="str">
            <v>QEEE000570</v>
          </cell>
          <cell r="E155" t="str">
            <v>66kV</v>
          </cell>
          <cell r="F155" t="str">
            <v>T3</v>
          </cell>
          <cell r="G155" t="str">
            <v>QTUL</v>
          </cell>
          <cell r="H155" t="str">
            <v>Consolidated Tin Mines Limited - Mt Garnet Mine</v>
          </cell>
          <cell r="I155" t="str">
            <v>CAC 66kV</v>
          </cell>
          <cell r="J155">
            <v>1.016</v>
          </cell>
          <cell r="K155">
            <v>1551288.434359692</v>
          </cell>
          <cell r="L155">
            <v>1551288.434359692</v>
          </cell>
          <cell r="M155">
            <v>0</v>
          </cell>
          <cell r="N155">
            <v>12093000</v>
          </cell>
          <cell r="O155">
            <v>0</v>
          </cell>
          <cell r="P155">
            <v>3150</v>
          </cell>
          <cell r="Q155">
            <v>0</v>
          </cell>
          <cell r="R155">
            <v>0</v>
          </cell>
          <cell r="S155">
            <v>17615.541000000001</v>
          </cell>
          <cell r="T155">
            <v>0</v>
          </cell>
          <cell r="U155">
            <v>0</v>
          </cell>
          <cell r="V155">
            <v>0</v>
          </cell>
          <cell r="W155">
            <v>12093000</v>
          </cell>
          <cell r="X155">
            <v>0</v>
          </cell>
          <cell r="Y155">
            <v>0</v>
          </cell>
          <cell r="Z155"/>
          <cell r="AA155"/>
        </row>
        <row r="156">
          <cell r="C156" t="str">
            <v>East</v>
          </cell>
          <cell r="D156" t="str">
            <v>QFFF000003</v>
          </cell>
          <cell r="E156" t="str">
            <v>22/11kV Bus</v>
          </cell>
          <cell r="F156" t="str">
            <v>T1</v>
          </cell>
          <cell r="G156" t="str">
            <v>QOKT</v>
          </cell>
          <cell r="H156" t="str">
            <v>Oakey Beef Exports Pty Ltd</v>
          </cell>
          <cell r="I156" t="str">
            <v>CAC 22/11kV Bus</v>
          </cell>
          <cell r="J156">
            <v>1.036</v>
          </cell>
          <cell r="K156">
            <v>272682.8121311185</v>
          </cell>
          <cell r="L156">
            <v>272682.8121311185</v>
          </cell>
          <cell r="M156">
            <v>0</v>
          </cell>
          <cell r="N156">
            <v>27307000</v>
          </cell>
          <cell r="O156">
            <v>3</v>
          </cell>
          <cell r="P156">
            <v>6600</v>
          </cell>
          <cell r="Q156">
            <v>0</v>
          </cell>
          <cell r="R156">
            <v>0</v>
          </cell>
          <cell r="S156">
            <v>67109.395000000004</v>
          </cell>
          <cell r="T156">
            <v>0</v>
          </cell>
          <cell r="U156">
            <v>0</v>
          </cell>
          <cell r="V156">
            <v>0</v>
          </cell>
          <cell r="W156">
            <v>27307000</v>
          </cell>
          <cell r="X156">
            <v>0</v>
          </cell>
          <cell r="Y156">
            <v>0</v>
          </cell>
          <cell r="Z156"/>
          <cell r="AA156"/>
        </row>
        <row r="157">
          <cell r="C157" t="str">
            <v>East</v>
          </cell>
          <cell r="D157" t="str">
            <v>QFFF000005</v>
          </cell>
          <cell r="E157" t="str">
            <v>22/11kV Bus</v>
          </cell>
          <cell r="F157" t="str">
            <v>T1</v>
          </cell>
          <cell r="G157" t="str">
            <v>QMRG</v>
          </cell>
          <cell r="H157" t="str">
            <v>JBS Australia Pty Limited - Toowoomba Processing Plant</v>
          </cell>
          <cell r="I157" t="str">
            <v>CAC 22/11kV Bus</v>
          </cell>
          <cell r="J157">
            <v>1.073</v>
          </cell>
          <cell r="K157">
            <v>526643.67665573</v>
          </cell>
          <cell r="L157">
            <v>272682.8121311185</v>
          </cell>
          <cell r="M157">
            <v>253960.8645246115</v>
          </cell>
          <cell r="N157">
            <v>20394000</v>
          </cell>
          <cell r="O157">
            <v>10</v>
          </cell>
          <cell r="P157">
            <v>4110</v>
          </cell>
          <cell r="Q157">
            <v>0</v>
          </cell>
          <cell r="R157">
            <v>0</v>
          </cell>
          <cell r="S157">
            <v>42189.911999999997</v>
          </cell>
          <cell r="T157">
            <v>0</v>
          </cell>
          <cell r="U157">
            <v>0</v>
          </cell>
          <cell r="V157">
            <v>0</v>
          </cell>
          <cell r="W157">
            <v>20394000</v>
          </cell>
          <cell r="X157">
            <v>0</v>
          </cell>
          <cell r="Y157">
            <v>0</v>
          </cell>
          <cell r="Z157"/>
          <cell r="AA157"/>
        </row>
        <row r="158">
          <cell r="C158" t="str">
            <v>East</v>
          </cell>
          <cell r="D158" t="str">
            <v>QFFF000006</v>
          </cell>
          <cell r="E158" t="str">
            <v>22/11kV Line</v>
          </cell>
          <cell r="F158" t="str">
            <v>T1</v>
          </cell>
          <cell r="G158" t="str">
            <v>QMRG</v>
          </cell>
          <cell r="H158" t="str">
            <v>Gandel Retail Management Pty Ltd - Clifford Garden Shopping Centre</v>
          </cell>
          <cell r="I158" t="str">
            <v>CAC 22/11kV Line</v>
          </cell>
          <cell r="J158">
            <v>1.036</v>
          </cell>
          <cell r="K158">
            <v>147954.09476101</v>
          </cell>
          <cell r="L158">
            <v>147954.09476101</v>
          </cell>
          <cell r="M158">
            <v>0</v>
          </cell>
          <cell r="N158">
            <v>8218000</v>
          </cell>
          <cell r="O158">
            <v>0</v>
          </cell>
          <cell r="P158">
            <v>2680</v>
          </cell>
          <cell r="Q158">
            <v>0</v>
          </cell>
          <cell r="R158">
            <v>0</v>
          </cell>
          <cell r="S158">
            <v>27190.637999999999</v>
          </cell>
          <cell r="T158">
            <v>0</v>
          </cell>
          <cell r="U158">
            <v>0</v>
          </cell>
          <cell r="V158">
            <v>0</v>
          </cell>
          <cell r="W158">
            <v>8218000</v>
          </cell>
          <cell r="X158">
            <v>0</v>
          </cell>
          <cell r="Y158">
            <v>0</v>
          </cell>
          <cell r="Z158"/>
          <cell r="AA158"/>
        </row>
        <row r="159">
          <cell r="C159" t="str">
            <v>East</v>
          </cell>
          <cell r="D159" t="str">
            <v>QFFF000008</v>
          </cell>
          <cell r="E159" t="str">
            <v>22/11kV Line</v>
          </cell>
          <cell r="F159" t="str">
            <v>T1</v>
          </cell>
          <cell r="G159" t="str">
            <v>QMRG</v>
          </cell>
          <cell r="H159" t="str">
            <v>QIC Properties Pty Ltd</v>
          </cell>
          <cell r="I159" t="str">
            <v>CAC 22/11kV Line</v>
          </cell>
          <cell r="J159">
            <v>1.073</v>
          </cell>
          <cell r="K159">
            <v>506660.96576038282</v>
          </cell>
          <cell r="L159">
            <v>147954.09476101</v>
          </cell>
          <cell r="M159">
            <v>358706.8709993728</v>
          </cell>
          <cell r="N159">
            <v>7326000</v>
          </cell>
          <cell r="O159">
            <v>11</v>
          </cell>
          <cell r="P159">
            <v>2230</v>
          </cell>
          <cell r="Q159">
            <v>0</v>
          </cell>
          <cell r="R159">
            <v>0</v>
          </cell>
          <cell r="S159">
            <v>21027.307000000001</v>
          </cell>
          <cell r="T159">
            <v>0</v>
          </cell>
          <cell r="U159">
            <v>0</v>
          </cell>
          <cell r="V159">
            <v>0</v>
          </cell>
          <cell r="W159">
            <v>7326000</v>
          </cell>
          <cell r="X159">
            <v>0</v>
          </cell>
          <cell r="Y159">
            <v>0</v>
          </cell>
          <cell r="Z159"/>
          <cell r="AA159"/>
        </row>
        <row r="160">
          <cell r="C160" t="str">
            <v>East</v>
          </cell>
          <cell r="D160" t="str">
            <v>QFFF00000B</v>
          </cell>
          <cell r="E160" t="str">
            <v>33kV</v>
          </cell>
          <cell r="F160" t="str">
            <v>T1</v>
          </cell>
          <cell r="G160" t="str">
            <v>QMRG</v>
          </cell>
          <cell r="H160" t="str">
            <v>Toowoomba Regional Council - Perserverance Dam</v>
          </cell>
          <cell r="I160" t="str">
            <v>CAC 33kV</v>
          </cell>
          <cell r="J160">
            <v>1.073</v>
          </cell>
          <cell r="K160">
            <v>1390477.5235854811</v>
          </cell>
          <cell r="L160">
            <v>475904.68015447899</v>
          </cell>
          <cell r="M160">
            <v>914572.84343100211</v>
          </cell>
          <cell r="N160">
            <v>2944000</v>
          </cell>
          <cell r="O160">
            <v>29</v>
          </cell>
          <cell r="P160">
            <v>1830</v>
          </cell>
          <cell r="Q160">
            <v>0</v>
          </cell>
          <cell r="R160">
            <v>0</v>
          </cell>
          <cell r="S160">
            <v>10921.086999999998</v>
          </cell>
          <cell r="T160">
            <v>0</v>
          </cell>
          <cell r="U160">
            <v>0</v>
          </cell>
          <cell r="V160">
            <v>0</v>
          </cell>
          <cell r="W160">
            <v>2944000</v>
          </cell>
          <cell r="X160">
            <v>0</v>
          </cell>
          <cell r="Y160">
            <v>0</v>
          </cell>
          <cell r="Z160"/>
          <cell r="AA160"/>
        </row>
        <row r="161">
          <cell r="C161" t="str">
            <v>East</v>
          </cell>
          <cell r="D161" t="str">
            <v>QFFF00000C</v>
          </cell>
          <cell r="E161" t="str">
            <v>33kV</v>
          </cell>
          <cell r="F161" t="str">
            <v>T1</v>
          </cell>
          <cell r="G161" t="str">
            <v>QMRG</v>
          </cell>
          <cell r="H161" t="str">
            <v>Toowoomba Regional Council - Cressbrook Dam No1</v>
          </cell>
          <cell r="I161" t="str">
            <v>CAC 66/33kV STOUD</v>
          </cell>
          <cell r="J161">
            <v>1.073</v>
          </cell>
          <cell r="K161">
            <v>1176638.7423169231</v>
          </cell>
          <cell r="L161">
            <v>475904.68015447899</v>
          </cell>
          <cell r="M161">
            <v>700734.06216244411</v>
          </cell>
          <cell r="N161">
            <v>11979000</v>
          </cell>
          <cell r="O161">
            <v>24</v>
          </cell>
          <cell r="P161">
            <v>2620</v>
          </cell>
          <cell r="Q161">
            <v>2620</v>
          </cell>
          <cell r="R161">
            <v>0</v>
          </cell>
          <cell r="S161">
            <v>30470.324000000001</v>
          </cell>
          <cell r="T161">
            <v>7604.3003782189789</v>
          </cell>
          <cell r="U161">
            <v>0</v>
          </cell>
          <cell r="V161">
            <v>0</v>
          </cell>
          <cell r="W161">
            <v>11979000</v>
          </cell>
          <cell r="X161">
            <v>9201125.7557612918</v>
          </cell>
          <cell r="Y161">
            <v>2777874.2442387086</v>
          </cell>
          <cell r="Z161"/>
          <cell r="AA161"/>
        </row>
        <row r="162">
          <cell r="C162" t="str">
            <v>East</v>
          </cell>
          <cell r="D162" t="str">
            <v>QFFF00000D</v>
          </cell>
          <cell r="E162" t="str">
            <v>33kV</v>
          </cell>
          <cell r="F162" t="str">
            <v>T1</v>
          </cell>
          <cell r="G162" t="str">
            <v>QMRG</v>
          </cell>
          <cell r="H162" t="str">
            <v>Toowoomba Regional Council - Cressbrook Dam No2</v>
          </cell>
          <cell r="I162" t="str">
            <v>CAC 66/33kV STOUD</v>
          </cell>
          <cell r="J162">
            <v>1.073</v>
          </cell>
          <cell r="K162">
            <v>790595.85845358262</v>
          </cell>
          <cell r="L162">
            <v>475904.68015447899</v>
          </cell>
          <cell r="M162">
            <v>314691.17829910363</v>
          </cell>
          <cell r="N162">
            <v>8699000</v>
          </cell>
          <cell r="O162">
            <v>16</v>
          </cell>
          <cell r="P162">
            <v>1990</v>
          </cell>
          <cell r="Q162">
            <v>1990</v>
          </cell>
          <cell r="R162">
            <v>0</v>
          </cell>
          <cell r="S162">
            <v>23574.652000000002</v>
          </cell>
          <cell r="T162">
            <v>5861.1901911561854</v>
          </cell>
          <cell r="U162">
            <v>0</v>
          </cell>
          <cell r="V162">
            <v>0</v>
          </cell>
          <cell r="W162">
            <v>8699000</v>
          </cell>
          <cell r="X162">
            <v>6664090.9643382533</v>
          </cell>
          <cell r="Y162">
            <v>2034909.0356617467</v>
          </cell>
          <cell r="Z162"/>
          <cell r="AA162"/>
        </row>
        <row r="163">
          <cell r="C163" t="str">
            <v>East</v>
          </cell>
          <cell r="D163" t="str">
            <v>QFFF00000E</v>
          </cell>
          <cell r="E163" t="str">
            <v>33kV</v>
          </cell>
          <cell r="F163" t="str">
            <v>T1</v>
          </cell>
          <cell r="G163" t="str">
            <v>QTKM</v>
          </cell>
          <cell r="H163" t="str">
            <v>Qld Cotton Corporation Ltd - Dalby Gin</v>
          </cell>
          <cell r="I163" t="str">
            <v>CAC 33kV</v>
          </cell>
          <cell r="J163">
            <v>1.073</v>
          </cell>
          <cell r="K163">
            <v>616373.88084219315</v>
          </cell>
          <cell r="L163">
            <v>475904.68015447899</v>
          </cell>
          <cell r="M163">
            <v>140469.20068771415</v>
          </cell>
          <cell r="N163">
            <v>3161000</v>
          </cell>
          <cell r="O163">
            <v>11</v>
          </cell>
          <cell r="P163">
            <v>3560</v>
          </cell>
          <cell r="Q163">
            <v>0</v>
          </cell>
          <cell r="R163">
            <v>0</v>
          </cell>
          <cell r="S163">
            <v>11288.694</v>
          </cell>
          <cell r="T163">
            <v>0</v>
          </cell>
          <cell r="U163">
            <v>0</v>
          </cell>
          <cell r="V163">
            <v>0</v>
          </cell>
          <cell r="W163">
            <v>3161000</v>
          </cell>
          <cell r="X163">
            <v>0</v>
          </cell>
          <cell r="Y163">
            <v>0</v>
          </cell>
          <cell r="Z163"/>
          <cell r="AA163"/>
        </row>
        <row r="164">
          <cell r="C164" t="str">
            <v>East</v>
          </cell>
          <cell r="D164" t="str">
            <v>QFFF00000F</v>
          </cell>
          <cell r="E164" t="str">
            <v>22/11kV Line</v>
          </cell>
          <cell r="F164" t="str">
            <v>T1</v>
          </cell>
          <cell r="G164" t="str">
            <v>QMRG</v>
          </cell>
          <cell r="H164" t="str">
            <v>Qld Cotton Corporation Ltd (Cecil Plains Gin)</v>
          </cell>
          <cell r="I164" t="str">
            <v>CAC 22/11kV Line</v>
          </cell>
          <cell r="J164">
            <v>1.073</v>
          </cell>
          <cell r="K164">
            <v>266126.13135365129</v>
          </cell>
          <cell r="L164">
            <v>147954.09476101</v>
          </cell>
          <cell r="M164">
            <v>118172.03659264129</v>
          </cell>
          <cell r="N164">
            <v>2053000</v>
          </cell>
          <cell r="O164">
            <v>5</v>
          </cell>
          <cell r="P164">
            <v>3000</v>
          </cell>
          <cell r="Q164">
            <v>0</v>
          </cell>
          <cell r="R164">
            <v>0</v>
          </cell>
          <cell r="S164">
            <v>10205.097</v>
          </cell>
          <cell r="T164">
            <v>0</v>
          </cell>
          <cell r="U164">
            <v>0</v>
          </cell>
          <cell r="V164">
            <v>0</v>
          </cell>
          <cell r="W164">
            <v>2053000</v>
          </cell>
          <cell r="X164">
            <v>0</v>
          </cell>
          <cell r="Y164">
            <v>0</v>
          </cell>
          <cell r="Z164"/>
          <cell r="AA164"/>
        </row>
        <row r="165">
          <cell r="C165" t="str">
            <v>East</v>
          </cell>
          <cell r="D165" t="str">
            <v>QFFF00000G</v>
          </cell>
          <cell r="E165" t="str">
            <v>33kV</v>
          </cell>
          <cell r="F165" t="str">
            <v>T1</v>
          </cell>
          <cell r="G165" t="str">
            <v>QTKM</v>
          </cell>
          <cell r="H165" t="str">
            <v>LDC Ginning Dalby Pty Ltd</v>
          </cell>
          <cell r="I165" t="str">
            <v>CAC 33kV</v>
          </cell>
          <cell r="J165">
            <v>1.073</v>
          </cell>
          <cell r="K165">
            <v>543348.37028897402</v>
          </cell>
          <cell r="L165">
            <v>475904.68015447899</v>
          </cell>
          <cell r="M165">
            <v>67443.690134495031</v>
          </cell>
          <cell r="N165">
            <v>4142000.0000000005</v>
          </cell>
          <cell r="O165">
            <v>10</v>
          </cell>
          <cell r="P165">
            <v>2580</v>
          </cell>
          <cell r="Q165">
            <v>0</v>
          </cell>
          <cell r="R165">
            <v>0</v>
          </cell>
          <cell r="S165">
            <v>12710.805999999999</v>
          </cell>
          <cell r="T165">
            <v>0</v>
          </cell>
          <cell r="U165">
            <v>0</v>
          </cell>
          <cell r="V165">
            <v>0</v>
          </cell>
          <cell r="W165">
            <v>4142000.0000000005</v>
          </cell>
          <cell r="X165">
            <v>0</v>
          </cell>
          <cell r="Y165">
            <v>0</v>
          </cell>
          <cell r="Z165"/>
          <cell r="AA165"/>
        </row>
        <row r="166">
          <cell r="C166" t="str">
            <v>East</v>
          </cell>
          <cell r="D166" t="str">
            <v>QFFF00000M</v>
          </cell>
          <cell r="E166" t="str">
            <v>22/11kV Line</v>
          </cell>
          <cell r="F166" t="str">
            <v>T1</v>
          </cell>
          <cell r="G166" t="str">
            <v>QMRG</v>
          </cell>
          <cell r="H166" t="str">
            <v>The University of Southern Queensland</v>
          </cell>
          <cell r="I166" t="str">
            <v>CAC 22/11kV Line</v>
          </cell>
          <cell r="J166">
            <v>1.036</v>
          </cell>
          <cell r="K166">
            <v>147954.09476101</v>
          </cell>
          <cell r="L166">
            <v>147954.09476101</v>
          </cell>
          <cell r="M166">
            <v>0</v>
          </cell>
          <cell r="N166">
            <v>9487000</v>
          </cell>
          <cell r="O166">
            <v>0</v>
          </cell>
          <cell r="P166">
            <v>2320</v>
          </cell>
          <cell r="Q166">
            <v>0</v>
          </cell>
          <cell r="R166">
            <v>0</v>
          </cell>
          <cell r="S166">
            <v>22791.458999999999</v>
          </cell>
          <cell r="T166">
            <v>0</v>
          </cell>
          <cell r="U166">
            <v>0</v>
          </cell>
          <cell r="V166">
            <v>0</v>
          </cell>
          <cell r="W166">
            <v>9487000</v>
          </cell>
          <cell r="X166">
            <v>0</v>
          </cell>
          <cell r="Y166">
            <v>0</v>
          </cell>
          <cell r="Z166"/>
          <cell r="AA166"/>
        </row>
        <row r="167">
          <cell r="C167" t="str">
            <v>East</v>
          </cell>
          <cell r="D167" t="str">
            <v>QFFF00000N</v>
          </cell>
          <cell r="E167" t="str">
            <v>22/11kV Line</v>
          </cell>
          <cell r="F167" t="str">
            <v>T1</v>
          </cell>
          <cell r="G167" t="str">
            <v>QMRG</v>
          </cell>
          <cell r="H167" t="str">
            <v>APT AM Holdings Pty Limited - Toowoomba Hospital Board</v>
          </cell>
          <cell r="I167" t="str">
            <v>CAC 22/11kV Line</v>
          </cell>
          <cell r="J167">
            <v>1.073</v>
          </cell>
          <cell r="K167">
            <v>455764.74686273758</v>
          </cell>
          <cell r="L167">
            <v>147954.09476101</v>
          </cell>
          <cell r="M167">
            <v>307810.65210172755</v>
          </cell>
          <cell r="N167">
            <v>4517000</v>
          </cell>
          <cell r="O167">
            <v>10</v>
          </cell>
          <cell r="P167">
            <v>1030</v>
          </cell>
          <cell r="Q167">
            <v>0</v>
          </cell>
          <cell r="R167">
            <v>0</v>
          </cell>
          <cell r="S167">
            <v>10260.499</v>
          </cell>
          <cell r="T167">
            <v>0</v>
          </cell>
          <cell r="U167">
            <v>0</v>
          </cell>
          <cell r="V167">
            <v>0</v>
          </cell>
          <cell r="W167">
            <v>4517000</v>
          </cell>
          <cell r="X167">
            <v>0</v>
          </cell>
          <cell r="Y167">
            <v>0</v>
          </cell>
          <cell r="Z167"/>
          <cell r="AA167"/>
        </row>
        <row r="168">
          <cell r="C168" t="str">
            <v>East</v>
          </cell>
          <cell r="D168" t="str">
            <v>QFFF00000R</v>
          </cell>
          <cell r="E168" t="str">
            <v>22/11kV Line</v>
          </cell>
          <cell r="F168" t="str">
            <v>T1</v>
          </cell>
          <cell r="G168" t="str">
            <v>QMRG</v>
          </cell>
          <cell r="H168" t="str">
            <v>St Vincents Hospital Toowoomba Ltd</v>
          </cell>
          <cell r="I168" t="str">
            <v>CAC 22/11kV Line</v>
          </cell>
          <cell r="J168">
            <v>1.073</v>
          </cell>
          <cell r="K168">
            <v>310649.50026778982</v>
          </cell>
          <cell r="L168">
            <v>147954.09476101</v>
          </cell>
          <cell r="M168">
            <v>162695.40550677982</v>
          </cell>
          <cell r="N168">
            <v>6463000</v>
          </cell>
          <cell r="O168">
            <v>6</v>
          </cell>
          <cell r="P168">
            <v>1280</v>
          </cell>
          <cell r="Q168">
            <v>0</v>
          </cell>
          <cell r="R168">
            <v>0</v>
          </cell>
          <cell r="S168">
            <v>13254.206000000002</v>
          </cell>
          <cell r="T168">
            <v>0</v>
          </cell>
          <cell r="U168">
            <v>0</v>
          </cell>
          <cell r="V168">
            <v>0</v>
          </cell>
          <cell r="W168">
            <v>6463000</v>
          </cell>
          <cell r="X168">
            <v>0</v>
          </cell>
          <cell r="Y168">
            <v>0</v>
          </cell>
          <cell r="Z168"/>
          <cell r="AA168"/>
        </row>
        <row r="169">
          <cell r="C169" t="str">
            <v>East</v>
          </cell>
          <cell r="D169" t="str">
            <v>QFFF00000S</v>
          </cell>
          <cell r="E169" t="str">
            <v>22/11kV Line</v>
          </cell>
          <cell r="F169" t="str">
            <v>T1</v>
          </cell>
          <cell r="G169" t="str">
            <v>QOKT</v>
          </cell>
          <cell r="H169" t="str">
            <v>Department Of Defence - Oakey Army Base - Second Supply</v>
          </cell>
          <cell r="I169" t="str">
            <v>CAC 22/11kV Line</v>
          </cell>
          <cell r="J169">
            <v>1.036</v>
          </cell>
          <cell r="K169">
            <v>147954.09476101</v>
          </cell>
          <cell r="L169">
            <v>147954.09476101</v>
          </cell>
          <cell r="M169">
            <v>0</v>
          </cell>
          <cell r="N169">
            <v>4705000</v>
          </cell>
          <cell r="O169">
            <v>0</v>
          </cell>
          <cell r="P169">
            <v>1880</v>
          </cell>
          <cell r="Q169">
            <v>0</v>
          </cell>
          <cell r="R169">
            <v>0</v>
          </cell>
          <cell r="S169">
            <v>17317.222000000002</v>
          </cell>
          <cell r="T169">
            <v>0</v>
          </cell>
          <cell r="U169">
            <v>0</v>
          </cell>
          <cell r="V169">
            <v>0</v>
          </cell>
          <cell r="W169">
            <v>4705000</v>
          </cell>
          <cell r="X169">
            <v>0</v>
          </cell>
          <cell r="Y169">
            <v>0</v>
          </cell>
          <cell r="Z169"/>
          <cell r="AA169"/>
        </row>
        <row r="170">
          <cell r="C170" t="str">
            <v>West</v>
          </cell>
          <cell r="D170" t="str">
            <v>QFFF00000W</v>
          </cell>
          <cell r="E170" t="str">
            <v>33kV</v>
          </cell>
          <cell r="F170" t="str">
            <v>T1</v>
          </cell>
          <cell r="G170" t="str">
            <v>QCBL</v>
          </cell>
          <cell r="H170" t="str">
            <v>Qld Cotton Corporation Ltd (St George South Gin) Thallon Rd</v>
          </cell>
          <cell r="I170" t="str">
            <v>CAC 33kV</v>
          </cell>
          <cell r="J170">
            <v>1.173</v>
          </cell>
          <cell r="K170">
            <v>475904.68015447899</v>
          </cell>
          <cell r="L170">
            <v>475904.68015447899</v>
          </cell>
          <cell r="M170">
            <v>0</v>
          </cell>
          <cell r="N170">
            <v>37000</v>
          </cell>
          <cell r="O170">
            <v>6</v>
          </cell>
          <cell r="P170">
            <v>1670</v>
          </cell>
          <cell r="Q170">
            <v>0</v>
          </cell>
          <cell r="R170">
            <v>0</v>
          </cell>
          <cell r="S170">
            <v>273.04699999999997</v>
          </cell>
          <cell r="T170">
            <v>0</v>
          </cell>
          <cell r="U170">
            <v>0</v>
          </cell>
          <cell r="V170">
            <v>0</v>
          </cell>
          <cell r="W170">
            <v>37000</v>
          </cell>
          <cell r="X170">
            <v>0</v>
          </cell>
          <cell r="Y170">
            <v>0</v>
          </cell>
          <cell r="Z170"/>
          <cell r="AA170"/>
        </row>
        <row r="171">
          <cell r="C171" t="str">
            <v>East</v>
          </cell>
          <cell r="D171" t="str">
            <v>QFFF00000X</v>
          </cell>
          <cell r="E171" t="str">
            <v>22/11kV Line</v>
          </cell>
          <cell r="F171" t="str">
            <v>T1</v>
          </cell>
          <cell r="G171" t="str">
            <v>QMRG</v>
          </cell>
          <cell r="H171" t="str">
            <v>John Dee Warwick Pty Ltd</v>
          </cell>
          <cell r="I171" t="str">
            <v>CAC 22/11kV Line</v>
          </cell>
          <cell r="J171">
            <v>1.036</v>
          </cell>
          <cell r="K171">
            <v>147954.09476101</v>
          </cell>
          <cell r="L171">
            <v>147954.09476101</v>
          </cell>
          <cell r="M171">
            <v>0</v>
          </cell>
          <cell r="N171">
            <v>13052000</v>
          </cell>
          <cell r="O171">
            <v>0</v>
          </cell>
          <cell r="P171">
            <v>2600</v>
          </cell>
          <cell r="Q171">
            <v>0</v>
          </cell>
          <cell r="R171">
            <v>0</v>
          </cell>
          <cell r="S171">
            <v>31200</v>
          </cell>
          <cell r="T171">
            <v>0</v>
          </cell>
          <cell r="U171">
            <v>0</v>
          </cell>
          <cell r="V171">
            <v>0</v>
          </cell>
          <cell r="W171">
            <v>13052000</v>
          </cell>
          <cell r="X171">
            <v>0</v>
          </cell>
          <cell r="Y171">
            <v>0</v>
          </cell>
          <cell r="Z171"/>
          <cell r="AA171"/>
        </row>
        <row r="172">
          <cell r="C172" t="str">
            <v>East</v>
          </cell>
          <cell r="D172" t="str">
            <v>QFFF000013</v>
          </cell>
          <cell r="E172" t="str">
            <v>22/11kV Line</v>
          </cell>
          <cell r="F172" t="str">
            <v>T1</v>
          </cell>
          <cell r="G172" t="str">
            <v>QMRG</v>
          </cell>
          <cell r="H172" t="str">
            <v>Toowoomba Regional Council - Goombungee Road</v>
          </cell>
          <cell r="I172" t="str">
            <v>CAC 22/11kV Line</v>
          </cell>
          <cell r="J172">
            <v>1.073</v>
          </cell>
          <cell r="K172">
            <v>147954.09476101</v>
          </cell>
          <cell r="L172">
            <v>147954.09476101</v>
          </cell>
          <cell r="M172">
            <v>0</v>
          </cell>
          <cell r="N172">
            <v>4724000</v>
          </cell>
          <cell r="O172">
            <v>0</v>
          </cell>
          <cell r="P172">
            <v>710</v>
          </cell>
          <cell r="Q172">
            <v>0</v>
          </cell>
          <cell r="R172">
            <v>0</v>
          </cell>
          <cell r="S172">
            <v>8133.2669999999998</v>
          </cell>
          <cell r="T172">
            <v>0</v>
          </cell>
          <cell r="U172">
            <v>0</v>
          </cell>
          <cell r="V172">
            <v>0</v>
          </cell>
          <cell r="W172">
            <v>4724000</v>
          </cell>
          <cell r="X172">
            <v>0</v>
          </cell>
          <cell r="Y172">
            <v>0</v>
          </cell>
          <cell r="Z172"/>
          <cell r="AA172"/>
        </row>
        <row r="173">
          <cell r="C173" t="str">
            <v>East</v>
          </cell>
          <cell r="D173" t="str">
            <v>QFFF00001N</v>
          </cell>
          <cell r="E173" t="str">
            <v>33kV</v>
          </cell>
          <cell r="F173" t="str">
            <v>T1</v>
          </cell>
          <cell r="G173" t="str">
            <v>QTKM</v>
          </cell>
          <cell r="H173" t="str">
            <v>Peabody Energy Australia - Wilkie Creek</v>
          </cell>
          <cell r="I173" t="str">
            <v>CAC 33kV</v>
          </cell>
          <cell r="J173">
            <v>1.0109999999999999</v>
          </cell>
          <cell r="K173">
            <v>475904.68015447899</v>
          </cell>
          <cell r="L173">
            <v>475904.68015447899</v>
          </cell>
          <cell r="M173">
            <v>0</v>
          </cell>
          <cell r="N173">
            <v>202000</v>
          </cell>
          <cell r="O173">
            <v>3</v>
          </cell>
          <cell r="P173">
            <v>110</v>
          </cell>
          <cell r="Q173">
            <v>0</v>
          </cell>
          <cell r="R173">
            <v>0</v>
          </cell>
          <cell r="S173">
            <v>1090.6510000000001</v>
          </cell>
          <cell r="T173">
            <v>0</v>
          </cell>
          <cell r="U173">
            <v>0</v>
          </cell>
          <cell r="V173">
            <v>0</v>
          </cell>
          <cell r="W173">
            <v>202000</v>
          </cell>
          <cell r="X173">
            <v>0</v>
          </cell>
          <cell r="Y173">
            <v>0</v>
          </cell>
          <cell r="Z173"/>
          <cell r="AA173"/>
        </row>
        <row r="174">
          <cell r="C174" t="str">
            <v>East</v>
          </cell>
          <cell r="D174" t="str">
            <v>QFFF700017</v>
          </cell>
          <cell r="E174" t="str">
            <v>22/11kV Line</v>
          </cell>
          <cell r="F174" t="str">
            <v>T1</v>
          </cell>
          <cell r="G174" t="str">
            <v>QMRG</v>
          </cell>
          <cell r="H174" t="str">
            <v>APT AM Holdings Pty Limited - Toowoomba Base Hospital</v>
          </cell>
          <cell r="I174" t="str">
            <v>CAC 22/11kV Line</v>
          </cell>
          <cell r="J174">
            <v>1.073</v>
          </cell>
          <cell r="K174">
            <v>223637.48404746683</v>
          </cell>
          <cell r="L174">
            <v>147954.09476101</v>
          </cell>
          <cell r="M174">
            <v>75683.389286456833</v>
          </cell>
          <cell r="N174">
            <v>4820000</v>
          </cell>
          <cell r="O174">
            <v>4</v>
          </cell>
          <cell r="P174">
            <v>1020</v>
          </cell>
          <cell r="Q174">
            <v>0</v>
          </cell>
          <cell r="R174">
            <v>0</v>
          </cell>
          <cell r="S174">
            <v>11118.486999999999</v>
          </cell>
          <cell r="T174">
            <v>0</v>
          </cell>
          <cell r="U174">
            <v>0</v>
          </cell>
          <cell r="V174">
            <v>0</v>
          </cell>
          <cell r="W174">
            <v>4820000</v>
          </cell>
          <cell r="X174">
            <v>0</v>
          </cell>
          <cell r="Y174">
            <v>0</v>
          </cell>
          <cell r="Z174"/>
          <cell r="AA174"/>
        </row>
        <row r="175">
          <cell r="C175" t="str">
            <v>West</v>
          </cell>
          <cell r="D175" t="str">
            <v>QFFF700044</v>
          </cell>
          <cell r="E175" t="str">
            <v>33kV</v>
          </cell>
          <cell r="F175" t="str">
            <v>T1</v>
          </cell>
          <cell r="G175" t="str">
            <v>QCBL</v>
          </cell>
          <cell r="H175" t="str">
            <v>Qld Cotton Corporation Ltd (St George) Moonie Highway</v>
          </cell>
          <cell r="I175" t="str">
            <v>CAC 33kV</v>
          </cell>
          <cell r="J175">
            <v>1.173</v>
          </cell>
          <cell r="K175">
            <v>475904.68015447899</v>
          </cell>
          <cell r="L175">
            <v>475904.68015447899</v>
          </cell>
          <cell r="M175">
            <v>0</v>
          </cell>
          <cell r="N175">
            <v>1976000</v>
          </cell>
          <cell r="O175">
            <v>6</v>
          </cell>
          <cell r="P175">
            <v>2440</v>
          </cell>
          <cell r="Q175">
            <v>0</v>
          </cell>
          <cell r="R175">
            <v>0</v>
          </cell>
          <cell r="S175">
            <v>9907.1699999999983</v>
          </cell>
          <cell r="T175">
            <v>0</v>
          </cell>
          <cell r="U175">
            <v>0</v>
          </cell>
          <cell r="V175">
            <v>0</v>
          </cell>
          <cell r="W175">
            <v>1976000</v>
          </cell>
          <cell r="X175">
            <v>0</v>
          </cell>
          <cell r="Y175">
            <v>0</v>
          </cell>
          <cell r="Z175"/>
          <cell r="AA175"/>
        </row>
        <row r="176">
          <cell r="C176" t="str">
            <v>East</v>
          </cell>
          <cell r="D176" t="str">
            <v>QGGG000002</v>
          </cell>
          <cell r="E176" t="str">
            <v>66kV</v>
          </cell>
          <cell r="F176" t="str">
            <v>T1</v>
          </cell>
          <cell r="G176" t="str">
            <v>QTRL</v>
          </cell>
          <cell r="H176" t="str">
            <v>Sunwater - Boondooma Pump Station</v>
          </cell>
          <cell r="I176" t="str">
            <v>CAC 66kV</v>
          </cell>
          <cell r="J176">
            <v>1.016</v>
          </cell>
          <cell r="K176">
            <v>2158486.8676033546</v>
          </cell>
          <cell r="L176">
            <v>1551288.434359692</v>
          </cell>
          <cell r="M176">
            <v>607198.43324366258</v>
          </cell>
          <cell r="N176">
            <v>7248000</v>
          </cell>
          <cell r="O176">
            <v>62</v>
          </cell>
          <cell r="P176">
            <v>1860</v>
          </cell>
          <cell r="Q176">
            <v>0</v>
          </cell>
          <cell r="R176">
            <v>0</v>
          </cell>
          <cell r="S176">
            <v>22170.09</v>
          </cell>
          <cell r="T176">
            <v>0</v>
          </cell>
          <cell r="U176">
            <v>0</v>
          </cell>
          <cell r="V176">
            <v>0</v>
          </cell>
          <cell r="W176">
            <v>7248000</v>
          </cell>
          <cell r="X176">
            <v>0</v>
          </cell>
          <cell r="Y176">
            <v>0</v>
          </cell>
          <cell r="Z176"/>
          <cell r="AA176"/>
        </row>
        <row r="177">
          <cell r="C177" t="str">
            <v>East</v>
          </cell>
          <cell r="D177" t="str">
            <v>QGGG000003</v>
          </cell>
          <cell r="E177" t="str">
            <v>66kV</v>
          </cell>
          <cell r="F177" t="str">
            <v>T1</v>
          </cell>
          <cell r="G177" t="str">
            <v>QTRL</v>
          </cell>
          <cell r="H177" t="str">
            <v>Sunwater - Proston Pump Station</v>
          </cell>
          <cell r="I177" t="str">
            <v>CAC 66kV</v>
          </cell>
          <cell r="J177">
            <v>1.016</v>
          </cell>
          <cell r="K177">
            <v>3747337.8493285766</v>
          </cell>
          <cell r="L177">
            <v>1551288.434359692</v>
          </cell>
          <cell r="M177">
            <v>2196049.4149688846</v>
          </cell>
          <cell r="N177">
            <v>6784000</v>
          </cell>
          <cell r="O177">
            <v>80</v>
          </cell>
          <cell r="P177">
            <v>1710</v>
          </cell>
          <cell r="Q177">
            <v>0</v>
          </cell>
          <cell r="R177">
            <v>0</v>
          </cell>
          <cell r="S177">
            <v>19870.777000000002</v>
          </cell>
          <cell r="T177">
            <v>0</v>
          </cell>
          <cell r="U177">
            <v>0</v>
          </cell>
          <cell r="V177">
            <v>0</v>
          </cell>
          <cell r="W177">
            <v>6784000</v>
          </cell>
          <cell r="X177">
            <v>0</v>
          </cell>
          <cell r="Y177">
            <v>0</v>
          </cell>
          <cell r="Z177"/>
          <cell r="AA177"/>
        </row>
        <row r="178">
          <cell r="C178" t="str">
            <v>East</v>
          </cell>
          <cell r="D178" t="str">
            <v>QGGG000004</v>
          </cell>
          <cell r="E178" t="str">
            <v>66kV</v>
          </cell>
          <cell r="F178" t="str">
            <v>T1</v>
          </cell>
          <cell r="G178" t="str">
            <v>QTRL</v>
          </cell>
          <cell r="H178" t="str">
            <v>Sunwater - Kingaroy Pump Station</v>
          </cell>
          <cell r="I178" t="str">
            <v>CAC 66kV</v>
          </cell>
          <cell r="J178">
            <v>1.016</v>
          </cell>
          <cell r="K178">
            <v>4371382.8316358067</v>
          </cell>
          <cell r="L178">
            <v>1551288.434359692</v>
          </cell>
          <cell r="M178">
            <v>2820094.3972761147</v>
          </cell>
          <cell r="N178">
            <v>6834000</v>
          </cell>
          <cell r="O178">
            <v>77</v>
          </cell>
          <cell r="P178">
            <v>1720</v>
          </cell>
          <cell r="Q178">
            <v>0</v>
          </cell>
          <cell r="R178">
            <v>0</v>
          </cell>
          <cell r="S178">
            <v>20453.920000000002</v>
          </cell>
          <cell r="T178">
            <v>0</v>
          </cell>
          <cell r="U178">
            <v>0</v>
          </cell>
          <cell r="V178">
            <v>0</v>
          </cell>
          <cell r="W178">
            <v>6834000</v>
          </cell>
          <cell r="X178">
            <v>0</v>
          </cell>
          <cell r="Y178">
            <v>0</v>
          </cell>
          <cell r="Z178"/>
          <cell r="AA178"/>
        </row>
        <row r="179">
          <cell r="C179" t="str">
            <v>East</v>
          </cell>
          <cell r="D179" t="str">
            <v>QGGG000010</v>
          </cell>
          <cell r="E179" t="str">
            <v>22/11kV Bus</v>
          </cell>
          <cell r="F179" t="str">
            <v>T1</v>
          </cell>
          <cell r="G179" t="str">
            <v>QTBC</v>
          </cell>
          <cell r="H179" t="str">
            <v>Downer EDI Services Pty Limited</v>
          </cell>
          <cell r="I179" t="str">
            <v>CAC 22/11kV Bus</v>
          </cell>
          <cell r="J179">
            <v>1.016</v>
          </cell>
          <cell r="K179">
            <v>272682.8121311185</v>
          </cell>
          <cell r="L179">
            <v>272682.8121311185</v>
          </cell>
          <cell r="M179">
            <v>0</v>
          </cell>
          <cell r="N179">
            <v>4968000</v>
          </cell>
          <cell r="O179">
            <v>0</v>
          </cell>
          <cell r="P179">
            <v>1700</v>
          </cell>
          <cell r="Q179">
            <v>0</v>
          </cell>
          <cell r="R179">
            <v>0</v>
          </cell>
          <cell r="S179">
            <v>19018.729999999996</v>
          </cell>
          <cell r="T179">
            <v>0</v>
          </cell>
          <cell r="U179">
            <v>0</v>
          </cell>
          <cell r="V179">
            <v>0</v>
          </cell>
          <cell r="W179">
            <v>4968000</v>
          </cell>
          <cell r="X179">
            <v>0</v>
          </cell>
          <cell r="Y179">
            <v>0</v>
          </cell>
          <cell r="Z179"/>
          <cell r="AA179"/>
        </row>
        <row r="180">
          <cell r="C180" t="str">
            <v>East</v>
          </cell>
          <cell r="D180" t="str">
            <v>QGGG000012</v>
          </cell>
          <cell r="E180" t="str">
            <v>22/11kV Bus</v>
          </cell>
          <cell r="F180" t="str">
            <v>T1</v>
          </cell>
          <cell r="G180" t="str">
            <v>QGNG</v>
          </cell>
          <cell r="H180" t="str">
            <v>Sunwater - ISIS Pump Station</v>
          </cell>
          <cell r="I180" t="str">
            <v>CAC 22/11kV Bus</v>
          </cell>
          <cell r="J180">
            <v>1.036</v>
          </cell>
          <cell r="K180">
            <v>272682.8121311185</v>
          </cell>
          <cell r="L180">
            <v>272682.8121311185</v>
          </cell>
          <cell r="M180">
            <v>0</v>
          </cell>
          <cell r="N180">
            <v>15720000</v>
          </cell>
          <cell r="O180">
            <v>3</v>
          </cell>
          <cell r="P180">
            <v>4680</v>
          </cell>
          <cell r="Q180">
            <v>0</v>
          </cell>
          <cell r="R180">
            <v>0</v>
          </cell>
          <cell r="S180">
            <v>54086.048999999999</v>
          </cell>
          <cell r="T180">
            <v>0</v>
          </cell>
          <cell r="U180">
            <v>0</v>
          </cell>
          <cell r="V180">
            <v>0</v>
          </cell>
          <cell r="W180">
            <v>15720000</v>
          </cell>
          <cell r="X180">
            <v>0</v>
          </cell>
          <cell r="Y180">
            <v>0</v>
          </cell>
          <cell r="Z180"/>
          <cell r="AA180"/>
        </row>
        <row r="181">
          <cell r="C181" t="str">
            <v>East</v>
          </cell>
          <cell r="D181" t="str">
            <v>QGGG000013</v>
          </cell>
          <cell r="E181" t="str">
            <v>22/11kV Line</v>
          </cell>
          <cell r="F181" t="str">
            <v>T1</v>
          </cell>
          <cell r="G181" t="str">
            <v>QTBC</v>
          </cell>
          <cell r="H181" t="str">
            <v>Sunwater - Logging Creek Rd Logging Creek</v>
          </cell>
          <cell r="I181" t="str">
            <v>CAC 22/11kV Line</v>
          </cell>
          <cell r="J181">
            <v>1.036</v>
          </cell>
          <cell r="K181">
            <v>147954.09476101</v>
          </cell>
          <cell r="L181">
            <v>147954.09476101</v>
          </cell>
          <cell r="M181">
            <v>0</v>
          </cell>
          <cell r="N181">
            <v>8632000</v>
          </cell>
          <cell r="O181">
            <v>0</v>
          </cell>
          <cell r="P181">
            <v>4510</v>
          </cell>
          <cell r="Q181">
            <v>0</v>
          </cell>
          <cell r="R181">
            <v>0</v>
          </cell>
          <cell r="S181">
            <v>48360.314999999995</v>
          </cell>
          <cell r="T181">
            <v>0</v>
          </cell>
          <cell r="U181">
            <v>0</v>
          </cell>
          <cell r="V181">
            <v>0</v>
          </cell>
          <cell r="W181">
            <v>8632000</v>
          </cell>
          <cell r="X181">
            <v>0</v>
          </cell>
          <cell r="Y181">
            <v>0</v>
          </cell>
          <cell r="Z181"/>
          <cell r="AA181"/>
        </row>
        <row r="182">
          <cell r="C182" t="str">
            <v>East</v>
          </cell>
          <cell r="D182" t="str">
            <v>QGGG000014</v>
          </cell>
          <cell r="E182" t="str">
            <v>66kV</v>
          </cell>
          <cell r="F182" t="str">
            <v>T1</v>
          </cell>
          <cell r="G182" t="str">
            <v>QGNG</v>
          </cell>
          <cell r="H182" t="str">
            <v>Sunwater - Woongarra Pump Station</v>
          </cell>
          <cell r="I182" t="str">
            <v>CAC 66kV</v>
          </cell>
          <cell r="J182">
            <v>1.073</v>
          </cell>
          <cell r="K182">
            <v>3009450.8326628208</v>
          </cell>
          <cell r="L182">
            <v>1551288.434359692</v>
          </cell>
          <cell r="M182">
            <v>1458162.3983031288</v>
          </cell>
          <cell r="N182">
            <v>5272000</v>
          </cell>
          <cell r="O182">
            <v>59</v>
          </cell>
          <cell r="P182">
            <v>2040</v>
          </cell>
          <cell r="Q182">
            <v>0</v>
          </cell>
          <cell r="R182">
            <v>0</v>
          </cell>
          <cell r="S182">
            <v>23941.934999999998</v>
          </cell>
          <cell r="T182">
            <v>0</v>
          </cell>
          <cell r="U182">
            <v>0</v>
          </cell>
          <cell r="V182">
            <v>0</v>
          </cell>
          <cell r="W182">
            <v>5272000</v>
          </cell>
          <cell r="X182">
            <v>0</v>
          </cell>
          <cell r="Y182">
            <v>0</v>
          </cell>
          <cell r="Z182"/>
          <cell r="AA182"/>
        </row>
        <row r="183">
          <cell r="C183" t="str">
            <v>East</v>
          </cell>
          <cell r="D183" t="str">
            <v>QGGG000015</v>
          </cell>
          <cell r="E183" t="str">
            <v>66kV</v>
          </cell>
          <cell r="F183" t="str">
            <v>T1</v>
          </cell>
          <cell r="G183" t="str">
            <v>QGNG</v>
          </cell>
          <cell r="H183" t="str">
            <v>Sunwater - Monduran Pump Station</v>
          </cell>
          <cell r="I183" t="str">
            <v>CAC 66kV</v>
          </cell>
          <cell r="J183">
            <v>1.073</v>
          </cell>
          <cell r="K183">
            <v>4356364.5047969092</v>
          </cell>
          <cell r="L183">
            <v>1551288.434359692</v>
          </cell>
          <cell r="M183">
            <v>2805076.0704372171</v>
          </cell>
          <cell r="N183">
            <v>2148000</v>
          </cell>
          <cell r="O183">
            <v>89</v>
          </cell>
          <cell r="P183">
            <v>2110</v>
          </cell>
          <cell r="Q183">
            <v>0</v>
          </cell>
          <cell r="R183">
            <v>0</v>
          </cell>
          <cell r="S183">
            <v>18783.209000000003</v>
          </cell>
          <cell r="T183">
            <v>0</v>
          </cell>
          <cell r="U183">
            <v>0</v>
          </cell>
          <cell r="V183">
            <v>0</v>
          </cell>
          <cell r="W183">
            <v>2148000</v>
          </cell>
          <cell r="X183">
            <v>0</v>
          </cell>
          <cell r="Y183">
            <v>0</v>
          </cell>
          <cell r="Z183"/>
          <cell r="AA183"/>
        </row>
        <row r="184">
          <cell r="C184" t="str">
            <v>East</v>
          </cell>
          <cell r="D184" t="str">
            <v>QGGG000016</v>
          </cell>
          <cell r="E184" t="str">
            <v>66kV</v>
          </cell>
          <cell r="F184" t="str">
            <v>T1</v>
          </cell>
          <cell r="G184" t="str">
            <v>QGNG</v>
          </cell>
          <cell r="H184" t="str">
            <v>Sunwater - Gooburrum Pump Station</v>
          </cell>
          <cell r="I184" t="str">
            <v>CAC 66kV</v>
          </cell>
          <cell r="J184">
            <v>1.073</v>
          </cell>
          <cell r="K184">
            <v>3154379.6799570555</v>
          </cell>
          <cell r="L184">
            <v>1551288.434359692</v>
          </cell>
          <cell r="M184">
            <v>1603091.2455973634</v>
          </cell>
          <cell r="N184">
            <v>2729000</v>
          </cell>
          <cell r="O184">
            <v>61</v>
          </cell>
          <cell r="P184">
            <v>1430</v>
          </cell>
          <cell r="Q184">
            <v>0</v>
          </cell>
          <cell r="R184">
            <v>0</v>
          </cell>
          <cell r="S184">
            <v>15407.963</v>
          </cell>
          <cell r="T184">
            <v>0</v>
          </cell>
          <cell r="U184">
            <v>0</v>
          </cell>
          <cell r="V184">
            <v>0</v>
          </cell>
          <cell r="W184">
            <v>2729000</v>
          </cell>
          <cell r="X184">
            <v>0</v>
          </cell>
          <cell r="Y184">
            <v>0</v>
          </cell>
          <cell r="Z184"/>
          <cell r="AA184"/>
        </row>
        <row r="185">
          <cell r="C185" t="str">
            <v>East</v>
          </cell>
          <cell r="D185" t="str">
            <v>QGGG000017</v>
          </cell>
          <cell r="E185" t="str">
            <v>22/11kV Line</v>
          </cell>
          <cell r="F185" t="str">
            <v>T1</v>
          </cell>
          <cell r="G185" t="str">
            <v>QGNG</v>
          </cell>
          <cell r="H185" t="str">
            <v>AMP Capital Investors Ltd - Sugarland Shoppingtown</v>
          </cell>
          <cell r="I185" t="str">
            <v>CAC 22/11kV Line</v>
          </cell>
          <cell r="J185">
            <v>1.073</v>
          </cell>
          <cell r="K185">
            <v>337368.60298996174</v>
          </cell>
          <cell r="L185">
            <v>147954.09476101</v>
          </cell>
          <cell r="M185">
            <v>189414.50822895174</v>
          </cell>
          <cell r="N185">
            <v>2876000</v>
          </cell>
          <cell r="O185">
            <v>7</v>
          </cell>
          <cell r="P185">
            <v>1330</v>
          </cell>
          <cell r="Q185">
            <v>0</v>
          </cell>
          <cell r="R185">
            <v>0</v>
          </cell>
          <cell r="S185">
            <v>11736.912</v>
          </cell>
          <cell r="T185">
            <v>0</v>
          </cell>
          <cell r="U185">
            <v>0</v>
          </cell>
          <cell r="V185">
            <v>0</v>
          </cell>
          <cell r="W185">
            <v>2876000</v>
          </cell>
          <cell r="X185">
            <v>0</v>
          </cell>
          <cell r="Y185">
            <v>0</v>
          </cell>
          <cell r="Z185"/>
          <cell r="AA185"/>
        </row>
        <row r="186">
          <cell r="C186" t="str">
            <v>East</v>
          </cell>
          <cell r="D186" t="str">
            <v>QGGG000020</v>
          </cell>
          <cell r="E186" t="str">
            <v>22/11kV Line</v>
          </cell>
          <cell r="F186" t="str">
            <v>T1</v>
          </cell>
          <cell r="G186" t="str">
            <v>QTBC</v>
          </cell>
          <cell r="H186" t="str">
            <v>Queensland Health - Hervey Bay Hospital</v>
          </cell>
          <cell r="I186" t="str">
            <v>CAC 22/11kV Line</v>
          </cell>
          <cell r="J186">
            <v>1.073</v>
          </cell>
          <cell r="K186">
            <v>322681.47189039609</v>
          </cell>
          <cell r="L186">
            <v>147954.09476101</v>
          </cell>
          <cell r="M186">
            <v>174727.37712938609</v>
          </cell>
          <cell r="N186">
            <v>5336000</v>
          </cell>
          <cell r="O186">
            <v>7</v>
          </cell>
          <cell r="P186">
            <v>900</v>
          </cell>
          <cell r="Q186">
            <v>0</v>
          </cell>
          <cell r="R186">
            <v>0</v>
          </cell>
          <cell r="S186">
            <v>9587.0669999999991</v>
          </cell>
          <cell r="T186">
            <v>0</v>
          </cell>
          <cell r="U186">
            <v>0</v>
          </cell>
          <cell r="V186">
            <v>0</v>
          </cell>
          <cell r="W186">
            <v>5336000</v>
          </cell>
          <cell r="X186">
            <v>0</v>
          </cell>
          <cell r="Y186">
            <v>0</v>
          </cell>
          <cell r="Z186"/>
          <cell r="AA186"/>
        </row>
        <row r="187">
          <cell r="C187" t="str">
            <v>East</v>
          </cell>
          <cell r="D187" t="str">
            <v>QGGG000021</v>
          </cell>
          <cell r="E187" t="str">
            <v>22/11kV Line</v>
          </cell>
          <cell r="F187" t="str">
            <v>T1</v>
          </cell>
          <cell r="G187" t="str">
            <v>QTBC</v>
          </cell>
          <cell r="H187" t="str">
            <v>Queensland Health - Maryborough Hospital</v>
          </cell>
          <cell r="I187" t="str">
            <v>CAC 22/11kV Line</v>
          </cell>
          <cell r="J187">
            <v>1.073</v>
          </cell>
          <cell r="K187">
            <v>217312.15515510054</v>
          </cell>
          <cell r="L187">
            <v>147954.09476101</v>
          </cell>
          <cell r="M187">
            <v>69358.060394090542</v>
          </cell>
          <cell r="N187">
            <v>4139000.0000000005</v>
          </cell>
          <cell r="O187">
            <v>4</v>
          </cell>
          <cell r="P187">
            <v>990</v>
          </cell>
          <cell r="Q187">
            <v>0</v>
          </cell>
          <cell r="R187">
            <v>0</v>
          </cell>
          <cell r="S187">
            <v>10153.925999999999</v>
          </cell>
          <cell r="T187">
            <v>0</v>
          </cell>
          <cell r="U187">
            <v>0</v>
          </cell>
          <cell r="V187">
            <v>0</v>
          </cell>
          <cell r="W187">
            <v>4139000.0000000005</v>
          </cell>
          <cell r="X187">
            <v>0</v>
          </cell>
          <cell r="Y187">
            <v>0</v>
          </cell>
          <cell r="Z187"/>
          <cell r="AA187"/>
        </row>
        <row r="188">
          <cell r="C188" t="str">
            <v>East</v>
          </cell>
          <cell r="D188" t="str">
            <v>QGGG000023</v>
          </cell>
          <cell r="E188" t="str">
            <v>22/11kV Line</v>
          </cell>
          <cell r="F188" t="str">
            <v>T1</v>
          </cell>
          <cell r="G188" t="str">
            <v>QGNG</v>
          </cell>
          <cell r="H188" t="str">
            <v>Queensland Health - Bundaberg Hospital</v>
          </cell>
          <cell r="I188" t="str">
            <v>CAC 22/11kV Line</v>
          </cell>
          <cell r="J188">
            <v>1.073</v>
          </cell>
          <cell r="K188">
            <v>529175.64010846452</v>
          </cell>
          <cell r="L188">
            <v>147954.09476101</v>
          </cell>
          <cell r="M188">
            <v>381221.54534745449</v>
          </cell>
          <cell r="N188">
            <v>11071000</v>
          </cell>
          <cell r="O188">
            <v>11</v>
          </cell>
          <cell r="P188">
            <v>2380</v>
          </cell>
          <cell r="Q188">
            <v>0</v>
          </cell>
          <cell r="R188">
            <v>0</v>
          </cell>
          <cell r="S188">
            <v>23296.564999999999</v>
          </cell>
          <cell r="T188">
            <v>0</v>
          </cell>
          <cell r="U188">
            <v>0</v>
          </cell>
          <cell r="V188">
            <v>0</v>
          </cell>
          <cell r="W188">
            <v>11071000</v>
          </cell>
          <cell r="X188">
            <v>0</v>
          </cell>
          <cell r="Y188">
            <v>0</v>
          </cell>
          <cell r="Z188"/>
          <cell r="AA188"/>
        </row>
        <row r="189">
          <cell r="C189" t="str">
            <v>East</v>
          </cell>
          <cell r="D189" t="str">
            <v>QGGG000024</v>
          </cell>
          <cell r="E189" t="str">
            <v>22/11kV Line</v>
          </cell>
          <cell r="F189" t="str">
            <v>T1</v>
          </cell>
          <cell r="G189" t="str">
            <v>QGNG</v>
          </cell>
          <cell r="H189" t="str">
            <v>Bundaberg Sugar Ltd - Millaquin Mill</v>
          </cell>
          <cell r="I189" t="str">
            <v>CAC 22/11kV Line</v>
          </cell>
          <cell r="J189">
            <v>1.036</v>
          </cell>
          <cell r="K189">
            <v>147954.09476101</v>
          </cell>
          <cell r="L189">
            <v>147954.09476101</v>
          </cell>
          <cell r="M189">
            <v>0</v>
          </cell>
          <cell r="N189">
            <v>4238000</v>
          </cell>
          <cell r="O189">
            <v>0</v>
          </cell>
          <cell r="P189">
            <v>3110</v>
          </cell>
          <cell r="Q189">
            <v>0</v>
          </cell>
          <cell r="R189">
            <v>2500</v>
          </cell>
          <cell r="S189">
            <v>29664.763999999996</v>
          </cell>
          <cell r="T189">
            <v>0</v>
          </cell>
          <cell r="U189">
            <v>0</v>
          </cell>
          <cell r="V189">
            <v>0</v>
          </cell>
          <cell r="W189">
            <v>4238000</v>
          </cell>
          <cell r="X189">
            <v>0</v>
          </cell>
          <cell r="Y189">
            <v>0</v>
          </cell>
          <cell r="Z189"/>
          <cell r="AA189"/>
        </row>
        <row r="190">
          <cell r="C190" t="str">
            <v>East</v>
          </cell>
          <cell r="D190" t="str">
            <v>QGGG000026</v>
          </cell>
          <cell r="E190" t="str">
            <v>22/11kV Line</v>
          </cell>
          <cell r="F190" t="str">
            <v>T1</v>
          </cell>
          <cell r="G190" t="str">
            <v>QGNG</v>
          </cell>
          <cell r="H190" t="str">
            <v>Bundaberg Sugar Ltd - Bingera Mill</v>
          </cell>
          <cell r="I190" t="str">
            <v>CAC 22/11kV Line</v>
          </cell>
          <cell r="J190">
            <v>1.036</v>
          </cell>
          <cell r="K190">
            <v>147954.09476101</v>
          </cell>
          <cell r="L190">
            <v>147954.09476101</v>
          </cell>
          <cell r="M190">
            <v>0</v>
          </cell>
          <cell r="N190">
            <v>1761000</v>
          </cell>
          <cell r="O190">
            <v>0</v>
          </cell>
          <cell r="P190">
            <v>1720</v>
          </cell>
          <cell r="Q190">
            <v>0</v>
          </cell>
          <cell r="R190">
            <v>1000</v>
          </cell>
          <cell r="S190">
            <v>11056.788999999999</v>
          </cell>
          <cell r="T190">
            <v>0</v>
          </cell>
          <cell r="U190">
            <v>0</v>
          </cell>
          <cell r="V190">
            <v>0</v>
          </cell>
          <cell r="W190">
            <v>1761000</v>
          </cell>
          <cell r="X190">
            <v>0</v>
          </cell>
          <cell r="Y190">
            <v>0</v>
          </cell>
          <cell r="Z190"/>
          <cell r="AA190"/>
        </row>
        <row r="191">
          <cell r="C191" t="str">
            <v>East</v>
          </cell>
          <cell r="D191" t="str">
            <v>QGGG000031</v>
          </cell>
          <cell r="E191" t="str">
            <v>66kV</v>
          </cell>
          <cell r="F191" t="str">
            <v>T1</v>
          </cell>
          <cell r="G191" t="str">
            <v>QTBC</v>
          </cell>
          <cell r="H191" t="str">
            <v>CQMS Castings Pty Ltd</v>
          </cell>
          <cell r="I191" t="str">
            <v>CAC 66kV</v>
          </cell>
          <cell r="J191">
            <v>1.016</v>
          </cell>
          <cell r="K191">
            <v>3494820.3789194087</v>
          </cell>
          <cell r="L191">
            <v>1551288.434359692</v>
          </cell>
          <cell r="M191">
            <v>1943531.9445597166</v>
          </cell>
          <cell r="N191">
            <v>1958000</v>
          </cell>
          <cell r="O191">
            <v>71</v>
          </cell>
          <cell r="P191">
            <v>8440</v>
          </cell>
          <cell r="Q191">
            <v>0</v>
          </cell>
          <cell r="R191">
            <v>0</v>
          </cell>
          <cell r="S191">
            <v>74504.737999999998</v>
          </cell>
          <cell r="T191">
            <v>0</v>
          </cell>
          <cell r="U191">
            <v>0</v>
          </cell>
          <cell r="V191">
            <v>0</v>
          </cell>
          <cell r="W191">
            <v>1958000</v>
          </cell>
          <cell r="X191">
            <v>0</v>
          </cell>
          <cell r="Y191">
            <v>0</v>
          </cell>
          <cell r="Z191"/>
          <cell r="AA191"/>
        </row>
        <row r="192">
          <cell r="C192" t="str">
            <v>East</v>
          </cell>
          <cell r="D192" t="str">
            <v>QGGG000051</v>
          </cell>
          <cell r="E192" t="str">
            <v>22/11kV Line</v>
          </cell>
          <cell r="F192" t="str">
            <v>T1</v>
          </cell>
          <cell r="G192" t="str">
            <v>QTRL</v>
          </cell>
          <cell r="H192" t="str">
            <v>Swickers Kingaroy Bacon Factory Pty Ltd</v>
          </cell>
          <cell r="I192" t="str">
            <v>CAC 22/11kV Line</v>
          </cell>
          <cell r="J192">
            <v>1.073</v>
          </cell>
          <cell r="K192">
            <v>470800.88012952276</v>
          </cell>
          <cell r="L192">
            <v>147954.09476101</v>
          </cell>
          <cell r="M192">
            <v>322846.78536851273</v>
          </cell>
          <cell r="N192">
            <v>13488000</v>
          </cell>
          <cell r="O192">
            <v>10</v>
          </cell>
          <cell r="P192">
            <v>1200</v>
          </cell>
          <cell r="Q192">
            <v>0</v>
          </cell>
          <cell r="R192">
            <v>0</v>
          </cell>
          <cell r="S192">
            <v>14400</v>
          </cell>
          <cell r="T192">
            <v>0</v>
          </cell>
          <cell r="U192">
            <v>0</v>
          </cell>
          <cell r="V192">
            <v>0</v>
          </cell>
          <cell r="W192">
            <v>13488000</v>
          </cell>
          <cell r="X192">
            <v>0</v>
          </cell>
          <cell r="Y192">
            <v>0</v>
          </cell>
          <cell r="Z192"/>
          <cell r="AA192"/>
        </row>
        <row r="193">
          <cell r="C193" t="str">
            <v>East</v>
          </cell>
          <cell r="D193" t="str">
            <v>QGGG000399</v>
          </cell>
          <cell r="E193" t="str">
            <v>66kV</v>
          </cell>
          <cell r="F193" t="str">
            <v>T1</v>
          </cell>
          <cell r="G193" t="str">
            <v>QTBC</v>
          </cell>
          <cell r="H193" t="str">
            <v>Hyne &amp; Son Pty Limited</v>
          </cell>
          <cell r="I193" t="str">
            <v>CAC 66kV</v>
          </cell>
          <cell r="J193">
            <v>1.016</v>
          </cell>
          <cell r="K193">
            <v>3652237.6147063258</v>
          </cell>
          <cell r="L193">
            <v>1551288.434359692</v>
          </cell>
          <cell r="M193">
            <v>2100949.1803466338</v>
          </cell>
          <cell r="N193">
            <v>22436000</v>
          </cell>
          <cell r="O193">
            <v>84</v>
          </cell>
          <cell r="P193">
            <v>6000</v>
          </cell>
          <cell r="Q193">
            <v>0</v>
          </cell>
          <cell r="R193">
            <v>0</v>
          </cell>
          <cell r="S193">
            <v>67385.459999999992</v>
          </cell>
          <cell r="T193">
            <v>0</v>
          </cell>
          <cell r="U193">
            <v>0</v>
          </cell>
          <cell r="V193">
            <v>0</v>
          </cell>
          <cell r="W193">
            <v>22436000</v>
          </cell>
          <cell r="X193">
            <v>0</v>
          </cell>
          <cell r="Y193">
            <v>0</v>
          </cell>
          <cell r="Z193"/>
          <cell r="AA193"/>
        </row>
        <row r="194">
          <cell r="C194" t="str">
            <v>East</v>
          </cell>
          <cell r="D194" t="str">
            <v>QGGG700005</v>
          </cell>
          <cell r="E194" t="str">
            <v>22/11kV Line</v>
          </cell>
          <cell r="F194" t="str">
            <v>T1</v>
          </cell>
          <cell r="G194" t="str">
            <v>QTBC</v>
          </cell>
          <cell r="H194" t="str">
            <v>Department of Community Safety - Maryborough Correctional Centre</v>
          </cell>
          <cell r="I194" t="str">
            <v>CAC 22/11kV Line</v>
          </cell>
          <cell r="J194">
            <v>1.073</v>
          </cell>
          <cell r="K194">
            <v>302089.56679801759</v>
          </cell>
          <cell r="L194">
            <v>147954.09476101</v>
          </cell>
          <cell r="M194">
            <v>154135.4720370076</v>
          </cell>
          <cell r="N194">
            <v>5813000</v>
          </cell>
          <cell r="O194">
            <v>6</v>
          </cell>
          <cell r="P194">
            <v>1490</v>
          </cell>
          <cell r="Q194">
            <v>0</v>
          </cell>
          <cell r="R194">
            <v>0</v>
          </cell>
          <cell r="S194">
            <v>16035.881000000001</v>
          </cell>
          <cell r="T194">
            <v>0</v>
          </cell>
          <cell r="U194">
            <v>0</v>
          </cell>
          <cell r="V194">
            <v>0</v>
          </cell>
          <cell r="W194">
            <v>5813000</v>
          </cell>
          <cell r="X194">
            <v>0</v>
          </cell>
          <cell r="Y194">
            <v>0</v>
          </cell>
          <cell r="Z194"/>
          <cell r="AA194"/>
        </row>
        <row r="195">
          <cell r="C195"/>
          <cell r="D195"/>
          <cell r="E195"/>
          <cell r="F195"/>
          <cell r="G195"/>
          <cell r="H195"/>
          <cell r="I195"/>
          <cell r="J195"/>
          <cell r="K195">
            <v>0</v>
          </cell>
          <cell r="L195"/>
          <cell r="M195"/>
          <cell r="N195"/>
          <cell r="O195"/>
          <cell r="P195"/>
          <cell r="Q195"/>
          <cell r="R195"/>
          <cell r="S195"/>
          <cell r="T195"/>
          <cell r="U195"/>
          <cell r="V195"/>
          <cell r="W195"/>
          <cell r="X195"/>
          <cell r="Y195"/>
          <cell r="Z195"/>
          <cell r="AA195"/>
        </row>
        <row r="196">
          <cell r="C196"/>
          <cell r="D196"/>
          <cell r="E196"/>
          <cell r="F196"/>
          <cell r="G196"/>
          <cell r="H196"/>
          <cell r="I196"/>
          <cell r="J196"/>
          <cell r="K196">
            <v>0</v>
          </cell>
          <cell r="L196"/>
          <cell r="M196"/>
          <cell r="N196"/>
          <cell r="O196"/>
          <cell r="P196"/>
          <cell r="Q196"/>
          <cell r="R196"/>
          <cell r="S196"/>
          <cell r="T196"/>
          <cell r="U196"/>
          <cell r="V196"/>
          <cell r="W196"/>
          <cell r="X196"/>
          <cell r="Y196"/>
          <cell r="Z196"/>
          <cell r="AA196"/>
        </row>
        <row r="197">
          <cell r="C197"/>
          <cell r="D197"/>
          <cell r="E197"/>
          <cell r="F197"/>
          <cell r="G197"/>
          <cell r="H197"/>
          <cell r="I197"/>
          <cell r="J197"/>
          <cell r="K197">
            <v>0</v>
          </cell>
          <cell r="L197"/>
          <cell r="M197"/>
          <cell r="N197"/>
          <cell r="O197"/>
          <cell r="P197"/>
          <cell r="Q197"/>
          <cell r="R197"/>
          <cell r="S197"/>
          <cell r="T197"/>
          <cell r="U197"/>
          <cell r="V197"/>
          <cell r="W197"/>
          <cell r="X197"/>
          <cell r="Y197"/>
          <cell r="Z197"/>
          <cell r="AA197"/>
        </row>
        <row r="198">
          <cell r="C198"/>
          <cell r="D198"/>
          <cell r="E198"/>
          <cell r="F198"/>
          <cell r="G198"/>
          <cell r="H198"/>
          <cell r="I198"/>
          <cell r="J198"/>
          <cell r="K198">
            <v>0</v>
          </cell>
          <cell r="L198"/>
          <cell r="M198"/>
          <cell r="N198"/>
          <cell r="O198"/>
          <cell r="P198"/>
          <cell r="Q198"/>
          <cell r="R198"/>
          <cell r="S198"/>
          <cell r="T198"/>
          <cell r="U198"/>
          <cell r="V198"/>
          <cell r="W198"/>
          <cell r="X198"/>
          <cell r="Y198"/>
          <cell r="Z198"/>
          <cell r="AA198"/>
        </row>
        <row r="199">
          <cell r="C199"/>
          <cell r="D199"/>
          <cell r="E199"/>
          <cell r="F199"/>
          <cell r="G199"/>
          <cell r="H199"/>
          <cell r="I199"/>
          <cell r="J199"/>
          <cell r="K199">
            <v>0</v>
          </cell>
          <cell r="L199"/>
          <cell r="M199"/>
          <cell r="N199"/>
          <cell r="O199"/>
          <cell r="P199"/>
          <cell r="Q199"/>
          <cell r="R199"/>
          <cell r="S199"/>
          <cell r="T199"/>
          <cell r="U199"/>
          <cell r="V199"/>
          <cell r="W199"/>
          <cell r="X199"/>
          <cell r="Y199"/>
          <cell r="Z199"/>
          <cell r="AA199"/>
        </row>
        <row r="200">
          <cell r="C200"/>
          <cell r="D200"/>
          <cell r="E200"/>
          <cell r="F200"/>
          <cell r="G200"/>
          <cell r="H200"/>
          <cell r="I200"/>
          <cell r="J200"/>
          <cell r="K200">
            <v>0</v>
          </cell>
          <cell r="L200"/>
          <cell r="M200"/>
          <cell r="N200"/>
          <cell r="O200"/>
          <cell r="P200"/>
          <cell r="Q200"/>
          <cell r="R200"/>
          <cell r="S200"/>
          <cell r="T200"/>
          <cell r="U200"/>
          <cell r="V200"/>
          <cell r="W200"/>
          <cell r="X200"/>
          <cell r="Y200"/>
          <cell r="Z200"/>
          <cell r="AA200"/>
        </row>
        <row r="201">
          <cell r="C201"/>
          <cell r="D201"/>
          <cell r="E201"/>
          <cell r="F201"/>
          <cell r="G201"/>
          <cell r="H201"/>
          <cell r="I201"/>
          <cell r="J201"/>
          <cell r="K201">
            <v>0</v>
          </cell>
          <cell r="L201"/>
          <cell r="M201"/>
          <cell r="N201"/>
          <cell r="O201"/>
          <cell r="P201"/>
          <cell r="Q201"/>
          <cell r="R201"/>
          <cell r="S201"/>
          <cell r="T201"/>
          <cell r="U201"/>
          <cell r="V201"/>
          <cell r="W201"/>
          <cell r="X201"/>
          <cell r="Y201"/>
          <cell r="Z201"/>
          <cell r="AA201"/>
        </row>
        <row r="202">
          <cell r="C202"/>
          <cell r="D202"/>
          <cell r="E202"/>
          <cell r="F202"/>
          <cell r="G202"/>
          <cell r="H202"/>
          <cell r="I202"/>
          <cell r="J202"/>
          <cell r="K202">
            <v>0</v>
          </cell>
          <cell r="L202"/>
          <cell r="M202"/>
          <cell r="N202"/>
          <cell r="O202"/>
          <cell r="P202"/>
          <cell r="Q202"/>
          <cell r="R202"/>
          <cell r="S202"/>
          <cell r="T202"/>
          <cell r="U202"/>
          <cell r="V202"/>
          <cell r="W202"/>
          <cell r="X202"/>
          <cell r="Y202"/>
          <cell r="Z202"/>
          <cell r="AA202"/>
        </row>
        <row r="203">
          <cell r="C203"/>
          <cell r="D203"/>
          <cell r="E203"/>
          <cell r="F203"/>
          <cell r="G203"/>
          <cell r="H203"/>
          <cell r="I203"/>
          <cell r="J203"/>
          <cell r="K203">
            <v>0</v>
          </cell>
          <cell r="L203"/>
          <cell r="M203"/>
          <cell r="N203"/>
          <cell r="O203"/>
          <cell r="P203"/>
          <cell r="Q203"/>
          <cell r="R203"/>
          <cell r="S203"/>
          <cell r="T203"/>
          <cell r="U203"/>
          <cell r="V203"/>
          <cell r="W203"/>
          <cell r="X203"/>
          <cell r="Y203"/>
          <cell r="Z203"/>
          <cell r="AA203"/>
        </row>
        <row r="204">
          <cell r="C204" t="str">
            <v>South East</v>
          </cell>
          <cell r="D204" t="str">
            <v>3116593464</v>
          </cell>
          <cell r="E204" t="str">
            <v>22/11kV Bus</v>
          </cell>
          <cell r="F204" t="str">
            <v>SE</v>
          </cell>
          <cell r="G204" t="str">
            <v>QPWD</v>
          </cell>
          <cell r="H204" t="str">
            <v>APN Facility Yandina</v>
          </cell>
          <cell r="I204" t="str">
            <v>11kV Bus</v>
          </cell>
          <cell r="J204">
            <v>1.0434399999999999</v>
          </cell>
          <cell r="K204">
            <v>1693000</v>
          </cell>
          <cell r="L204">
            <v>0</v>
          </cell>
          <cell r="M204">
            <v>1693000</v>
          </cell>
          <cell r="N204">
            <v>7105314.3613531133</v>
          </cell>
          <cell r="O204">
            <v>0</v>
          </cell>
          <cell r="P204">
            <v>0</v>
          </cell>
          <cell r="Q204">
            <v>0</v>
          </cell>
          <cell r="R204">
            <v>0</v>
          </cell>
          <cell r="S204">
            <v>15636</v>
          </cell>
          <cell r="T204">
            <v>0</v>
          </cell>
          <cell r="U204">
            <v>0</v>
          </cell>
          <cell r="V204">
            <v>0</v>
          </cell>
          <cell r="W204">
            <v>7105314.3613531133</v>
          </cell>
          <cell r="X204">
            <v>0</v>
          </cell>
          <cell r="Y204">
            <v>0</v>
          </cell>
          <cell r="Z204">
            <v>3710018.9871592284</v>
          </cell>
          <cell r="AA204">
            <v>3395295.3741938854</v>
          </cell>
        </row>
        <row r="205">
          <cell r="C205" t="str">
            <v>South East</v>
          </cell>
          <cell r="D205" t="str">
            <v>3120137310</v>
          </cell>
          <cell r="E205" t="str">
            <v>22/11kV Bus</v>
          </cell>
          <cell r="F205" t="str">
            <v>SE</v>
          </cell>
          <cell r="G205" t="str">
            <v>QMRE</v>
          </cell>
          <cell r="H205" t="str">
            <v>Brisbane Container Terminals</v>
          </cell>
          <cell r="I205" t="str">
            <v>11kV Bus</v>
          </cell>
          <cell r="J205">
            <v>1.0202100000000001</v>
          </cell>
          <cell r="K205">
            <v>4818000</v>
          </cell>
          <cell r="L205">
            <v>4818000</v>
          </cell>
          <cell r="M205">
            <v>0</v>
          </cell>
          <cell r="N205">
            <v>5884536</v>
          </cell>
          <cell r="O205">
            <v>0</v>
          </cell>
          <cell r="P205">
            <v>0</v>
          </cell>
          <cell r="Q205">
            <v>0</v>
          </cell>
          <cell r="R205">
            <v>0</v>
          </cell>
          <cell r="S205">
            <v>14138.885900000001</v>
          </cell>
          <cell r="T205">
            <v>0</v>
          </cell>
          <cell r="U205">
            <v>0</v>
          </cell>
          <cell r="V205">
            <v>0</v>
          </cell>
          <cell r="W205">
            <v>5884536</v>
          </cell>
          <cell r="X205">
            <v>0</v>
          </cell>
          <cell r="Y205">
            <v>0</v>
          </cell>
          <cell r="Z205">
            <v>2910744</v>
          </cell>
          <cell r="AA205">
            <v>2973791.9999999995</v>
          </cell>
        </row>
        <row r="206">
          <cell r="C206" t="str">
            <v>South East</v>
          </cell>
          <cell r="D206" t="str">
            <v>QB12522287</v>
          </cell>
          <cell r="E206" t="str">
            <v>22/11kV Bus</v>
          </cell>
          <cell r="F206" t="str">
            <v>SE</v>
          </cell>
          <cell r="G206" t="str">
            <v>QABR</v>
          </cell>
          <cell r="H206" t="str">
            <v>Keystone Foods (Australian Food Corp)</v>
          </cell>
          <cell r="I206" t="str">
            <v>11kV Bus</v>
          </cell>
          <cell r="J206">
            <v>1.0202100000000001</v>
          </cell>
          <cell r="K206">
            <v>153000</v>
          </cell>
          <cell r="L206">
            <v>0</v>
          </cell>
          <cell r="M206">
            <v>153000</v>
          </cell>
          <cell r="N206">
            <v>6684605.045025602</v>
          </cell>
          <cell r="O206">
            <v>0</v>
          </cell>
          <cell r="P206">
            <v>0</v>
          </cell>
          <cell r="Q206">
            <v>0</v>
          </cell>
          <cell r="R206">
            <v>0</v>
          </cell>
          <cell r="S206">
            <v>16884</v>
          </cell>
          <cell r="T206">
            <v>0</v>
          </cell>
          <cell r="U206">
            <v>0</v>
          </cell>
          <cell r="V206">
            <v>0</v>
          </cell>
          <cell r="W206">
            <v>6684605.045025602</v>
          </cell>
          <cell r="X206">
            <v>0</v>
          </cell>
          <cell r="Y206">
            <v>0</v>
          </cell>
          <cell r="Z206">
            <v>2242291.5722215725</v>
          </cell>
          <cell r="AA206">
            <v>4442313.4728040295</v>
          </cell>
        </row>
        <row r="207">
          <cell r="C207" t="str">
            <v>South East</v>
          </cell>
          <cell r="D207" t="str">
            <v>QB07965451</v>
          </cell>
          <cell r="E207" t="str">
            <v>22/11kV Bus</v>
          </cell>
          <cell r="F207" t="str">
            <v>SE</v>
          </cell>
          <cell r="G207" t="str">
            <v>QSPN</v>
          </cell>
          <cell r="H207" t="str">
            <v>Arnott Morrow Geebung</v>
          </cell>
          <cell r="I207" t="str">
            <v>11kV Bus</v>
          </cell>
          <cell r="J207">
            <v>1.0434399999999999</v>
          </cell>
          <cell r="K207">
            <v>5097000</v>
          </cell>
          <cell r="L207">
            <v>809000</v>
          </cell>
          <cell r="M207">
            <v>4288000</v>
          </cell>
          <cell r="N207">
            <v>20203679.299127385</v>
          </cell>
          <cell r="O207">
            <v>0</v>
          </cell>
          <cell r="P207">
            <v>0</v>
          </cell>
          <cell r="Q207">
            <v>0</v>
          </cell>
          <cell r="R207">
            <v>0</v>
          </cell>
          <cell r="S207">
            <v>44292</v>
          </cell>
          <cell r="T207">
            <v>0</v>
          </cell>
          <cell r="U207">
            <v>0</v>
          </cell>
          <cell r="V207">
            <v>0</v>
          </cell>
          <cell r="W207">
            <v>20203679.299127385</v>
          </cell>
          <cell r="X207">
            <v>0</v>
          </cell>
          <cell r="Y207">
            <v>0</v>
          </cell>
          <cell r="Z207">
            <v>8905272.821934076</v>
          </cell>
          <cell r="AA207">
            <v>11298406.477193307</v>
          </cell>
        </row>
        <row r="208">
          <cell r="C208" t="str">
            <v>South East</v>
          </cell>
          <cell r="D208" t="str">
            <v>3120342444</v>
          </cell>
          <cell r="E208" t="str">
            <v>22/11kV Bus</v>
          </cell>
          <cell r="F208" t="str">
            <v>SE</v>
          </cell>
          <cell r="G208" t="str">
            <v>QMRE</v>
          </cell>
          <cell r="H208" t="str">
            <v>Australian Country Choice Production</v>
          </cell>
          <cell r="I208" t="str">
            <v>11kV Bus</v>
          </cell>
          <cell r="J208">
            <v>1.0434399999999999</v>
          </cell>
          <cell r="K208">
            <v>4787000</v>
          </cell>
          <cell r="L208">
            <v>0</v>
          </cell>
          <cell r="M208">
            <v>4787000</v>
          </cell>
          <cell r="N208">
            <v>23487158.615611933</v>
          </cell>
          <cell r="O208">
            <v>0</v>
          </cell>
          <cell r="P208">
            <v>0</v>
          </cell>
          <cell r="Q208">
            <v>0</v>
          </cell>
          <cell r="R208">
            <v>0</v>
          </cell>
          <cell r="S208">
            <v>49596</v>
          </cell>
          <cell r="T208">
            <v>0</v>
          </cell>
          <cell r="U208">
            <v>0</v>
          </cell>
          <cell r="V208">
            <v>0</v>
          </cell>
          <cell r="W208">
            <v>23487158.615611933</v>
          </cell>
          <cell r="X208">
            <v>0</v>
          </cell>
          <cell r="Y208">
            <v>0</v>
          </cell>
          <cell r="Z208">
            <v>9585346.8438482247</v>
          </cell>
          <cell r="AA208">
            <v>13901811.771763708</v>
          </cell>
        </row>
        <row r="209">
          <cell r="C209" t="str">
            <v>South East</v>
          </cell>
          <cell r="D209" t="str">
            <v>QB03675491</v>
          </cell>
          <cell r="E209" t="str">
            <v>22/11kV Bus</v>
          </cell>
          <cell r="F209" t="str">
            <v>SE</v>
          </cell>
          <cell r="G209" t="str">
            <v>QSPN</v>
          </cell>
          <cell r="H209" t="str">
            <v>QUU02 - Luggage Point, Pinkenba</v>
          </cell>
          <cell r="I209" t="str">
            <v>11kV Bus</v>
          </cell>
          <cell r="J209">
            <v>1.0202100000000001</v>
          </cell>
          <cell r="K209">
            <v>3804000</v>
          </cell>
          <cell r="L209">
            <v>0</v>
          </cell>
          <cell r="M209">
            <v>3804000</v>
          </cell>
          <cell r="N209">
            <v>7706182.299688343</v>
          </cell>
          <cell r="O209">
            <v>0</v>
          </cell>
          <cell r="P209">
            <v>0</v>
          </cell>
          <cell r="Q209">
            <v>0</v>
          </cell>
          <cell r="R209">
            <v>0</v>
          </cell>
          <cell r="S209">
            <v>36396</v>
          </cell>
          <cell r="T209">
            <v>0</v>
          </cell>
          <cell r="U209">
            <v>0</v>
          </cell>
          <cell r="V209">
            <v>0</v>
          </cell>
          <cell r="W209">
            <v>7706182.299688343</v>
          </cell>
          <cell r="X209">
            <v>0</v>
          </cell>
          <cell r="Y209">
            <v>0</v>
          </cell>
          <cell r="Z209">
            <v>3714103.7189857499</v>
          </cell>
          <cell r="AA209">
            <v>3992078.5807025931</v>
          </cell>
        </row>
        <row r="210">
          <cell r="C210" t="str">
            <v>South East</v>
          </cell>
          <cell r="D210" t="str">
            <v>3115535266</v>
          </cell>
          <cell r="E210" t="str">
            <v>22/11kV Bus</v>
          </cell>
          <cell r="F210" t="str">
            <v>SE</v>
          </cell>
          <cell r="G210" t="str">
            <v>QBDA</v>
          </cell>
          <cell r="H210" t="str">
            <v>Capral Aluminium 1</v>
          </cell>
          <cell r="I210" t="str">
            <v>11kV Bus</v>
          </cell>
          <cell r="J210">
            <v>1.0202100000000001</v>
          </cell>
          <cell r="K210">
            <v>4757000</v>
          </cell>
          <cell r="L210">
            <v>0</v>
          </cell>
          <cell r="M210">
            <v>4757000</v>
          </cell>
          <cell r="N210">
            <v>20168759.25650914</v>
          </cell>
          <cell r="O210">
            <v>0</v>
          </cell>
          <cell r="P210">
            <v>0</v>
          </cell>
          <cell r="Q210">
            <v>0</v>
          </cell>
          <cell r="R210">
            <v>0</v>
          </cell>
          <cell r="S210">
            <v>48528</v>
          </cell>
          <cell r="T210">
            <v>0</v>
          </cell>
          <cell r="U210">
            <v>0</v>
          </cell>
          <cell r="V210">
            <v>0</v>
          </cell>
          <cell r="W210">
            <v>20168759.25650914</v>
          </cell>
          <cell r="X210">
            <v>0</v>
          </cell>
          <cell r="Y210">
            <v>0</v>
          </cell>
          <cell r="Z210">
            <v>8163410.8665278815</v>
          </cell>
          <cell r="AA210">
            <v>12005348.389981259</v>
          </cell>
        </row>
        <row r="211">
          <cell r="C211" t="str">
            <v>South East</v>
          </cell>
          <cell r="D211" t="str">
            <v>QB03674894</v>
          </cell>
          <cell r="E211" t="str">
            <v>22/11kV Bus</v>
          </cell>
          <cell r="F211" t="str">
            <v>SE</v>
          </cell>
          <cell r="G211" t="str">
            <v>QCBW</v>
          </cell>
          <cell r="H211" t="str">
            <v>Castlemaine Perkins</v>
          </cell>
          <cell r="I211" t="str">
            <v>11kV Bus</v>
          </cell>
          <cell r="J211">
            <v>1.0202100000000001</v>
          </cell>
          <cell r="K211">
            <v>2352000</v>
          </cell>
          <cell r="L211">
            <v>0</v>
          </cell>
          <cell r="M211">
            <v>2352000</v>
          </cell>
          <cell r="N211">
            <v>17321591.221411284</v>
          </cell>
          <cell r="O211">
            <v>0</v>
          </cell>
          <cell r="P211">
            <v>0</v>
          </cell>
          <cell r="Q211">
            <v>0</v>
          </cell>
          <cell r="R211">
            <v>0</v>
          </cell>
          <cell r="S211">
            <v>51708</v>
          </cell>
          <cell r="T211">
            <v>0</v>
          </cell>
          <cell r="U211">
            <v>0</v>
          </cell>
          <cell r="V211">
            <v>0</v>
          </cell>
          <cell r="W211">
            <v>17321591.221411284</v>
          </cell>
          <cell r="X211">
            <v>0</v>
          </cell>
          <cell r="Y211">
            <v>0</v>
          </cell>
          <cell r="Z211">
            <v>7073581.4484819891</v>
          </cell>
          <cell r="AA211">
            <v>10248009.772929296</v>
          </cell>
        </row>
        <row r="212">
          <cell r="C212" t="str">
            <v>South East</v>
          </cell>
          <cell r="D212" t="str">
            <v>3116784341</v>
          </cell>
          <cell r="E212" t="str">
            <v>22/11kV Bus</v>
          </cell>
          <cell r="F212" t="str">
            <v>SE</v>
          </cell>
          <cell r="G212" t="str">
            <v>QSPN</v>
          </cell>
          <cell r="H212" t="str">
            <v>W3 - Westfield Chermside - 2</v>
          </cell>
          <cell r="I212" t="str">
            <v>11kV Bus</v>
          </cell>
          <cell r="J212">
            <v>1.0202100000000001</v>
          </cell>
          <cell r="K212">
            <v>1801000</v>
          </cell>
          <cell r="L212">
            <v>0</v>
          </cell>
          <cell r="M212">
            <v>1801000</v>
          </cell>
          <cell r="N212">
            <v>12375201.999999998</v>
          </cell>
          <cell r="O212">
            <v>0</v>
          </cell>
          <cell r="P212">
            <v>0</v>
          </cell>
          <cell r="Q212">
            <v>0</v>
          </cell>
          <cell r="R212">
            <v>0</v>
          </cell>
          <cell r="S212">
            <v>36900.290999999997</v>
          </cell>
          <cell r="T212">
            <v>0</v>
          </cell>
          <cell r="U212">
            <v>0</v>
          </cell>
          <cell r="V212">
            <v>0</v>
          </cell>
          <cell r="W212">
            <v>12375201.999999998</v>
          </cell>
          <cell r="X212">
            <v>0</v>
          </cell>
          <cell r="Y212">
            <v>0</v>
          </cell>
          <cell r="Z212">
            <v>4676155.9999999991</v>
          </cell>
          <cell r="AA212">
            <v>7699045.9999999991</v>
          </cell>
        </row>
        <row r="213">
          <cell r="C213" t="str">
            <v>South East</v>
          </cell>
          <cell r="D213" t="str">
            <v>QB13477102</v>
          </cell>
          <cell r="E213" t="str">
            <v>22/11kV Bus</v>
          </cell>
          <cell r="F213" t="str">
            <v>SE</v>
          </cell>
          <cell r="G213" t="str">
            <v>QMGB</v>
          </cell>
          <cell r="H213" t="str">
            <v>Queensland Health - Robina - QH105</v>
          </cell>
          <cell r="I213" t="str">
            <v>11kV Bus</v>
          </cell>
          <cell r="J213">
            <v>1.0434399999999999</v>
          </cell>
          <cell r="K213">
            <v>2328000</v>
          </cell>
          <cell r="L213">
            <v>0</v>
          </cell>
          <cell r="M213">
            <v>2328000</v>
          </cell>
          <cell r="N213">
            <v>11749445.352846924</v>
          </cell>
          <cell r="O213">
            <v>0</v>
          </cell>
          <cell r="P213">
            <v>0</v>
          </cell>
          <cell r="Q213">
            <v>0</v>
          </cell>
          <cell r="R213">
            <v>0</v>
          </cell>
          <cell r="S213">
            <v>23724</v>
          </cell>
          <cell r="T213">
            <v>0</v>
          </cell>
          <cell r="U213">
            <v>0</v>
          </cell>
          <cell r="V213">
            <v>0</v>
          </cell>
          <cell r="W213">
            <v>11749445.352846924</v>
          </cell>
          <cell r="X213">
            <v>0</v>
          </cell>
          <cell r="Y213">
            <v>0</v>
          </cell>
          <cell r="Z213">
            <v>5781455.672319511</v>
          </cell>
          <cell r="AA213">
            <v>5967989.6805274133</v>
          </cell>
        </row>
        <row r="214">
          <cell r="C214" t="str">
            <v>South East</v>
          </cell>
          <cell r="D214" t="str">
            <v>QB13799762</v>
          </cell>
          <cell r="E214" t="str">
            <v>22/11kV Bus</v>
          </cell>
          <cell r="F214" t="str">
            <v>SE</v>
          </cell>
          <cell r="G214" t="str">
            <v>QBDA</v>
          </cell>
          <cell r="H214" t="str">
            <v>Hume Masterpanel</v>
          </cell>
          <cell r="I214" t="str">
            <v>11kV Bus</v>
          </cell>
          <cell r="J214">
            <v>1.0202100000000001</v>
          </cell>
          <cell r="K214">
            <v>1104000</v>
          </cell>
          <cell r="L214">
            <v>0</v>
          </cell>
          <cell r="M214">
            <v>1104000</v>
          </cell>
          <cell r="N214">
            <v>3195876</v>
          </cell>
          <cell r="O214">
            <v>0</v>
          </cell>
          <cell r="P214">
            <v>0</v>
          </cell>
          <cell r="Q214">
            <v>0</v>
          </cell>
          <cell r="R214">
            <v>0</v>
          </cell>
          <cell r="S214">
            <v>20158.9575</v>
          </cell>
          <cell r="T214">
            <v>0</v>
          </cell>
          <cell r="U214">
            <v>0</v>
          </cell>
          <cell r="V214">
            <v>0</v>
          </cell>
          <cell r="W214">
            <v>3195876</v>
          </cell>
          <cell r="X214">
            <v>0</v>
          </cell>
          <cell r="Y214">
            <v>0</v>
          </cell>
          <cell r="Z214">
            <v>1088385.7000000004</v>
          </cell>
          <cell r="AA214">
            <v>2107490.2999999998</v>
          </cell>
        </row>
        <row r="215">
          <cell r="C215" t="str">
            <v>South East</v>
          </cell>
          <cell r="D215" t="str">
            <v>QB00703664</v>
          </cell>
          <cell r="E215" t="str">
            <v>22/11kV Bus</v>
          </cell>
          <cell r="F215" t="str">
            <v>SE</v>
          </cell>
          <cell r="G215" t="str">
            <v>QGDA</v>
          </cell>
          <cell r="H215" t="str">
            <v>James Hardie Australia - 1</v>
          </cell>
          <cell r="I215" t="str">
            <v>11kV Bus</v>
          </cell>
          <cell r="J215">
            <v>1.0202100000000001</v>
          </cell>
          <cell r="K215">
            <v>2200000</v>
          </cell>
          <cell r="L215">
            <v>0</v>
          </cell>
          <cell r="M215">
            <v>2200000</v>
          </cell>
          <cell r="N215">
            <v>38408259.600000001</v>
          </cell>
          <cell r="O215">
            <v>0</v>
          </cell>
          <cell r="P215">
            <v>0</v>
          </cell>
          <cell r="Q215">
            <v>0</v>
          </cell>
          <cell r="R215">
            <v>0</v>
          </cell>
          <cell r="S215">
            <v>81141.430299999993</v>
          </cell>
          <cell r="T215">
            <v>0</v>
          </cell>
          <cell r="U215">
            <v>0</v>
          </cell>
          <cell r="V215">
            <v>0</v>
          </cell>
          <cell r="W215">
            <v>38408259.600000001</v>
          </cell>
          <cell r="X215">
            <v>0</v>
          </cell>
          <cell r="Y215">
            <v>0</v>
          </cell>
          <cell r="Z215">
            <v>20110219.200000003</v>
          </cell>
          <cell r="AA215">
            <v>18298040.399999999</v>
          </cell>
        </row>
        <row r="216">
          <cell r="C216" t="str">
            <v>South East</v>
          </cell>
          <cell r="D216" t="str">
            <v>QB06965202</v>
          </cell>
          <cell r="E216" t="str">
            <v>22/11kV Bus</v>
          </cell>
          <cell r="F216" t="str">
            <v>SE</v>
          </cell>
          <cell r="G216" t="str">
            <v>QMGB</v>
          </cell>
          <cell r="H216" t="str">
            <v>J1 - Jupiters Casino - Broadbeach</v>
          </cell>
          <cell r="I216" t="str">
            <v>11kV Bus</v>
          </cell>
          <cell r="J216">
            <v>1.0202100000000001</v>
          </cell>
          <cell r="K216">
            <v>1823000</v>
          </cell>
          <cell r="L216">
            <v>0</v>
          </cell>
          <cell r="M216">
            <v>1823000</v>
          </cell>
          <cell r="N216">
            <v>34173226.911599569</v>
          </cell>
          <cell r="O216">
            <v>0</v>
          </cell>
          <cell r="P216">
            <v>0</v>
          </cell>
          <cell r="Q216">
            <v>0</v>
          </cell>
          <cell r="R216">
            <v>0</v>
          </cell>
          <cell r="S216">
            <v>68364</v>
          </cell>
          <cell r="T216">
            <v>0</v>
          </cell>
          <cell r="U216">
            <v>0</v>
          </cell>
          <cell r="V216">
            <v>0</v>
          </cell>
          <cell r="W216">
            <v>34173226.911599569</v>
          </cell>
          <cell r="X216">
            <v>0</v>
          </cell>
          <cell r="Y216">
            <v>0</v>
          </cell>
          <cell r="Z216">
            <v>17195060.362215616</v>
          </cell>
          <cell r="AA216">
            <v>16978166.549383953</v>
          </cell>
        </row>
        <row r="217">
          <cell r="C217" t="str">
            <v>South East</v>
          </cell>
          <cell r="D217" t="str">
            <v>QB11389656</v>
          </cell>
          <cell r="E217" t="str">
            <v>22/11kV Bus</v>
          </cell>
          <cell r="F217" t="str">
            <v>SE</v>
          </cell>
          <cell r="G217" t="str">
            <v>QBMH</v>
          </cell>
          <cell r="H217" t="str">
            <v>Capalaba Central</v>
          </cell>
          <cell r="I217" t="str">
            <v>11kV Bus</v>
          </cell>
          <cell r="J217">
            <v>1.0434399999999999</v>
          </cell>
          <cell r="K217">
            <v>1853000</v>
          </cell>
          <cell r="L217">
            <v>0</v>
          </cell>
          <cell r="M217">
            <v>1853000</v>
          </cell>
          <cell r="N217">
            <v>5963179.0885821907</v>
          </cell>
          <cell r="O217">
            <v>0</v>
          </cell>
          <cell r="P217">
            <v>0</v>
          </cell>
          <cell r="Q217">
            <v>0</v>
          </cell>
          <cell r="R217">
            <v>0</v>
          </cell>
          <cell r="S217">
            <v>17736</v>
          </cell>
          <cell r="T217">
            <v>0</v>
          </cell>
          <cell r="U217">
            <v>0</v>
          </cell>
          <cell r="V217">
            <v>0</v>
          </cell>
          <cell r="W217">
            <v>5963179.0885821907</v>
          </cell>
          <cell r="X217">
            <v>0</v>
          </cell>
          <cell r="Y217">
            <v>0</v>
          </cell>
          <cell r="Z217">
            <v>2263836.8569749645</v>
          </cell>
          <cell r="AA217">
            <v>3699342.2316072262</v>
          </cell>
        </row>
        <row r="218">
          <cell r="C218" t="str">
            <v>South East</v>
          </cell>
          <cell r="D218" t="str">
            <v>QB07912722</v>
          </cell>
          <cell r="E218" t="str">
            <v>22/11kV Bus</v>
          </cell>
          <cell r="F218" t="str">
            <v>SE</v>
          </cell>
          <cell r="G218" t="str">
            <v>QBMH</v>
          </cell>
          <cell r="H218" t="str">
            <v>Myer Centre</v>
          </cell>
          <cell r="I218" t="str">
            <v>11kV Bus</v>
          </cell>
          <cell r="J218">
            <v>1.0434399999999999</v>
          </cell>
          <cell r="K218">
            <v>2859000</v>
          </cell>
          <cell r="L218">
            <v>0</v>
          </cell>
          <cell r="M218">
            <v>2859000</v>
          </cell>
          <cell r="N218">
            <v>13035000</v>
          </cell>
          <cell r="O218">
            <v>0</v>
          </cell>
          <cell r="P218">
            <v>0</v>
          </cell>
          <cell r="Q218">
            <v>0</v>
          </cell>
          <cell r="R218">
            <v>0</v>
          </cell>
          <cell r="S218">
            <v>34844.568000000007</v>
          </cell>
          <cell r="T218">
            <v>0</v>
          </cell>
          <cell r="U218">
            <v>0</v>
          </cell>
          <cell r="V218">
            <v>0</v>
          </cell>
          <cell r="W218">
            <v>13035000</v>
          </cell>
          <cell r="X218">
            <v>0</v>
          </cell>
          <cell r="Y218">
            <v>0</v>
          </cell>
          <cell r="Z218">
            <v>5208910.1095970906</v>
          </cell>
          <cell r="AA218">
            <v>7826089.8904029094</v>
          </cell>
        </row>
        <row r="219">
          <cell r="C219" t="str">
            <v>South East</v>
          </cell>
          <cell r="D219" t="str">
            <v>QB12429643</v>
          </cell>
          <cell r="E219" t="str">
            <v>22/11kV Bus</v>
          </cell>
          <cell r="F219" t="str">
            <v>SE</v>
          </cell>
          <cell r="G219" t="str">
            <v>QBMH</v>
          </cell>
          <cell r="H219" t="str">
            <v>Myer Limited 1</v>
          </cell>
          <cell r="I219" t="str">
            <v>11kV Bus</v>
          </cell>
          <cell r="J219">
            <v>1.0434399999999999</v>
          </cell>
          <cell r="K219">
            <v>898000</v>
          </cell>
          <cell r="L219">
            <v>0</v>
          </cell>
          <cell r="M219">
            <v>898000</v>
          </cell>
          <cell r="N219">
            <v>5469685.7461030539</v>
          </cell>
          <cell r="O219">
            <v>0</v>
          </cell>
          <cell r="P219">
            <v>0</v>
          </cell>
          <cell r="Q219">
            <v>0</v>
          </cell>
          <cell r="R219">
            <v>0</v>
          </cell>
          <cell r="S219">
            <v>17148</v>
          </cell>
          <cell r="T219">
            <v>0</v>
          </cell>
          <cell r="U219">
            <v>0</v>
          </cell>
          <cell r="V219">
            <v>0</v>
          </cell>
          <cell r="W219">
            <v>5469685.7461030539</v>
          </cell>
          <cell r="X219">
            <v>0</v>
          </cell>
          <cell r="Y219">
            <v>0</v>
          </cell>
          <cell r="Z219">
            <v>1834849.9845700646</v>
          </cell>
          <cell r="AA219">
            <v>3634835.7615329898</v>
          </cell>
        </row>
        <row r="220">
          <cell r="C220" t="str">
            <v>South East</v>
          </cell>
          <cell r="D220" t="str">
            <v>QB05747155</v>
          </cell>
          <cell r="E220" t="str">
            <v>22/11kV Bus</v>
          </cell>
          <cell r="F220" t="str">
            <v>SE</v>
          </cell>
          <cell r="G220" t="str">
            <v>QMGB</v>
          </cell>
          <cell r="H220" t="str">
            <v>Pacific Fair Shopping Centre</v>
          </cell>
          <cell r="I220" t="str">
            <v>11kV Bus</v>
          </cell>
          <cell r="J220">
            <v>1.0138400000000001</v>
          </cell>
          <cell r="K220">
            <v>16117999.999999996</v>
          </cell>
          <cell r="L220">
            <v>6757999.9999999963</v>
          </cell>
          <cell r="M220">
            <v>9360000</v>
          </cell>
          <cell r="N220">
            <v>36723234.901592143</v>
          </cell>
          <cell r="O220">
            <v>0</v>
          </cell>
          <cell r="P220">
            <v>0</v>
          </cell>
          <cell r="Q220">
            <v>0</v>
          </cell>
          <cell r="R220">
            <v>0</v>
          </cell>
          <cell r="S220">
            <v>103164</v>
          </cell>
          <cell r="T220">
            <v>0</v>
          </cell>
          <cell r="U220">
            <v>0</v>
          </cell>
          <cell r="V220">
            <v>0</v>
          </cell>
          <cell r="W220">
            <v>36723234.901592143</v>
          </cell>
          <cell r="X220">
            <v>0</v>
          </cell>
          <cell r="Y220">
            <v>0</v>
          </cell>
          <cell r="Z220">
            <v>13932895.153863581</v>
          </cell>
          <cell r="AA220">
            <v>22790339.747728564</v>
          </cell>
        </row>
        <row r="221">
          <cell r="C221" t="str">
            <v>South East</v>
          </cell>
          <cell r="D221" t="str">
            <v>QB03188043</v>
          </cell>
          <cell r="E221" t="str">
            <v>22/11kV Bus</v>
          </cell>
          <cell r="F221" t="str">
            <v>SE</v>
          </cell>
          <cell r="G221" t="str">
            <v>QMRE</v>
          </cell>
          <cell r="H221" t="str">
            <v>DP World - was PoB</v>
          </cell>
          <cell r="I221" t="str">
            <v>11kV Bus</v>
          </cell>
          <cell r="J221">
            <v>1.0202100000000001</v>
          </cell>
          <cell r="K221">
            <v>281000</v>
          </cell>
          <cell r="L221">
            <v>0</v>
          </cell>
          <cell r="M221">
            <v>281000</v>
          </cell>
          <cell r="N221">
            <v>18486071.339841135</v>
          </cell>
          <cell r="O221">
            <v>0</v>
          </cell>
          <cell r="P221">
            <v>0</v>
          </cell>
          <cell r="Q221">
            <v>0</v>
          </cell>
          <cell r="R221">
            <v>0</v>
          </cell>
          <cell r="S221">
            <v>39732</v>
          </cell>
          <cell r="T221">
            <v>0</v>
          </cell>
          <cell r="U221">
            <v>0</v>
          </cell>
          <cell r="V221">
            <v>0</v>
          </cell>
          <cell r="W221">
            <v>18486071.339841135</v>
          </cell>
          <cell r="X221">
            <v>0</v>
          </cell>
          <cell r="Y221">
            <v>0</v>
          </cell>
          <cell r="Z221">
            <v>9434317.6377713457</v>
          </cell>
          <cell r="AA221">
            <v>9051753.702069791</v>
          </cell>
        </row>
        <row r="222">
          <cell r="C222" t="str">
            <v>South East</v>
          </cell>
          <cell r="D222" t="str">
            <v>QB03674657</v>
          </cell>
          <cell r="E222" t="str">
            <v>22/11kV Bus</v>
          </cell>
          <cell r="F222" t="str">
            <v>SE</v>
          </cell>
          <cell r="G222" t="str">
            <v>QSPN</v>
          </cell>
          <cell r="H222" t="str">
            <v>Queensland Health - Chermside - QH117</v>
          </cell>
          <cell r="I222" t="str">
            <v>11kV Bus</v>
          </cell>
          <cell r="J222">
            <v>1.0202100000000001</v>
          </cell>
          <cell r="K222">
            <v>5196000</v>
          </cell>
          <cell r="L222">
            <v>0</v>
          </cell>
          <cell r="M222">
            <v>5196000</v>
          </cell>
          <cell r="N222">
            <v>26249632.422877256</v>
          </cell>
          <cell r="O222">
            <v>0</v>
          </cell>
          <cell r="P222">
            <v>0</v>
          </cell>
          <cell r="Q222">
            <v>0</v>
          </cell>
          <cell r="R222">
            <v>0</v>
          </cell>
          <cell r="S222">
            <v>54552</v>
          </cell>
          <cell r="T222">
            <v>0</v>
          </cell>
          <cell r="U222">
            <v>0</v>
          </cell>
          <cell r="V222">
            <v>0</v>
          </cell>
          <cell r="W222">
            <v>26249632.422877256</v>
          </cell>
          <cell r="X222">
            <v>0</v>
          </cell>
          <cell r="Y222">
            <v>0</v>
          </cell>
          <cell r="Z222">
            <v>13172877.124777334</v>
          </cell>
          <cell r="AA222">
            <v>13076755.298099922</v>
          </cell>
        </row>
        <row r="223">
          <cell r="C223" t="str">
            <v>South East</v>
          </cell>
          <cell r="D223" t="str">
            <v>QB05372160</v>
          </cell>
          <cell r="E223" t="str">
            <v>22/11kV Bus</v>
          </cell>
          <cell r="F223" t="str">
            <v>SE</v>
          </cell>
          <cell r="G223" t="str">
            <v>QCBW</v>
          </cell>
          <cell r="H223" t="str">
            <v>Qld Cultural Centre</v>
          </cell>
          <cell r="I223" t="str">
            <v>11kV Bus</v>
          </cell>
          <cell r="J223">
            <v>1.0202100000000001</v>
          </cell>
          <cell r="K223">
            <v>6236000</v>
          </cell>
          <cell r="L223">
            <v>0</v>
          </cell>
          <cell r="M223">
            <v>6236000</v>
          </cell>
          <cell r="N223">
            <v>29643443.919961706</v>
          </cell>
          <cell r="O223">
            <v>0</v>
          </cell>
          <cell r="P223">
            <v>0</v>
          </cell>
          <cell r="Q223">
            <v>0</v>
          </cell>
          <cell r="R223">
            <v>0</v>
          </cell>
          <cell r="S223">
            <v>65938.288040988118</v>
          </cell>
          <cell r="T223">
            <v>0</v>
          </cell>
          <cell r="U223">
            <v>0</v>
          </cell>
          <cell r="V223">
            <v>0</v>
          </cell>
          <cell r="W223">
            <v>29643443.919961706</v>
          </cell>
          <cell r="X223">
            <v>0</v>
          </cell>
          <cell r="Y223">
            <v>0</v>
          </cell>
          <cell r="Z223">
            <v>13470395.358882025</v>
          </cell>
          <cell r="AA223">
            <v>16173048.561079679</v>
          </cell>
        </row>
        <row r="224">
          <cell r="C224" t="str">
            <v>South East</v>
          </cell>
          <cell r="D224" t="str">
            <v>QB10032657</v>
          </cell>
          <cell r="E224" t="str">
            <v>22/11kV Bus</v>
          </cell>
          <cell r="F224" t="str">
            <v>SE</v>
          </cell>
          <cell r="G224" t="str">
            <v>QMRE</v>
          </cell>
          <cell r="H224" t="str">
            <v>Qld Newspapers Murrarie</v>
          </cell>
          <cell r="I224" t="str">
            <v>11kV Bus</v>
          </cell>
          <cell r="J224">
            <v>1.0434399999999999</v>
          </cell>
          <cell r="K224">
            <v>5215000</v>
          </cell>
          <cell r="L224">
            <v>0</v>
          </cell>
          <cell r="M224">
            <v>5215000</v>
          </cell>
          <cell r="N224">
            <v>10982348.652630432</v>
          </cell>
          <cell r="O224">
            <v>0</v>
          </cell>
          <cell r="P224">
            <v>0</v>
          </cell>
          <cell r="Q224">
            <v>0</v>
          </cell>
          <cell r="R224">
            <v>0</v>
          </cell>
          <cell r="S224">
            <v>34308</v>
          </cell>
          <cell r="T224">
            <v>0</v>
          </cell>
          <cell r="U224">
            <v>0</v>
          </cell>
          <cell r="V224">
            <v>0</v>
          </cell>
          <cell r="W224">
            <v>10982348.652630432</v>
          </cell>
          <cell r="X224">
            <v>0</v>
          </cell>
          <cell r="Y224">
            <v>0</v>
          </cell>
          <cell r="Z224">
            <v>5633697.2287623007</v>
          </cell>
          <cell r="AA224">
            <v>5348651.42386813</v>
          </cell>
        </row>
        <row r="225">
          <cell r="C225" t="str">
            <v>South East</v>
          </cell>
          <cell r="D225" t="str">
            <v>QB00703656</v>
          </cell>
          <cell r="E225" t="str">
            <v>22/11kV Bus</v>
          </cell>
          <cell r="F225" t="str">
            <v>SE</v>
          </cell>
          <cell r="G225" t="str">
            <v>QGDA</v>
          </cell>
          <cell r="H225" t="str">
            <v>QR Workshops - Redbank</v>
          </cell>
          <cell r="I225" t="str">
            <v>11kV Bus</v>
          </cell>
          <cell r="J225">
            <v>1.0129900000000001</v>
          </cell>
          <cell r="K225">
            <v>310000</v>
          </cell>
          <cell r="L225">
            <v>0</v>
          </cell>
          <cell r="M225">
            <v>310000</v>
          </cell>
          <cell r="N225">
            <v>4080333.3404023992</v>
          </cell>
          <cell r="O225">
            <v>0</v>
          </cell>
          <cell r="P225">
            <v>0</v>
          </cell>
          <cell r="Q225">
            <v>0</v>
          </cell>
          <cell r="R225">
            <v>0</v>
          </cell>
          <cell r="S225">
            <v>16452</v>
          </cell>
          <cell r="T225">
            <v>0</v>
          </cell>
          <cell r="U225">
            <v>0</v>
          </cell>
          <cell r="V225">
            <v>0</v>
          </cell>
          <cell r="W225">
            <v>4080333.3404023992</v>
          </cell>
          <cell r="X225">
            <v>0</v>
          </cell>
          <cell r="Y225">
            <v>0</v>
          </cell>
          <cell r="Z225">
            <v>1412366.310888604</v>
          </cell>
          <cell r="AA225">
            <v>2667967.0295137954</v>
          </cell>
        </row>
        <row r="226">
          <cell r="C226" t="str">
            <v>South East</v>
          </cell>
          <cell r="D226" t="str">
            <v>3116382269</v>
          </cell>
          <cell r="E226" t="str">
            <v>22/11kV Bus</v>
          </cell>
          <cell r="F226" t="str">
            <v>SE</v>
          </cell>
          <cell r="G226" t="str">
            <v>QRLE</v>
          </cell>
          <cell r="H226" t="str">
            <v>Southbank TAFE</v>
          </cell>
          <cell r="I226" t="str">
            <v>11kV Bus</v>
          </cell>
          <cell r="J226">
            <v>1.0202100000000001</v>
          </cell>
          <cell r="K226">
            <v>1569000</v>
          </cell>
          <cell r="L226">
            <v>0</v>
          </cell>
          <cell r="M226">
            <v>1569000</v>
          </cell>
          <cell r="N226">
            <v>7521528.7208452839</v>
          </cell>
          <cell r="O226">
            <v>0</v>
          </cell>
          <cell r="P226">
            <v>0</v>
          </cell>
          <cell r="Q226">
            <v>0</v>
          </cell>
          <cell r="R226">
            <v>0</v>
          </cell>
          <cell r="S226">
            <v>22812</v>
          </cell>
          <cell r="T226">
            <v>0</v>
          </cell>
          <cell r="U226">
            <v>0</v>
          </cell>
          <cell r="V226">
            <v>0</v>
          </cell>
          <cell r="W226">
            <v>7521528.7208452839</v>
          </cell>
          <cell r="X226">
            <v>0</v>
          </cell>
          <cell r="Y226">
            <v>0</v>
          </cell>
          <cell r="Z226">
            <v>2517692.7841339787</v>
          </cell>
          <cell r="AA226">
            <v>5003835.9367113058</v>
          </cell>
        </row>
        <row r="227">
          <cell r="C227" t="str">
            <v>South East</v>
          </cell>
          <cell r="D227" t="str">
            <v>QB11500921</v>
          </cell>
          <cell r="E227" t="str">
            <v>22/11kV Bus</v>
          </cell>
          <cell r="F227" t="str">
            <v>SE</v>
          </cell>
          <cell r="G227" t="str">
            <v>QRBS</v>
          </cell>
          <cell r="H227" t="str">
            <v>YF08 - Sunnybank Plaza Shopping Centre</v>
          </cell>
          <cell r="I227" t="str">
            <v>11kV Bus</v>
          </cell>
          <cell r="J227">
            <v>1.0434399999999999</v>
          </cell>
          <cell r="K227">
            <v>3752000</v>
          </cell>
          <cell r="L227">
            <v>0</v>
          </cell>
          <cell r="M227">
            <v>3752000</v>
          </cell>
          <cell r="N227">
            <v>13899045.943720184</v>
          </cell>
          <cell r="O227">
            <v>0</v>
          </cell>
          <cell r="P227">
            <v>0</v>
          </cell>
          <cell r="Q227">
            <v>0</v>
          </cell>
          <cell r="R227">
            <v>0</v>
          </cell>
          <cell r="S227">
            <v>37308</v>
          </cell>
          <cell r="T227">
            <v>0</v>
          </cell>
          <cell r="U227">
            <v>0</v>
          </cell>
          <cell r="V227">
            <v>0</v>
          </cell>
          <cell r="W227">
            <v>13899045.943720184</v>
          </cell>
          <cell r="X227">
            <v>0</v>
          </cell>
          <cell r="Y227">
            <v>0</v>
          </cell>
          <cell r="Z227">
            <v>5553614.6389445066</v>
          </cell>
          <cell r="AA227">
            <v>8345431.3047756767</v>
          </cell>
        </row>
        <row r="228">
          <cell r="C228" t="str">
            <v>South East</v>
          </cell>
          <cell r="D228" t="str">
            <v>QB03675084</v>
          </cell>
          <cell r="E228" t="str">
            <v>22/11kV Bus</v>
          </cell>
          <cell r="F228" t="str">
            <v>SE</v>
          </cell>
          <cell r="G228" t="str">
            <v>QBMH</v>
          </cell>
          <cell r="H228" t="str">
            <v>Tel4 - Wooloongabba Exchange</v>
          </cell>
          <cell r="I228" t="str">
            <v>11kV Bus</v>
          </cell>
          <cell r="J228">
            <v>1.0202100000000001</v>
          </cell>
          <cell r="K228">
            <v>1120000</v>
          </cell>
          <cell r="L228">
            <v>0</v>
          </cell>
          <cell r="M228">
            <v>1120000</v>
          </cell>
          <cell r="N228">
            <v>19119561.980036121</v>
          </cell>
          <cell r="O228">
            <v>0</v>
          </cell>
          <cell r="P228">
            <v>0</v>
          </cell>
          <cell r="Q228">
            <v>0</v>
          </cell>
          <cell r="R228">
            <v>0</v>
          </cell>
          <cell r="S228">
            <v>27864</v>
          </cell>
          <cell r="T228">
            <v>0</v>
          </cell>
          <cell r="U228">
            <v>0</v>
          </cell>
          <cell r="V228">
            <v>0</v>
          </cell>
          <cell r="W228">
            <v>19119561.980036121</v>
          </cell>
          <cell r="X228">
            <v>0</v>
          </cell>
          <cell r="Y228">
            <v>0</v>
          </cell>
          <cell r="Z228">
            <v>10020697.595015392</v>
          </cell>
          <cell r="AA228">
            <v>9098864.385020731</v>
          </cell>
        </row>
        <row r="229">
          <cell r="C229" t="str">
            <v>South East</v>
          </cell>
          <cell r="D229" t="str">
            <v>QB02797780</v>
          </cell>
          <cell r="E229" t="str">
            <v>22/11kV Bus</v>
          </cell>
          <cell r="F229" t="str">
            <v>SE</v>
          </cell>
          <cell r="G229" t="str">
            <v>QSPN</v>
          </cell>
          <cell r="H229" t="str">
            <v>CPT1 - Toombul Shopping Town</v>
          </cell>
          <cell r="I229" t="str">
            <v>11kV Bus</v>
          </cell>
          <cell r="J229">
            <v>1.0202100000000001</v>
          </cell>
          <cell r="K229">
            <v>3617000</v>
          </cell>
          <cell r="L229">
            <v>0</v>
          </cell>
          <cell r="M229">
            <v>3617000</v>
          </cell>
          <cell r="N229">
            <v>13924021.165553184</v>
          </cell>
          <cell r="O229">
            <v>0</v>
          </cell>
          <cell r="P229">
            <v>0</v>
          </cell>
          <cell r="Q229">
            <v>0</v>
          </cell>
          <cell r="R229">
            <v>0</v>
          </cell>
          <cell r="S229">
            <v>37836</v>
          </cell>
          <cell r="T229">
            <v>0</v>
          </cell>
          <cell r="U229">
            <v>0</v>
          </cell>
          <cell r="V229">
            <v>0</v>
          </cell>
          <cell r="W229">
            <v>13924021.165553184</v>
          </cell>
          <cell r="X229">
            <v>0</v>
          </cell>
          <cell r="Y229">
            <v>0</v>
          </cell>
          <cell r="Z229">
            <v>5656751.7042420125</v>
          </cell>
          <cell r="AA229">
            <v>8267269.4613111727</v>
          </cell>
        </row>
        <row r="230">
          <cell r="C230" t="str">
            <v>South East</v>
          </cell>
          <cell r="D230" t="str">
            <v>QB07559542</v>
          </cell>
          <cell r="E230" t="str">
            <v>22/11kV Bus</v>
          </cell>
          <cell r="F230" t="str">
            <v>SE</v>
          </cell>
          <cell r="G230" t="str">
            <v>QAGW</v>
          </cell>
          <cell r="H230" t="str">
            <v>YF10 - Toowong Village &amp; Tower</v>
          </cell>
          <cell r="I230" t="str">
            <v>11kV Bus</v>
          </cell>
          <cell r="J230">
            <v>1.0434399999999999</v>
          </cell>
          <cell r="K230">
            <v>4478000</v>
          </cell>
          <cell r="L230">
            <v>0</v>
          </cell>
          <cell r="M230">
            <v>4478000</v>
          </cell>
          <cell r="N230">
            <v>8050174.710557783</v>
          </cell>
          <cell r="O230">
            <v>0</v>
          </cell>
          <cell r="P230">
            <v>0</v>
          </cell>
          <cell r="Q230">
            <v>0</v>
          </cell>
          <cell r="R230">
            <v>0</v>
          </cell>
          <cell r="S230">
            <v>22896</v>
          </cell>
          <cell r="T230">
            <v>0</v>
          </cell>
          <cell r="U230">
            <v>0</v>
          </cell>
          <cell r="V230">
            <v>0</v>
          </cell>
          <cell r="W230">
            <v>8050174.710557783</v>
          </cell>
          <cell r="X230">
            <v>0</v>
          </cell>
          <cell r="Y230">
            <v>0</v>
          </cell>
          <cell r="Z230">
            <v>3032079.6661732676</v>
          </cell>
          <cell r="AA230">
            <v>5018095.0443845149</v>
          </cell>
        </row>
        <row r="231">
          <cell r="C231" t="str">
            <v>South East</v>
          </cell>
          <cell r="D231" t="str">
            <v>3117206090</v>
          </cell>
          <cell r="E231" t="str">
            <v>22/11kV Bus</v>
          </cell>
          <cell r="F231" t="str">
            <v>SE</v>
          </cell>
          <cell r="G231" t="str">
            <v>QBDA</v>
          </cell>
          <cell r="H231" t="str">
            <v>WCRWP - Bundamba - 1 (SEQWATER)</v>
          </cell>
          <cell r="I231" t="str">
            <v>11kV Bus</v>
          </cell>
          <cell r="J231">
            <v>1.0202100000000001</v>
          </cell>
          <cell r="K231">
            <v>3153000</v>
          </cell>
          <cell r="L231">
            <v>0</v>
          </cell>
          <cell r="M231">
            <v>3153000</v>
          </cell>
          <cell r="N231">
            <v>1199930.0000000002</v>
          </cell>
          <cell r="O231">
            <v>0</v>
          </cell>
          <cell r="P231">
            <v>0</v>
          </cell>
          <cell r="Q231">
            <v>0</v>
          </cell>
          <cell r="R231">
            <v>0</v>
          </cell>
          <cell r="S231">
            <v>8578.7620999999999</v>
          </cell>
          <cell r="T231">
            <v>0</v>
          </cell>
          <cell r="U231">
            <v>0</v>
          </cell>
          <cell r="V231">
            <v>0</v>
          </cell>
          <cell r="W231">
            <v>1199930.0000000002</v>
          </cell>
          <cell r="X231">
            <v>0</v>
          </cell>
          <cell r="Y231">
            <v>0</v>
          </cell>
          <cell r="Z231">
            <v>458397.00000000012</v>
          </cell>
          <cell r="AA231">
            <v>741533.00000000012</v>
          </cell>
        </row>
        <row r="232">
          <cell r="C232" t="str">
            <v>South East</v>
          </cell>
          <cell r="D232" t="str">
            <v>3116926013</v>
          </cell>
          <cell r="E232" t="str">
            <v>22/11kV Bus</v>
          </cell>
          <cell r="F232" t="str">
            <v>SE</v>
          </cell>
          <cell r="G232" t="str">
            <v>QBDA</v>
          </cell>
          <cell r="H232" t="str">
            <v>WCRWP - Bundamba - 2 (SEQWATER)</v>
          </cell>
          <cell r="I232" t="str">
            <v>11kV Bus</v>
          </cell>
          <cell r="J232">
            <v>1.0202100000000001</v>
          </cell>
          <cell r="K232">
            <v>3153000</v>
          </cell>
          <cell r="L232">
            <v>0</v>
          </cell>
          <cell r="M232">
            <v>3153000</v>
          </cell>
          <cell r="N232">
            <v>982730.00000000012</v>
          </cell>
          <cell r="O232">
            <v>0</v>
          </cell>
          <cell r="P232">
            <v>0</v>
          </cell>
          <cell r="Q232">
            <v>0</v>
          </cell>
          <cell r="R232">
            <v>0</v>
          </cell>
          <cell r="S232">
            <v>4638.4704000000002</v>
          </cell>
          <cell r="T232">
            <v>0</v>
          </cell>
          <cell r="U232">
            <v>0</v>
          </cell>
          <cell r="V232">
            <v>0</v>
          </cell>
          <cell r="W232">
            <v>982730.00000000012</v>
          </cell>
          <cell r="X232">
            <v>0</v>
          </cell>
          <cell r="Y232">
            <v>0</v>
          </cell>
          <cell r="Z232">
            <v>507580.00000000012</v>
          </cell>
          <cell r="AA232">
            <v>475150.00000000006</v>
          </cell>
        </row>
        <row r="233">
          <cell r="C233" t="str">
            <v>South East</v>
          </cell>
          <cell r="D233" t="str">
            <v>QB08746745</v>
          </cell>
          <cell r="E233" t="str">
            <v>22/11kV Bus</v>
          </cell>
          <cell r="F233" t="str">
            <v>SE</v>
          </cell>
          <cell r="G233" t="str">
            <v>QRLE</v>
          </cell>
          <cell r="H233" t="str">
            <v>Welded Tube Mills - 1</v>
          </cell>
          <cell r="I233" t="str">
            <v>11kV Bus</v>
          </cell>
          <cell r="J233">
            <v>1.0434399999999999</v>
          </cell>
          <cell r="K233">
            <v>4256000</v>
          </cell>
          <cell r="L233">
            <v>0</v>
          </cell>
          <cell r="M233">
            <v>4256000</v>
          </cell>
          <cell r="N233">
            <v>5836395.939813748</v>
          </cell>
          <cell r="O233">
            <v>0</v>
          </cell>
          <cell r="P233">
            <v>0</v>
          </cell>
          <cell r="Q233">
            <v>0</v>
          </cell>
          <cell r="R233">
            <v>0</v>
          </cell>
          <cell r="S233">
            <v>22428</v>
          </cell>
          <cell r="T233">
            <v>0</v>
          </cell>
          <cell r="U233">
            <v>0</v>
          </cell>
          <cell r="V233">
            <v>0</v>
          </cell>
          <cell r="W233">
            <v>5836395.939813748</v>
          </cell>
          <cell r="X233">
            <v>0</v>
          </cell>
          <cell r="Y233">
            <v>0</v>
          </cell>
          <cell r="Z233">
            <v>2362334.894754143</v>
          </cell>
          <cell r="AA233">
            <v>3474061.045059605</v>
          </cell>
        </row>
        <row r="234">
          <cell r="C234" t="str">
            <v>South East</v>
          </cell>
          <cell r="D234" t="str">
            <v>QB03187616</v>
          </cell>
          <cell r="E234" t="str">
            <v>22/11kV Bus</v>
          </cell>
          <cell r="F234" t="str">
            <v>SE</v>
          </cell>
          <cell r="G234" t="str">
            <v>QSPN</v>
          </cell>
          <cell r="H234" t="str">
            <v>W2 - Westfield Chermside - 1</v>
          </cell>
          <cell r="I234" t="str">
            <v>11kV Bus</v>
          </cell>
          <cell r="J234">
            <v>1.0202100000000001</v>
          </cell>
          <cell r="K234">
            <v>1642000</v>
          </cell>
          <cell r="L234">
            <v>655000</v>
          </cell>
          <cell r="M234">
            <v>987000</v>
          </cell>
          <cell r="N234">
            <v>32731632.840369351</v>
          </cell>
          <cell r="O234">
            <v>0</v>
          </cell>
          <cell r="P234">
            <v>0</v>
          </cell>
          <cell r="Q234">
            <v>0</v>
          </cell>
          <cell r="R234">
            <v>0</v>
          </cell>
          <cell r="S234">
            <v>95772</v>
          </cell>
          <cell r="T234">
            <v>0</v>
          </cell>
          <cell r="U234">
            <v>0</v>
          </cell>
          <cell r="V234">
            <v>0</v>
          </cell>
          <cell r="W234">
            <v>32731632.840369351</v>
          </cell>
          <cell r="X234">
            <v>0</v>
          </cell>
          <cell r="Y234">
            <v>0</v>
          </cell>
          <cell r="Z234">
            <v>12628115.768892283</v>
          </cell>
          <cell r="AA234">
            <v>20103517.071477067</v>
          </cell>
        </row>
        <row r="235">
          <cell r="C235" t="str">
            <v>South East</v>
          </cell>
          <cell r="D235" t="str">
            <v>3116140885</v>
          </cell>
          <cell r="E235" t="str">
            <v>22/11kV Bus</v>
          </cell>
          <cell r="F235" t="str">
            <v>SE</v>
          </cell>
          <cell r="G235" t="str">
            <v>QMAR</v>
          </cell>
          <cell r="H235" t="str">
            <v>W4 - Westfield Helensvale</v>
          </cell>
          <cell r="I235" t="str">
            <v>11kV Bus</v>
          </cell>
          <cell r="J235">
            <v>1.0202100000000001</v>
          </cell>
          <cell r="K235">
            <v>5211000</v>
          </cell>
          <cell r="L235">
            <v>0</v>
          </cell>
          <cell r="M235">
            <v>5211000</v>
          </cell>
          <cell r="N235">
            <v>8694992.4292600937</v>
          </cell>
          <cell r="O235">
            <v>0</v>
          </cell>
          <cell r="P235">
            <v>0</v>
          </cell>
          <cell r="Q235">
            <v>0</v>
          </cell>
          <cell r="R235">
            <v>0</v>
          </cell>
          <cell r="S235">
            <v>28296</v>
          </cell>
          <cell r="T235">
            <v>0</v>
          </cell>
          <cell r="U235">
            <v>0</v>
          </cell>
          <cell r="V235">
            <v>0</v>
          </cell>
          <cell r="W235">
            <v>8694992.4292600937</v>
          </cell>
          <cell r="X235">
            <v>0</v>
          </cell>
          <cell r="Y235">
            <v>0</v>
          </cell>
          <cell r="Z235">
            <v>3212821.9594465788</v>
          </cell>
          <cell r="AA235">
            <v>5482170.4698135145</v>
          </cell>
        </row>
        <row r="236">
          <cell r="C236" t="str">
            <v>South East</v>
          </cell>
          <cell r="D236" t="str">
            <v>3116258509</v>
          </cell>
          <cell r="E236" t="str">
            <v>22/11kV Bus</v>
          </cell>
          <cell r="F236" t="str">
            <v>SE</v>
          </cell>
          <cell r="G236" t="str">
            <v>QMRE</v>
          </cell>
          <cell r="H236" t="str">
            <v>PC2 - Patrick Terminals</v>
          </cell>
          <cell r="I236" t="str">
            <v>11kV Bus</v>
          </cell>
          <cell r="J236">
            <v>1.0202100000000001</v>
          </cell>
          <cell r="K236">
            <v>2670000</v>
          </cell>
          <cell r="L236">
            <v>0</v>
          </cell>
          <cell r="M236">
            <v>2670000</v>
          </cell>
          <cell r="N236">
            <v>15689501.700084878</v>
          </cell>
          <cell r="O236">
            <v>0</v>
          </cell>
          <cell r="P236">
            <v>0</v>
          </cell>
          <cell r="Q236">
            <v>0</v>
          </cell>
          <cell r="R236">
            <v>0</v>
          </cell>
          <cell r="S236">
            <v>33672</v>
          </cell>
          <cell r="T236">
            <v>0</v>
          </cell>
          <cell r="U236">
            <v>0</v>
          </cell>
          <cell r="V236">
            <v>0</v>
          </cell>
          <cell r="W236">
            <v>15689501.700084878</v>
          </cell>
          <cell r="X236">
            <v>0</v>
          </cell>
          <cell r="Y236">
            <v>0</v>
          </cell>
          <cell r="Z236">
            <v>8345834.4924554238</v>
          </cell>
          <cell r="AA236">
            <v>7343667.2076294553</v>
          </cell>
        </row>
        <row r="237">
          <cell r="C237" t="str">
            <v>South East</v>
          </cell>
          <cell r="D237" t="str">
            <v>QB10153381</v>
          </cell>
          <cell r="E237" t="str">
            <v>22/11kV Bus</v>
          </cell>
          <cell r="F237" t="str">
            <v>SE</v>
          </cell>
          <cell r="G237" t="str">
            <v>QTNS</v>
          </cell>
          <cell r="H237" t="str">
            <v>Indooroopilly Shoppingtown (Eureka Asset Mngt)</v>
          </cell>
          <cell r="I237" t="str">
            <v>11kV Bus</v>
          </cell>
          <cell r="J237">
            <v>1.0202100000000001</v>
          </cell>
          <cell r="K237">
            <v>208000</v>
          </cell>
          <cell r="L237">
            <v>0</v>
          </cell>
          <cell r="M237">
            <v>208000</v>
          </cell>
          <cell r="N237">
            <v>35418460.876699671</v>
          </cell>
          <cell r="O237">
            <v>0</v>
          </cell>
          <cell r="P237">
            <v>0</v>
          </cell>
          <cell r="Q237">
            <v>0</v>
          </cell>
          <cell r="R237">
            <v>0</v>
          </cell>
          <cell r="S237">
            <v>92640</v>
          </cell>
          <cell r="T237">
            <v>0</v>
          </cell>
          <cell r="U237">
            <v>0</v>
          </cell>
          <cell r="V237">
            <v>0</v>
          </cell>
          <cell r="W237">
            <v>35418460.876699671</v>
          </cell>
          <cell r="X237">
            <v>0</v>
          </cell>
          <cell r="Y237">
            <v>0</v>
          </cell>
          <cell r="Z237">
            <v>14032843.550179413</v>
          </cell>
          <cell r="AA237">
            <v>21385617.326520253</v>
          </cell>
        </row>
        <row r="238">
          <cell r="C238" t="str">
            <v>South East</v>
          </cell>
          <cell r="D238" t="str">
            <v>QB13511921</v>
          </cell>
          <cell r="E238" t="str">
            <v>22/11kV Bus</v>
          </cell>
          <cell r="F238" t="str">
            <v>SE</v>
          </cell>
          <cell r="G238" t="str">
            <v>QSPN</v>
          </cell>
          <cell r="H238" t="str">
            <v>Holy Spirit Hospital - Chermside</v>
          </cell>
          <cell r="I238" t="str">
            <v>11kV Bus</v>
          </cell>
          <cell r="J238">
            <v>1.0434399999999999</v>
          </cell>
          <cell r="K238">
            <v>1657000</v>
          </cell>
          <cell r="L238">
            <v>0</v>
          </cell>
          <cell r="M238">
            <v>1657000</v>
          </cell>
          <cell r="N238">
            <v>7892000.0000000009</v>
          </cell>
          <cell r="O238">
            <v>0</v>
          </cell>
          <cell r="P238">
            <v>0</v>
          </cell>
          <cell r="Q238">
            <v>0</v>
          </cell>
          <cell r="R238">
            <v>0</v>
          </cell>
          <cell r="S238">
            <v>16791.805700000001</v>
          </cell>
          <cell r="T238">
            <v>0</v>
          </cell>
          <cell r="U238">
            <v>0</v>
          </cell>
          <cell r="V238">
            <v>0</v>
          </cell>
          <cell r="W238">
            <v>7892000.0000000009</v>
          </cell>
          <cell r="X238">
            <v>0</v>
          </cell>
          <cell r="Y238">
            <v>0</v>
          </cell>
          <cell r="Z238">
            <v>3710223.3159445459</v>
          </cell>
          <cell r="AA238">
            <v>4181776.684055455</v>
          </cell>
        </row>
        <row r="239">
          <cell r="C239" t="str">
            <v>South East</v>
          </cell>
          <cell r="D239" t="str">
            <v>QB03674207</v>
          </cell>
          <cell r="E239" t="str">
            <v>22/11kV Bus</v>
          </cell>
          <cell r="F239" t="str">
            <v>SE</v>
          </cell>
          <cell r="G239" t="str">
            <v>QRBS</v>
          </cell>
          <cell r="H239" t="str">
            <v>GU1 - Griffith University Nathan</v>
          </cell>
          <cell r="I239" t="str">
            <v>11kV Bus</v>
          </cell>
          <cell r="J239">
            <v>1.0202100000000001</v>
          </cell>
          <cell r="K239">
            <v>5835000</v>
          </cell>
          <cell r="L239">
            <v>0</v>
          </cell>
          <cell r="M239">
            <v>5835000</v>
          </cell>
          <cell r="N239">
            <v>18636224.640065189</v>
          </cell>
          <cell r="O239">
            <v>0</v>
          </cell>
          <cell r="P239">
            <v>0</v>
          </cell>
          <cell r="Q239">
            <v>0</v>
          </cell>
          <cell r="R239">
            <v>0</v>
          </cell>
          <cell r="S239">
            <v>42756.101557124952</v>
          </cell>
          <cell r="T239">
            <v>0</v>
          </cell>
          <cell r="U239">
            <v>0</v>
          </cell>
          <cell r="V239">
            <v>0</v>
          </cell>
          <cell r="W239">
            <v>18636224.640065189</v>
          </cell>
          <cell r="X239">
            <v>0</v>
          </cell>
          <cell r="Y239">
            <v>0</v>
          </cell>
          <cell r="Z239">
            <v>8382031.5253258841</v>
          </cell>
          <cell r="AA239">
            <v>10254193.114739306</v>
          </cell>
        </row>
        <row r="240">
          <cell r="C240" t="str">
            <v>South East</v>
          </cell>
          <cell r="D240" t="str">
            <v>3120101926</v>
          </cell>
          <cell r="E240" t="str">
            <v>22/11kV Bus</v>
          </cell>
          <cell r="F240" t="str">
            <v>SE</v>
          </cell>
          <cell r="G240" t="str">
            <v>QRLD</v>
          </cell>
          <cell r="H240" t="str">
            <v>P&amp;M - SG806042</v>
          </cell>
          <cell r="I240" t="str">
            <v>11kV Bus</v>
          </cell>
          <cell r="J240">
            <v>1.0434399999999999</v>
          </cell>
          <cell r="K240">
            <v>4812000</v>
          </cell>
          <cell r="L240">
            <v>1935000</v>
          </cell>
          <cell r="M240">
            <v>2877000</v>
          </cell>
          <cell r="N240">
            <v>35670392.069622383</v>
          </cell>
          <cell r="O240">
            <v>0</v>
          </cell>
          <cell r="P240">
            <v>0</v>
          </cell>
          <cell r="Q240">
            <v>0</v>
          </cell>
          <cell r="R240">
            <v>0</v>
          </cell>
          <cell r="S240">
            <v>73116</v>
          </cell>
          <cell r="T240">
            <v>0</v>
          </cell>
          <cell r="U240">
            <v>0</v>
          </cell>
          <cell r="V240">
            <v>0</v>
          </cell>
          <cell r="W240">
            <v>35670392.069622383</v>
          </cell>
          <cell r="X240">
            <v>0</v>
          </cell>
          <cell r="Y240">
            <v>0</v>
          </cell>
          <cell r="Z240">
            <v>16712082.796928357</v>
          </cell>
          <cell r="AA240">
            <v>18958309.272694025</v>
          </cell>
        </row>
        <row r="241">
          <cell r="C241" t="str">
            <v>South East</v>
          </cell>
          <cell r="D241" t="str">
            <v>QB03675122</v>
          </cell>
          <cell r="E241" t="str">
            <v>22/11kV Bus</v>
          </cell>
          <cell r="F241" t="str">
            <v>SE</v>
          </cell>
          <cell r="G241" t="str">
            <v>QRBS</v>
          </cell>
          <cell r="H241" t="str">
            <v>Queensland Health - QE2 - QH112</v>
          </cell>
          <cell r="I241" t="str">
            <v>11kV Bus</v>
          </cell>
          <cell r="J241">
            <v>1.0434399999999999</v>
          </cell>
          <cell r="K241">
            <v>1914000</v>
          </cell>
          <cell r="L241">
            <v>0</v>
          </cell>
          <cell r="M241">
            <v>1914000</v>
          </cell>
          <cell r="N241">
            <v>7785078.774039275</v>
          </cell>
          <cell r="O241">
            <v>0</v>
          </cell>
          <cell r="P241">
            <v>0</v>
          </cell>
          <cell r="Q241">
            <v>0</v>
          </cell>
          <cell r="R241">
            <v>0</v>
          </cell>
          <cell r="S241">
            <v>15540</v>
          </cell>
          <cell r="T241">
            <v>0</v>
          </cell>
          <cell r="U241">
            <v>0</v>
          </cell>
          <cell r="V241">
            <v>0</v>
          </cell>
          <cell r="W241">
            <v>7785078.774039275</v>
          </cell>
          <cell r="X241">
            <v>0</v>
          </cell>
          <cell r="Y241">
            <v>0</v>
          </cell>
          <cell r="Z241">
            <v>3630516.3060638639</v>
          </cell>
          <cell r="AA241">
            <v>4154562.4679754106</v>
          </cell>
        </row>
        <row r="242">
          <cell r="C242" t="str">
            <v>South East</v>
          </cell>
          <cell r="D242" t="str">
            <v>3120038403</v>
          </cell>
          <cell r="E242" t="str">
            <v>22/11kV Bus</v>
          </cell>
          <cell r="F242" t="str">
            <v>SE</v>
          </cell>
          <cell r="G242" t="str">
            <v>QSPN</v>
          </cell>
          <cell r="H242" t="str">
            <v>Barrett Burston Malting</v>
          </cell>
          <cell r="I242" t="str">
            <v>11kV Bus</v>
          </cell>
          <cell r="J242">
            <v>1.0202100000000001</v>
          </cell>
          <cell r="K242">
            <v>1717000</v>
          </cell>
          <cell r="L242">
            <v>0</v>
          </cell>
          <cell r="M242">
            <v>1717000</v>
          </cell>
          <cell r="N242">
            <v>12855544</v>
          </cell>
          <cell r="O242">
            <v>0</v>
          </cell>
          <cell r="P242">
            <v>0</v>
          </cell>
          <cell r="Q242">
            <v>0</v>
          </cell>
          <cell r="R242">
            <v>0</v>
          </cell>
          <cell r="S242">
            <v>35073.023724055245</v>
          </cell>
          <cell r="T242">
            <v>0</v>
          </cell>
          <cell r="U242">
            <v>0</v>
          </cell>
          <cell r="V242">
            <v>0</v>
          </cell>
          <cell r="W242">
            <v>12855544</v>
          </cell>
          <cell r="X242">
            <v>0</v>
          </cell>
          <cell r="Y242">
            <v>0</v>
          </cell>
          <cell r="Z242">
            <v>6903541</v>
          </cell>
          <cell r="AA242">
            <v>5952003</v>
          </cell>
        </row>
        <row r="243">
          <cell r="C243" t="str">
            <v>South East</v>
          </cell>
          <cell r="D243" t="str">
            <v>3120157527</v>
          </cell>
          <cell r="E243" t="str">
            <v>22/11kV Bus</v>
          </cell>
          <cell r="F243" t="str">
            <v>SE</v>
          </cell>
          <cell r="G243" t="str">
            <v>QMAR</v>
          </cell>
          <cell r="H243" t="str">
            <v>Gold Coast Light Rail - DEPW</v>
          </cell>
          <cell r="I243" t="str">
            <v>11kV Bus</v>
          </cell>
          <cell r="J243">
            <v>1.0202100000000001</v>
          </cell>
          <cell r="K243">
            <v>1305000</v>
          </cell>
          <cell r="L243">
            <v>1305000</v>
          </cell>
          <cell r="M243">
            <v>0</v>
          </cell>
          <cell r="N243">
            <v>2715691.8318381566</v>
          </cell>
          <cell r="O243">
            <v>0</v>
          </cell>
          <cell r="P243">
            <v>0</v>
          </cell>
          <cell r="Q243">
            <v>0</v>
          </cell>
          <cell r="R243">
            <v>0</v>
          </cell>
          <cell r="S243">
            <v>8004</v>
          </cell>
          <cell r="T243">
            <v>0</v>
          </cell>
          <cell r="U243">
            <v>0</v>
          </cell>
          <cell r="V243">
            <v>0</v>
          </cell>
          <cell r="W243">
            <v>2715691.8318381566</v>
          </cell>
          <cell r="X243">
            <v>0</v>
          </cell>
          <cell r="Y243">
            <v>0</v>
          </cell>
          <cell r="Z243">
            <v>1469383.1879709433</v>
          </cell>
          <cell r="AA243">
            <v>1246308.6438672133</v>
          </cell>
        </row>
        <row r="244">
          <cell r="C244" t="str">
            <v>South East</v>
          </cell>
          <cell r="D244" t="str">
            <v>3120025083</v>
          </cell>
          <cell r="E244" t="str">
            <v>22/11kV Bus</v>
          </cell>
          <cell r="F244" t="str">
            <v>SE</v>
          </cell>
          <cell r="G244" t="str">
            <v>QSPN</v>
          </cell>
          <cell r="H244" t="str">
            <v>Wagner Pinkenba Cement Mill</v>
          </cell>
          <cell r="I244" t="str">
            <v>11kV Bus</v>
          </cell>
          <cell r="J244">
            <v>1.0202100000000001</v>
          </cell>
          <cell r="K244">
            <v>8544000</v>
          </cell>
          <cell r="L244">
            <v>4272000</v>
          </cell>
          <cell r="M244">
            <v>4272000</v>
          </cell>
          <cell r="N244">
            <v>22991414.806000002</v>
          </cell>
          <cell r="O244">
            <v>0</v>
          </cell>
          <cell r="P244">
            <v>0</v>
          </cell>
          <cell r="Q244">
            <v>0</v>
          </cell>
          <cell r="R244">
            <v>0</v>
          </cell>
          <cell r="S244">
            <v>60785.869899999991</v>
          </cell>
          <cell r="T244">
            <v>0</v>
          </cell>
          <cell r="U244">
            <v>0</v>
          </cell>
          <cell r="V244">
            <v>0</v>
          </cell>
          <cell r="W244">
            <v>22991414.806000002</v>
          </cell>
          <cell r="X244">
            <v>0</v>
          </cell>
          <cell r="Y244">
            <v>0</v>
          </cell>
          <cell r="Z244">
            <v>12728884.055000002</v>
          </cell>
          <cell r="AA244">
            <v>10262530.751</v>
          </cell>
        </row>
        <row r="245">
          <cell r="C245" t="str">
            <v>South East</v>
          </cell>
          <cell r="D245" t="str">
            <v>3114853582</v>
          </cell>
          <cell r="E245" t="str">
            <v>22/11kV Bus</v>
          </cell>
          <cell r="F245" t="str">
            <v>SE</v>
          </cell>
          <cell r="G245" t="str">
            <v>QABR</v>
          </cell>
          <cell r="H245" t="str">
            <v>Greenmountain Food Processing</v>
          </cell>
          <cell r="I245" t="str">
            <v>11kV Bus</v>
          </cell>
          <cell r="J245">
            <v>1.0434399999999999</v>
          </cell>
          <cell r="K245">
            <v>803000</v>
          </cell>
          <cell r="L245">
            <v>0</v>
          </cell>
          <cell r="M245">
            <v>803000</v>
          </cell>
          <cell r="N245">
            <v>7815534.7583950972</v>
          </cell>
          <cell r="O245">
            <v>0</v>
          </cell>
          <cell r="P245">
            <v>0</v>
          </cell>
          <cell r="Q245">
            <v>0</v>
          </cell>
          <cell r="R245">
            <v>0</v>
          </cell>
          <cell r="S245">
            <v>17820</v>
          </cell>
          <cell r="T245">
            <v>0</v>
          </cell>
          <cell r="U245">
            <v>0</v>
          </cell>
          <cell r="V245">
            <v>0</v>
          </cell>
          <cell r="W245">
            <v>7815534.7583950972</v>
          </cell>
          <cell r="X245">
            <v>0</v>
          </cell>
          <cell r="Y245">
            <v>0</v>
          </cell>
          <cell r="Z245">
            <v>3297953.0984594938</v>
          </cell>
          <cell r="AA245">
            <v>4517581.6599356038</v>
          </cell>
        </row>
        <row r="246">
          <cell r="C246" t="str">
            <v>South East</v>
          </cell>
          <cell r="D246" t="str">
            <v>3120109208</v>
          </cell>
          <cell r="E246" t="str">
            <v>22/11kV Bus</v>
          </cell>
          <cell r="F246" t="str">
            <v>SE</v>
          </cell>
          <cell r="G246" t="str">
            <v>QCBW</v>
          </cell>
          <cell r="H246" t="str">
            <v>Dept of Justice &amp; Attorney General - Brisbane Courts 419 George St</v>
          </cell>
          <cell r="I246" t="str">
            <v>11kV Bus</v>
          </cell>
          <cell r="J246">
            <v>1.0434399999999999</v>
          </cell>
          <cell r="K246">
            <v>3004000</v>
          </cell>
          <cell r="L246">
            <v>0</v>
          </cell>
          <cell r="M246">
            <v>3004000</v>
          </cell>
          <cell r="N246">
            <v>6653477.9283229904</v>
          </cell>
          <cell r="O246">
            <v>0</v>
          </cell>
          <cell r="P246">
            <v>0</v>
          </cell>
          <cell r="Q246">
            <v>0</v>
          </cell>
          <cell r="R246">
            <v>0</v>
          </cell>
          <cell r="S246">
            <v>15372</v>
          </cell>
          <cell r="T246">
            <v>0</v>
          </cell>
          <cell r="U246">
            <v>0</v>
          </cell>
          <cell r="V246">
            <v>0</v>
          </cell>
          <cell r="W246">
            <v>6653477.9283229904</v>
          </cell>
          <cell r="X246">
            <v>0</v>
          </cell>
          <cell r="Y246">
            <v>0</v>
          </cell>
          <cell r="Z246">
            <v>2661435.8974907566</v>
          </cell>
          <cell r="AA246">
            <v>3992042.0308322343</v>
          </cell>
        </row>
        <row r="247">
          <cell r="C247" t="str">
            <v>South East</v>
          </cell>
          <cell r="D247" t="str">
            <v>3120024469</v>
          </cell>
          <cell r="E247" t="str">
            <v>22/11kV Bus</v>
          </cell>
          <cell r="F247" t="str">
            <v>SE</v>
          </cell>
          <cell r="G247" t="str">
            <v>QBMH</v>
          </cell>
          <cell r="H247" t="str">
            <v>GPT Propert Mngt (111 Eagle St)</v>
          </cell>
          <cell r="I247" t="str">
            <v>11kV Bus</v>
          </cell>
          <cell r="J247">
            <v>1.0434399999999999</v>
          </cell>
          <cell r="K247">
            <v>3199000</v>
          </cell>
          <cell r="L247">
            <v>0</v>
          </cell>
          <cell r="M247">
            <v>3199000</v>
          </cell>
          <cell r="N247">
            <v>6320812.0084116049</v>
          </cell>
          <cell r="O247">
            <v>0</v>
          </cell>
          <cell r="P247">
            <v>0</v>
          </cell>
          <cell r="Q247">
            <v>0</v>
          </cell>
          <cell r="R247">
            <v>0</v>
          </cell>
          <cell r="S247">
            <v>26796</v>
          </cell>
          <cell r="T247">
            <v>0</v>
          </cell>
          <cell r="U247">
            <v>0</v>
          </cell>
          <cell r="V247">
            <v>0</v>
          </cell>
          <cell r="W247">
            <v>6320812.0084116049</v>
          </cell>
          <cell r="X247">
            <v>0</v>
          </cell>
          <cell r="Y247">
            <v>0</v>
          </cell>
          <cell r="Z247">
            <v>2477030.0389436251</v>
          </cell>
          <cell r="AA247">
            <v>3843781.9694679794</v>
          </cell>
        </row>
        <row r="248">
          <cell r="C248" t="str">
            <v>South East</v>
          </cell>
          <cell r="D248" t="str">
            <v>3120119028</v>
          </cell>
          <cell r="E248" t="str">
            <v>22/11kV Bus</v>
          </cell>
          <cell r="F248" t="str">
            <v>SE</v>
          </cell>
          <cell r="G248" t="str">
            <v>QTNS</v>
          </cell>
          <cell r="H248" t="str">
            <v>Translational Research Institute (Wooloongabba)</v>
          </cell>
          <cell r="I248" t="str">
            <v>11kV Bus</v>
          </cell>
          <cell r="J248">
            <v>1.0202100000000001</v>
          </cell>
          <cell r="K248">
            <v>1725000</v>
          </cell>
          <cell r="L248">
            <v>0</v>
          </cell>
          <cell r="M248">
            <v>1725000</v>
          </cell>
          <cell r="N248">
            <v>14825540.013822686</v>
          </cell>
          <cell r="O248">
            <v>0</v>
          </cell>
          <cell r="P248">
            <v>0</v>
          </cell>
          <cell r="Q248">
            <v>0</v>
          </cell>
          <cell r="R248">
            <v>0</v>
          </cell>
          <cell r="S248">
            <v>27648</v>
          </cell>
          <cell r="T248">
            <v>0</v>
          </cell>
          <cell r="U248">
            <v>0</v>
          </cell>
          <cell r="V248">
            <v>0</v>
          </cell>
          <cell r="W248">
            <v>14825540.013822686</v>
          </cell>
          <cell r="X248">
            <v>0</v>
          </cell>
          <cell r="Y248">
            <v>0</v>
          </cell>
          <cell r="Z248">
            <v>7152025.5229199491</v>
          </cell>
          <cell r="AA248">
            <v>7673514.4909027359</v>
          </cell>
        </row>
        <row r="249">
          <cell r="C249" t="str">
            <v>South East</v>
          </cell>
          <cell r="D249" t="str">
            <v>3117139376</v>
          </cell>
          <cell r="E249" t="str">
            <v>22/11kV Bus</v>
          </cell>
          <cell r="F249" t="str">
            <v>SE</v>
          </cell>
          <cell r="G249" t="str">
            <v>QSPN</v>
          </cell>
          <cell r="H249" t="str">
            <v>B2 - Boral Plasterboard</v>
          </cell>
          <cell r="I249" t="str">
            <v>11kV Bus</v>
          </cell>
          <cell r="J249">
            <v>1.0202100000000001</v>
          </cell>
          <cell r="K249">
            <v>4079000</v>
          </cell>
          <cell r="L249">
            <v>0</v>
          </cell>
          <cell r="M249">
            <v>4079000</v>
          </cell>
          <cell r="N249">
            <v>17139129.786307845</v>
          </cell>
          <cell r="O249">
            <v>0</v>
          </cell>
          <cell r="P249">
            <v>0</v>
          </cell>
          <cell r="Q249">
            <v>0</v>
          </cell>
          <cell r="R249">
            <v>0</v>
          </cell>
          <cell r="S249">
            <v>38916</v>
          </cell>
          <cell r="T249">
            <v>0</v>
          </cell>
          <cell r="U249">
            <v>0</v>
          </cell>
          <cell r="V249">
            <v>0</v>
          </cell>
          <cell r="W249">
            <v>17139129.786307845</v>
          </cell>
          <cell r="X249">
            <v>0</v>
          </cell>
          <cell r="Y249">
            <v>0</v>
          </cell>
          <cell r="Z249">
            <v>6959013.5074698189</v>
          </cell>
          <cell r="AA249">
            <v>10180116.278838025</v>
          </cell>
        </row>
        <row r="250">
          <cell r="C250" t="str">
            <v>South East</v>
          </cell>
          <cell r="D250" t="str">
            <v>3120152640</v>
          </cell>
          <cell r="E250" t="str">
            <v>22/11kV Bus</v>
          </cell>
          <cell r="F250" t="str">
            <v>SE</v>
          </cell>
          <cell r="G250" t="str">
            <v>QPWD</v>
          </cell>
          <cell r="H250" t="str">
            <v>Sunshine Coast University Hospital</v>
          </cell>
          <cell r="I250" t="str">
            <v>11kV Bus</v>
          </cell>
          <cell r="J250">
            <v>1.01095</v>
          </cell>
          <cell r="K250">
            <v>3508000</v>
          </cell>
          <cell r="L250">
            <v>2862000</v>
          </cell>
          <cell r="M250">
            <v>646000</v>
          </cell>
          <cell r="N250">
            <v>53840703.385722533</v>
          </cell>
          <cell r="O250">
            <v>0</v>
          </cell>
          <cell r="P250">
            <v>0</v>
          </cell>
          <cell r="Q250">
            <v>0</v>
          </cell>
          <cell r="R250">
            <v>0</v>
          </cell>
          <cell r="S250">
            <v>96036</v>
          </cell>
          <cell r="T250">
            <v>0</v>
          </cell>
          <cell r="U250">
            <v>0</v>
          </cell>
          <cell r="V250">
            <v>0</v>
          </cell>
          <cell r="W250">
            <v>53840703.385722533</v>
          </cell>
          <cell r="X250">
            <v>0</v>
          </cell>
          <cell r="Y250">
            <v>0</v>
          </cell>
          <cell r="Z250">
            <v>27469534.400884349</v>
          </cell>
          <cell r="AA250">
            <v>26371168.98483818</v>
          </cell>
        </row>
        <row r="251">
          <cell r="C251" t="str">
            <v>South East</v>
          </cell>
          <cell r="D251" t="str">
            <v>3117309077</v>
          </cell>
          <cell r="E251" t="str">
            <v>22/11kV Bus</v>
          </cell>
          <cell r="F251" t="str">
            <v>SE</v>
          </cell>
          <cell r="G251" t="str">
            <v>QSPN</v>
          </cell>
          <cell r="H251" t="str">
            <v>Tradecoast Central</v>
          </cell>
          <cell r="I251" t="str">
            <v>11kV Bus</v>
          </cell>
          <cell r="J251">
            <v>1.0129900000000001</v>
          </cell>
          <cell r="K251">
            <v>1359000</v>
          </cell>
          <cell r="L251">
            <v>0</v>
          </cell>
          <cell r="M251">
            <v>1359000</v>
          </cell>
          <cell r="N251">
            <v>17392755.854054566</v>
          </cell>
          <cell r="O251">
            <v>0</v>
          </cell>
          <cell r="P251">
            <v>0</v>
          </cell>
          <cell r="Q251">
            <v>0</v>
          </cell>
          <cell r="R251">
            <v>0</v>
          </cell>
          <cell r="S251">
            <v>44304</v>
          </cell>
          <cell r="T251">
            <v>0</v>
          </cell>
          <cell r="U251">
            <v>0</v>
          </cell>
          <cell r="V251">
            <v>0</v>
          </cell>
          <cell r="W251">
            <v>17392755.854054566</v>
          </cell>
          <cell r="X251">
            <v>0</v>
          </cell>
          <cell r="Y251">
            <v>0</v>
          </cell>
          <cell r="Z251">
            <v>6428771.188278188</v>
          </cell>
          <cell r="AA251">
            <v>10963984.665776379</v>
          </cell>
        </row>
        <row r="252">
          <cell r="C252" t="str">
            <v>South East</v>
          </cell>
          <cell r="D252" t="str">
            <v>QB05998131</v>
          </cell>
          <cell r="E252" t="str">
            <v>22/11kV Bus</v>
          </cell>
          <cell r="F252" t="str">
            <v>SE</v>
          </cell>
          <cell r="G252" t="str">
            <v>QBMH</v>
          </cell>
          <cell r="H252" t="str">
            <v>Blue Tower Brisbane</v>
          </cell>
          <cell r="I252" t="str">
            <v>11kV Bus</v>
          </cell>
          <cell r="J252">
            <v>1.0202100000000001</v>
          </cell>
          <cell r="K252">
            <v>1366000</v>
          </cell>
          <cell r="L252">
            <v>0</v>
          </cell>
          <cell r="M252">
            <v>1366000</v>
          </cell>
          <cell r="N252">
            <v>5765327.1595965717</v>
          </cell>
          <cell r="O252">
            <v>0</v>
          </cell>
          <cell r="P252">
            <v>0</v>
          </cell>
          <cell r="Q252">
            <v>0</v>
          </cell>
          <cell r="R252">
            <v>0</v>
          </cell>
          <cell r="S252">
            <v>21612</v>
          </cell>
          <cell r="T252">
            <v>0</v>
          </cell>
          <cell r="U252">
            <v>0</v>
          </cell>
          <cell r="V252">
            <v>0</v>
          </cell>
          <cell r="W252">
            <v>5765327.1595965717</v>
          </cell>
          <cell r="X252">
            <v>0</v>
          </cell>
          <cell r="Y252">
            <v>0</v>
          </cell>
          <cell r="Z252">
            <v>1694852.5298063376</v>
          </cell>
          <cell r="AA252">
            <v>4070474.6297902339</v>
          </cell>
        </row>
        <row r="253">
          <cell r="C253" t="str">
            <v>South East</v>
          </cell>
          <cell r="D253" t="str">
            <v>QB13849948</v>
          </cell>
          <cell r="E253" t="str">
            <v>22/11kV Bus</v>
          </cell>
          <cell r="F253" t="str">
            <v>SE</v>
          </cell>
          <cell r="G253" t="str">
            <v>QABM</v>
          </cell>
          <cell r="H253" t="str">
            <v>Bradken Ipswich (HV)</v>
          </cell>
          <cell r="I253" t="str">
            <v>11kV Bus</v>
          </cell>
          <cell r="J253">
            <v>1.0202100000000001</v>
          </cell>
          <cell r="K253">
            <v>514000</v>
          </cell>
          <cell r="L253">
            <v>0</v>
          </cell>
          <cell r="M253">
            <v>514000</v>
          </cell>
          <cell r="N253">
            <v>1610000</v>
          </cell>
          <cell r="O253">
            <v>0</v>
          </cell>
          <cell r="P253">
            <v>0</v>
          </cell>
          <cell r="Q253">
            <v>0</v>
          </cell>
          <cell r="R253">
            <v>0</v>
          </cell>
          <cell r="S253">
            <v>15804</v>
          </cell>
          <cell r="T253">
            <v>0</v>
          </cell>
          <cell r="U253">
            <v>0</v>
          </cell>
          <cell r="V253">
            <v>0</v>
          </cell>
          <cell r="W253">
            <v>1610000</v>
          </cell>
          <cell r="X253">
            <v>0</v>
          </cell>
          <cell r="Y253">
            <v>0</v>
          </cell>
          <cell r="Z253">
            <v>855496.01571064547</v>
          </cell>
          <cell r="AA253">
            <v>754503.98428935464</v>
          </cell>
        </row>
        <row r="254">
          <cell r="C254" t="str">
            <v>South East</v>
          </cell>
          <cell r="D254" t="str">
            <v>QB00157309</v>
          </cell>
          <cell r="E254" t="str">
            <v>22/11kV Bus</v>
          </cell>
          <cell r="F254" t="str">
            <v>SE</v>
          </cell>
          <cell r="G254" t="str">
            <v>QBMH</v>
          </cell>
          <cell r="H254" t="str">
            <v>YF05 - Capalaba Pk Shopping Centre</v>
          </cell>
          <cell r="I254" t="str">
            <v>11kV Bus</v>
          </cell>
          <cell r="J254">
            <v>1.0202100000000001</v>
          </cell>
          <cell r="K254">
            <v>452000</v>
          </cell>
          <cell r="L254">
            <v>0</v>
          </cell>
          <cell r="M254">
            <v>452000</v>
          </cell>
          <cell r="N254">
            <v>12047530.690123735</v>
          </cell>
          <cell r="O254">
            <v>0</v>
          </cell>
          <cell r="P254">
            <v>0</v>
          </cell>
          <cell r="Q254">
            <v>0</v>
          </cell>
          <cell r="R254">
            <v>0</v>
          </cell>
          <cell r="S254">
            <v>29256</v>
          </cell>
          <cell r="T254">
            <v>0</v>
          </cell>
          <cell r="U254">
            <v>0</v>
          </cell>
          <cell r="V254">
            <v>0</v>
          </cell>
          <cell r="W254">
            <v>12047530.690123735</v>
          </cell>
          <cell r="X254">
            <v>0</v>
          </cell>
          <cell r="Y254">
            <v>0</v>
          </cell>
          <cell r="Z254">
            <v>5060344.2146707643</v>
          </cell>
          <cell r="AA254">
            <v>6987186.4754529698</v>
          </cell>
        </row>
        <row r="255">
          <cell r="C255" t="str">
            <v>South East</v>
          </cell>
          <cell r="D255" t="str">
            <v>QB00977853</v>
          </cell>
          <cell r="E255" t="str">
            <v>22/11kV Bus</v>
          </cell>
          <cell r="F255" t="str">
            <v>SE</v>
          </cell>
          <cell r="G255" t="str">
            <v>QMGB</v>
          </cell>
          <cell r="H255" t="str">
            <v>Gold Coast Airport</v>
          </cell>
          <cell r="I255" t="str">
            <v>11kV Bus</v>
          </cell>
          <cell r="J255">
            <v>1.0202100000000001</v>
          </cell>
          <cell r="K255">
            <v>3242000</v>
          </cell>
          <cell r="L255">
            <v>126000</v>
          </cell>
          <cell r="M255">
            <v>3116000</v>
          </cell>
          <cell r="N255">
            <v>17000000</v>
          </cell>
          <cell r="O255">
            <v>0</v>
          </cell>
          <cell r="P255">
            <v>0</v>
          </cell>
          <cell r="Q255">
            <v>0</v>
          </cell>
          <cell r="R255">
            <v>0</v>
          </cell>
          <cell r="S255">
            <v>40800.000000000015</v>
          </cell>
          <cell r="T255">
            <v>0</v>
          </cell>
          <cell r="U255">
            <v>0</v>
          </cell>
          <cell r="V255">
            <v>0</v>
          </cell>
          <cell r="W255">
            <v>17000000</v>
          </cell>
          <cell r="X255">
            <v>0</v>
          </cell>
          <cell r="Y255">
            <v>0</v>
          </cell>
          <cell r="Z255">
            <v>7641163.5104049388</v>
          </cell>
          <cell r="AA255">
            <v>9358836.4895950612</v>
          </cell>
        </row>
        <row r="256">
          <cell r="C256" t="str">
            <v>South East</v>
          </cell>
          <cell r="D256" t="str">
            <v>3115205266</v>
          </cell>
          <cell r="E256" t="str">
            <v>22/11kV Bus</v>
          </cell>
          <cell r="F256" t="str">
            <v>SE</v>
          </cell>
          <cell r="G256" t="str">
            <v>QMGB</v>
          </cell>
          <cell r="H256" t="str">
            <v>J3 - Gold Coast Convention Centre</v>
          </cell>
          <cell r="I256" t="str">
            <v>11kV Bus</v>
          </cell>
          <cell r="J256">
            <v>1.0434399999999999</v>
          </cell>
          <cell r="K256">
            <v>2020000</v>
          </cell>
          <cell r="L256">
            <v>0</v>
          </cell>
          <cell r="M256">
            <v>2020000</v>
          </cell>
          <cell r="N256">
            <v>3789266.5662761065</v>
          </cell>
          <cell r="O256">
            <v>0</v>
          </cell>
          <cell r="P256">
            <v>0</v>
          </cell>
          <cell r="Q256">
            <v>0</v>
          </cell>
          <cell r="R256">
            <v>0</v>
          </cell>
          <cell r="S256">
            <v>12384</v>
          </cell>
          <cell r="T256">
            <v>0</v>
          </cell>
          <cell r="U256">
            <v>0</v>
          </cell>
          <cell r="V256">
            <v>0</v>
          </cell>
          <cell r="W256">
            <v>3789266.5662761065</v>
          </cell>
          <cell r="X256">
            <v>0</v>
          </cell>
          <cell r="Y256">
            <v>0</v>
          </cell>
          <cell r="Z256">
            <v>1482448.5180476957</v>
          </cell>
          <cell r="AA256">
            <v>2306818.048228411</v>
          </cell>
        </row>
        <row r="257">
          <cell r="C257" t="str">
            <v>South East</v>
          </cell>
          <cell r="D257" t="str">
            <v>QB13160117</v>
          </cell>
          <cell r="E257" t="str">
            <v>22/11kV Bus</v>
          </cell>
          <cell r="F257" t="str">
            <v>SE</v>
          </cell>
          <cell r="G257" t="str">
            <v>QMRE</v>
          </cell>
          <cell r="H257" t="str">
            <v>Metal Corporation Recyclers (Onesteel)</v>
          </cell>
          <cell r="I257" t="str">
            <v>11kV Bus</v>
          </cell>
          <cell r="J257">
            <v>1.0202100000000001</v>
          </cell>
          <cell r="K257">
            <v>3404000</v>
          </cell>
          <cell r="L257">
            <v>0</v>
          </cell>
          <cell r="M257">
            <v>3404000</v>
          </cell>
          <cell r="N257">
            <v>4219357.7934722276</v>
          </cell>
          <cell r="O257">
            <v>0</v>
          </cell>
          <cell r="P257">
            <v>0</v>
          </cell>
          <cell r="Q257">
            <v>0</v>
          </cell>
          <cell r="R257">
            <v>0</v>
          </cell>
          <cell r="S257">
            <v>60444</v>
          </cell>
          <cell r="T257">
            <v>0</v>
          </cell>
          <cell r="U257">
            <v>0</v>
          </cell>
          <cell r="V257">
            <v>0</v>
          </cell>
          <cell r="W257">
            <v>4219357.7934722276</v>
          </cell>
          <cell r="X257">
            <v>0</v>
          </cell>
          <cell r="Y257">
            <v>0</v>
          </cell>
          <cell r="Z257">
            <v>706686.51667441148</v>
          </cell>
          <cell r="AA257">
            <v>3512671.2767978162</v>
          </cell>
        </row>
        <row r="258">
          <cell r="C258" t="str">
            <v>South East</v>
          </cell>
          <cell r="D258" t="str">
            <v>QB07804423</v>
          </cell>
          <cell r="E258" t="str">
            <v>22/11kV Bus</v>
          </cell>
          <cell r="F258" t="str">
            <v>SE</v>
          </cell>
          <cell r="G258" t="str">
            <v>QLGH</v>
          </cell>
          <cell r="H258" t="str">
            <v>Queensland Breweries Yatala</v>
          </cell>
          <cell r="I258" t="str">
            <v>11kV Bus</v>
          </cell>
          <cell r="J258">
            <v>1.0434399999999999</v>
          </cell>
          <cell r="K258">
            <v>5703000</v>
          </cell>
          <cell r="L258">
            <v>0</v>
          </cell>
          <cell r="M258">
            <v>5703000</v>
          </cell>
          <cell r="N258">
            <v>28539948.180951361</v>
          </cell>
          <cell r="O258">
            <v>0</v>
          </cell>
          <cell r="P258">
            <v>0</v>
          </cell>
          <cell r="Q258">
            <v>0</v>
          </cell>
          <cell r="R258">
            <v>0</v>
          </cell>
          <cell r="S258">
            <v>70776</v>
          </cell>
          <cell r="T258">
            <v>0</v>
          </cell>
          <cell r="U258">
            <v>0</v>
          </cell>
          <cell r="V258">
            <v>0</v>
          </cell>
          <cell r="W258">
            <v>28539948.180951361</v>
          </cell>
          <cell r="X258">
            <v>0</v>
          </cell>
          <cell r="Y258">
            <v>0</v>
          </cell>
          <cell r="Z258">
            <v>12059605.993375294</v>
          </cell>
          <cell r="AA258">
            <v>16480342.187576067</v>
          </cell>
        </row>
        <row r="259">
          <cell r="C259" t="str">
            <v>South East</v>
          </cell>
          <cell r="D259" t="str">
            <v>QB03567478</v>
          </cell>
          <cell r="E259" t="str">
            <v>22/11kV Bus</v>
          </cell>
          <cell r="F259" t="str">
            <v>SE</v>
          </cell>
          <cell r="G259" t="str">
            <v>QCBW</v>
          </cell>
          <cell r="H259" t="str">
            <v>QUT Kelvin Grove - 1</v>
          </cell>
          <cell r="I259" t="str">
            <v>11kV Bus</v>
          </cell>
          <cell r="J259">
            <v>1.0202100000000001</v>
          </cell>
          <cell r="K259">
            <v>5059000</v>
          </cell>
          <cell r="L259">
            <v>579000</v>
          </cell>
          <cell r="M259">
            <v>4480000</v>
          </cell>
          <cell r="N259">
            <v>9431564.7000000011</v>
          </cell>
          <cell r="O259">
            <v>0</v>
          </cell>
          <cell r="P259">
            <v>0</v>
          </cell>
          <cell r="Q259">
            <v>0</v>
          </cell>
          <cell r="R259">
            <v>0</v>
          </cell>
          <cell r="S259">
            <v>23632.2588</v>
          </cell>
          <cell r="T259">
            <v>0</v>
          </cell>
          <cell r="U259">
            <v>0</v>
          </cell>
          <cell r="V259">
            <v>0</v>
          </cell>
          <cell r="W259">
            <v>9431564.7000000011</v>
          </cell>
          <cell r="X259">
            <v>0</v>
          </cell>
          <cell r="Y259">
            <v>0</v>
          </cell>
          <cell r="Z259">
            <v>4029613.7000000007</v>
          </cell>
          <cell r="AA259">
            <v>5401951</v>
          </cell>
        </row>
        <row r="260">
          <cell r="C260" t="str">
            <v>South East</v>
          </cell>
          <cell r="D260" t="str">
            <v>QB06644406</v>
          </cell>
          <cell r="E260" t="str">
            <v>22/11kV Bus</v>
          </cell>
          <cell r="F260" t="str">
            <v>SE</v>
          </cell>
          <cell r="G260" t="str">
            <v>QBMH</v>
          </cell>
          <cell r="H260" t="str">
            <v>Riverside Centre</v>
          </cell>
          <cell r="I260" t="str">
            <v>11kV Bus</v>
          </cell>
          <cell r="J260">
            <v>1.0434399999999999</v>
          </cell>
          <cell r="K260">
            <v>5097000</v>
          </cell>
          <cell r="L260">
            <v>0</v>
          </cell>
          <cell r="M260">
            <v>5097000</v>
          </cell>
          <cell r="N260">
            <v>10683766.381999999</v>
          </cell>
          <cell r="O260">
            <v>0</v>
          </cell>
          <cell r="P260">
            <v>0</v>
          </cell>
          <cell r="Q260">
            <v>0</v>
          </cell>
          <cell r="R260">
            <v>0</v>
          </cell>
          <cell r="S260">
            <v>30310.713100000001</v>
          </cell>
          <cell r="T260">
            <v>0</v>
          </cell>
          <cell r="U260">
            <v>0</v>
          </cell>
          <cell r="V260">
            <v>0</v>
          </cell>
          <cell r="W260">
            <v>10683766.381999999</v>
          </cell>
          <cell r="X260">
            <v>0</v>
          </cell>
          <cell r="Y260">
            <v>0</v>
          </cell>
          <cell r="Z260">
            <v>3929093.7899999996</v>
          </cell>
          <cell r="AA260">
            <v>6754672.5920000002</v>
          </cell>
        </row>
        <row r="261">
          <cell r="C261" t="str">
            <v>South East</v>
          </cell>
          <cell r="D261" t="str">
            <v>QB06070167</v>
          </cell>
          <cell r="E261" t="str">
            <v>22/11kV Bus</v>
          </cell>
          <cell r="F261" t="str">
            <v>SE</v>
          </cell>
          <cell r="G261" t="str">
            <v>QRBS</v>
          </cell>
          <cell r="H261" t="str">
            <v>YF09 - Sunnypark  Shopping Centre</v>
          </cell>
          <cell r="I261" t="str">
            <v>11kV Bus</v>
          </cell>
          <cell r="J261">
            <v>1.0202100000000001</v>
          </cell>
          <cell r="K261">
            <v>232000</v>
          </cell>
          <cell r="L261">
            <v>0</v>
          </cell>
          <cell r="M261">
            <v>232000</v>
          </cell>
          <cell r="N261">
            <v>5417612.1490000002</v>
          </cell>
          <cell r="O261">
            <v>0</v>
          </cell>
          <cell r="P261">
            <v>0</v>
          </cell>
          <cell r="Q261">
            <v>0</v>
          </cell>
          <cell r="R261">
            <v>0</v>
          </cell>
          <cell r="S261">
            <v>14761.604414000003</v>
          </cell>
          <cell r="T261">
            <v>0</v>
          </cell>
          <cell r="U261">
            <v>0</v>
          </cell>
          <cell r="V261">
            <v>0</v>
          </cell>
          <cell r="W261">
            <v>5417612.1490000002</v>
          </cell>
          <cell r="X261">
            <v>0</v>
          </cell>
          <cell r="Y261">
            <v>0</v>
          </cell>
          <cell r="Z261">
            <v>2265472.2299999995</v>
          </cell>
          <cell r="AA261">
            <v>3152139.9190000007</v>
          </cell>
        </row>
        <row r="262">
          <cell r="C262" t="str">
            <v>South East</v>
          </cell>
          <cell r="D262" t="str">
            <v>3116293100</v>
          </cell>
          <cell r="E262" t="str">
            <v>22/11kV Bus</v>
          </cell>
          <cell r="F262" t="str">
            <v>SE</v>
          </cell>
          <cell r="G262" t="str">
            <v>QLGH</v>
          </cell>
          <cell r="H262" t="str">
            <v>Woolworths - Brisbane RDCT</v>
          </cell>
          <cell r="I262" t="str">
            <v>11kV Bus</v>
          </cell>
          <cell r="J262">
            <v>1.0202100000000001</v>
          </cell>
          <cell r="K262">
            <v>5134000</v>
          </cell>
          <cell r="L262">
            <v>0</v>
          </cell>
          <cell r="M262">
            <v>5134000</v>
          </cell>
          <cell r="N262">
            <v>16904812.397185836</v>
          </cell>
          <cell r="O262">
            <v>0</v>
          </cell>
          <cell r="P262">
            <v>0</v>
          </cell>
          <cell r="Q262">
            <v>0</v>
          </cell>
          <cell r="R262">
            <v>0</v>
          </cell>
          <cell r="S262">
            <v>31164</v>
          </cell>
          <cell r="T262">
            <v>0</v>
          </cell>
          <cell r="U262">
            <v>0</v>
          </cell>
          <cell r="V262">
            <v>0</v>
          </cell>
          <cell r="W262">
            <v>16904812.397185836</v>
          </cell>
          <cell r="X262">
            <v>0</v>
          </cell>
          <cell r="Y262">
            <v>0</v>
          </cell>
          <cell r="Z262">
            <v>8374319.6082042139</v>
          </cell>
          <cell r="AA262">
            <v>8530492.7889816221</v>
          </cell>
        </row>
        <row r="263">
          <cell r="C263" t="str">
            <v>South East</v>
          </cell>
          <cell r="D263" t="str">
            <v>3120213570</v>
          </cell>
          <cell r="E263" t="str">
            <v>22/11kV Bus</v>
          </cell>
          <cell r="F263" t="str">
            <v>SE</v>
          </cell>
          <cell r="G263" t="str">
            <v>QMAR</v>
          </cell>
          <cell r="H263" t="str">
            <v>Scentre - W8 Westfield Coomera 1</v>
          </cell>
          <cell r="I263" t="str">
            <v>11kV Bus</v>
          </cell>
          <cell r="J263">
            <v>1.0202100000000001</v>
          </cell>
          <cell r="K263">
            <v>7786000</v>
          </cell>
          <cell r="L263">
            <v>7463000</v>
          </cell>
          <cell r="M263">
            <v>323000</v>
          </cell>
          <cell r="N263">
            <v>12295016.427567098</v>
          </cell>
          <cell r="O263">
            <v>0</v>
          </cell>
          <cell r="P263">
            <v>0</v>
          </cell>
          <cell r="Q263">
            <v>0</v>
          </cell>
          <cell r="R263">
            <v>0</v>
          </cell>
          <cell r="S263">
            <v>42252</v>
          </cell>
          <cell r="T263">
            <v>0</v>
          </cell>
          <cell r="U263">
            <v>0</v>
          </cell>
          <cell r="V263">
            <v>0</v>
          </cell>
          <cell r="W263">
            <v>12295016.427567098</v>
          </cell>
          <cell r="X263">
            <v>0</v>
          </cell>
          <cell r="Y263">
            <v>0</v>
          </cell>
          <cell r="Z263">
            <v>5405306.2419167329</v>
          </cell>
          <cell r="AA263">
            <v>6889710.1856503654</v>
          </cell>
        </row>
        <row r="264">
          <cell r="C264" t="str">
            <v>South East</v>
          </cell>
          <cell r="D264" t="str">
            <v>QB00703681</v>
          </cell>
          <cell r="E264" t="str">
            <v>22/11kV Bus</v>
          </cell>
          <cell r="F264" t="str">
            <v>SE</v>
          </cell>
          <cell r="G264" t="str">
            <v>QABM</v>
          </cell>
          <cell r="H264" t="str">
            <v>Queensland Rail Limited (Rail Workshops)</v>
          </cell>
          <cell r="I264" t="str">
            <v>11kV Bus</v>
          </cell>
          <cell r="J264">
            <v>1.0202100000000001</v>
          </cell>
          <cell r="K264">
            <v>93000</v>
          </cell>
          <cell r="L264">
            <v>0</v>
          </cell>
          <cell r="M264">
            <v>93000</v>
          </cell>
          <cell r="N264">
            <v>1681676.4855542921</v>
          </cell>
          <cell r="O264">
            <v>0</v>
          </cell>
          <cell r="P264">
            <v>0</v>
          </cell>
          <cell r="Q264">
            <v>0</v>
          </cell>
          <cell r="R264">
            <v>0</v>
          </cell>
          <cell r="S264">
            <v>6408</v>
          </cell>
          <cell r="T264">
            <v>0</v>
          </cell>
          <cell r="U264">
            <v>0</v>
          </cell>
          <cell r="V264">
            <v>0</v>
          </cell>
          <cell r="W264">
            <v>1681676.4855542921</v>
          </cell>
          <cell r="X264">
            <v>0</v>
          </cell>
          <cell r="Y264">
            <v>0</v>
          </cell>
          <cell r="Z264">
            <v>670698.68906729901</v>
          </cell>
          <cell r="AA264">
            <v>1010977.7964869931</v>
          </cell>
        </row>
        <row r="265">
          <cell r="C265" t="str">
            <v>South East</v>
          </cell>
          <cell r="D265" t="str">
            <v>QB03675599</v>
          </cell>
          <cell r="E265" t="str">
            <v>22/11kV Bus</v>
          </cell>
          <cell r="F265" t="str">
            <v>SE</v>
          </cell>
          <cell r="G265" t="str">
            <v>QRLE</v>
          </cell>
          <cell r="H265" t="str">
            <v>BOC Gases Australia Ltd (Rocklea)</v>
          </cell>
          <cell r="I265" t="str">
            <v>11kV Bus</v>
          </cell>
          <cell r="J265">
            <v>1.0202100000000001</v>
          </cell>
          <cell r="K265">
            <v>727000</v>
          </cell>
          <cell r="L265">
            <v>0</v>
          </cell>
          <cell r="M265">
            <v>727000</v>
          </cell>
          <cell r="N265">
            <v>1756384.4237153726</v>
          </cell>
          <cell r="O265">
            <v>0</v>
          </cell>
          <cell r="P265">
            <v>0</v>
          </cell>
          <cell r="Q265">
            <v>0</v>
          </cell>
          <cell r="R265">
            <v>0</v>
          </cell>
          <cell r="S265">
            <v>6264</v>
          </cell>
          <cell r="T265">
            <v>0</v>
          </cell>
          <cell r="U265">
            <v>0</v>
          </cell>
          <cell r="V265">
            <v>0</v>
          </cell>
          <cell r="W265">
            <v>1756384.4237153726</v>
          </cell>
          <cell r="X265">
            <v>0</v>
          </cell>
          <cell r="Y265">
            <v>0</v>
          </cell>
          <cell r="Z265">
            <v>688320.41945120622</v>
          </cell>
          <cell r="AA265">
            <v>1068064.0042641663</v>
          </cell>
        </row>
        <row r="266">
          <cell r="C266" t="str">
            <v>South East</v>
          </cell>
          <cell r="D266" t="str">
            <v>3120075881</v>
          </cell>
          <cell r="E266" t="str">
            <v>22/11kV Bus</v>
          </cell>
          <cell r="F266" t="str">
            <v>SE</v>
          </cell>
          <cell r="G266" t="str">
            <v>QMRX</v>
          </cell>
          <cell r="H266" t="str">
            <v>Southern Correctional Centre (Spring Creek / Gatton)</v>
          </cell>
          <cell r="I266" t="str">
            <v>11kV Bus</v>
          </cell>
          <cell r="J266">
            <v>1.0202100000000001</v>
          </cell>
          <cell r="K266">
            <v>810000</v>
          </cell>
          <cell r="L266">
            <v>0</v>
          </cell>
          <cell r="M266">
            <v>810000</v>
          </cell>
          <cell r="N266">
            <v>707342.31598164921</v>
          </cell>
          <cell r="O266">
            <v>0</v>
          </cell>
          <cell r="P266">
            <v>0</v>
          </cell>
          <cell r="Q266">
            <v>0</v>
          </cell>
          <cell r="R266">
            <v>0</v>
          </cell>
          <cell r="S266">
            <v>2184</v>
          </cell>
          <cell r="T266">
            <v>0</v>
          </cell>
          <cell r="U266">
            <v>0</v>
          </cell>
          <cell r="V266">
            <v>0</v>
          </cell>
          <cell r="W266">
            <v>707342.31598164921</v>
          </cell>
          <cell r="X266">
            <v>0</v>
          </cell>
          <cell r="Y266">
            <v>0</v>
          </cell>
          <cell r="Z266">
            <v>349373.5629690715</v>
          </cell>
          <cell r="AA266">
            <v>357968.75301257771</v>
          </cell>
        </row>
        <row r="267">
          <cell r="C267" t="str">
            <v>South East</v>
          </cell>
          <cell r="D267" t="str">
            <v>3120251993</v>
          </cell>
          <cell r="E267" t="str">
            <v>22/11kV Bus</v>
          </cell>
          <cell r="F267" t="str">
            <v>SE</v>
          </cell>
          <cell r="G267" t="str">
            <v>QRLD</v>
          </cell>
          <cell r="H267" t="str">
            <v>Wild Breads; Kiln St Darra</v>
          </cell>
          <cell r="I267" t="str">
            <v>11kV Bus</v>
          </cell>
          <cell r="J267">
            <v>1.0434399999999999</v>
          </cell>
          <cell r="K267">
            <v>1690000</v>
          </cell>
          <cell r="L267">
            <v>1690000</v>
          </cell>
          <cell r="M267">
            <v>0</v>
          </cell>
          <cell r="N267">
            <v>5721309.0416301703</v>
          </cell>
          <cell r="O267">
            <v>0</v>
          </cell>
          <cell r="P267">
            <v>0</v>
          </cell>
          <cell r="Q267">
            <v>0</v>
          </cell>
          <cell r="R267">
            <v>0</v>
          </cell>
          <cell r="S267">
            <v>11448</v>
          </cell>
          <cell r="T267">
            <v>0</v>
          </cell>
          <cell r="U267">
            <v>0</v>
          </cell>
          <cell r="V267">
            <v>0</v>
          </cell>
          <cell r="W267">
            <v>5721309.0416301703</v>
          </cell>
          <cell r="X267">
            <v>0</v>
          </cell>
          <cell r="Y267">
            <v>0</v>
          </cell>
          <cell r="Z267">
            <v>2842367.6697275848</v>
          </cell>
          <cell r="AA267">
            <v>2878941.3719025855</v>
          </cell>
        </row>
        <row r="268">
          <cell r="C268" t="str">
            <v>South East</v>
          </cell>
          <cell r="D268" t="str">
            <v>QB01264737</v>
          </cell>
          <cell r="E268" t="str">
            <v>22/11kV Bus</v>
          </cell>
          <cell r="F268" t="str">
            <v>SE</v>
          </cell>
          <cell r="G268" t="str">
            <v>QMAR</v>
          </cell>
          <cell r="H268" t="str">
            <v>GCCC - Coombabah Treatment Works</v>
          </cell>
          <cell r="I268" t="str">
            <v>11kV Bus</v>
          </cell>
          <cell r="J268">
            <v>1.0202100000000001</v>
          </cell>
          <cell r="K268">
            <v>5460000</v>
          </cell>
          <cell r="L268">
            <v>5460000</v>
          </cell>
          <cell r="M268">
            <v>0</v>
          </cell>
          <cell r="N268">
            <v>18799860.893282365</v>
          </cell>
          <cell r="O268">
            <v>0</v>
          </cell>
          <cell r="P268">
            <v>0</v>
          </cell>
          <cell r="Q268">
            <v>0</v>
          </cell>
          <cell r="R268">
            <v>0</v>
          </cell>
          <cell r="S268">
            <v>37056</v>
          </cell>
          <cell r="T268">
            <v>0</v>
          </cell>
          <cell r="U268">
            <v>0</v>
          </cell>
          <cell r="V268">
            <v>0</v>
          </cell>
          <cell r="W268">
            <v>18799860.893282365</v>
          </cell>
          <cell r="X268">
            <v>0</v>
          </cell>
          <cell r="Y268">
            <v>0</v>
          </cell>
          <cell r="Z268">
            <v>9613847.5624500662</v>
          </cell>
          <cell r="AA268">
            <v>9186013.330832297</v>
          </cell>
        </row>
        <row r="269">
          <cell r="C269" t="str">
            <v>South East</v>
          </cell>
          <cell r="D269" t="str">
            <v>QB08850569</v>
          </cell>
          <cell r="E269" t="str">
            <v>22/11kV Bus</v>
          </cell>
          <cell r="F269" t="str">
            <v>SE</v>
          </cell>
          <cell r="G269" t="str">
            <v>QMAR</v>
          </cell>
          <cell r="H269" t="str">
            <v>Gold Coast City Council - Benowa WWTP</v>
          </cell>
          <cell r="I269" t="str">
            <v>11kV Bus</v>
          </cell>
          <cell r="J269">
            <v>1.0202100000000001</v>
          </cell>
          <cell r="K269">
            <v>2852000</v>
          </cell>
          <cell r="L269">
            <v>2691000</v>
          </cell>
          <cell r="M269">
            <v>161000</v>
          </cell>
          <cell r="N269">
            <v>2586122.0000000005</v>
          </cell>
          <cell r="O269">
            <v>0</v>
          </cell>
          <cell r="P269">
            <v>0</v>
          </cell>
          <cell r="Q269">
            <v>0</v>
          </cell>
          <cell r="R269">
            <v>0</v>
          </cell>
          <cell r="S269">
            <v>9333.3760000000002</v>
          </cell>
          <cell r="T269">
            <v>0</v>
          </cell>
          <cell r="U269">
            <v>0</v>
          </cell>
          <cell r="V269">
            <v>0</v>
          </cell>
          <cell r="W269">
            <v>2586122.0000000005</v>
          </cell>
          <cell r="X269">
            <v>0</v>
          </cell>
          <cell r="Y269">
            <v>0</v>
          </cell>
          <cell r="Z269">
            <v>1301480.8000000005</v>
          </cell>
          <cell r="AA269">
            <v>1284641.2000000002</v>
          </cell>
        </row>
        <row r="270">
          <cell r="C270" t="str">
            <v>South East</v>
          </cell>
          <cell r="D270" t="str">
            <v>3120686770</v>
          </cell>
          <cell r="E270" t="str">
            <v>22/11kV Bus</v>
          </cell>
          <cell r="F270" t="str">
            <v>SE</v>
          </cell>
          <cell r="G270" t="str">
            <v>QBMH</v>
          </cell>
          <cell r="H270" t="str">
            <v>Cross River Rail (Albert St)</v>
          </cell>
          <cell r="I270" t="str">
            <v>11kV Bus</v>
          </cell>
          <cell r="J270">
            <v>1.0202100000000001</v>
          </cell>
          <cell r="K270">
            <v>276000</v>
          </cell>
          <cell r="L270">
            <v>115000</v>
          </cell>
          <cell r="M270">
            <v>161000</v>
          </cell>
          <cell r="N270">
            <v>7199999.9999999991</v>
          </cell>
          <cell r="O270">
            <v>0</v>
          </cell>
          <cell r="P270">
            <v>0</v>
          </cell>
          <cell r="Q270">
            <v>0</v>
          </cell>
          <cell r="R270">
            <v>0</v>
          </cell>
          <cell r="S270">
            <v>21600</v>
          </cell>
          <cell r="T270">
            <v>0</v>
          </cell>
          <cell r="U270">
            <v>0</v>
          </cell>
          <cell r="V270">
            <v>0</v>
          </cell>
          <cell r="W270">
            <v>7199999.9999999991</v>
          </cell>
          <cell r="X270">
            <v>0</v>
          </cell>
          <cell r="Y270">
            <v>0</v>
          </cell>
          <cell r="Z270">
            <v>3611802.730390884</v>
          </cell>
          <cell r="AA270">
            <v>3588197.2696091151</v>
          </cell>
        </row>
        <row r="271">
          <cell r="C271" t="str">
            <v>South East</v>
          </cell>
          <cell r="D271" t="str">
            <v>3120348587</v>
          </cell>
          <cell r="E271" t="str">
            <v>22/11kV Bus</v>
          </cell>
          <cell r="F271" t="str">
            <v>SE</v>
          </cell>
          <cell r="G271" t="str">
            <v>QMGB</v>
          </cell>
          <cell r="H271" t="str">
            <v>The Star (Jupiters Broadbeach)</v>
          </cell>
          <cell r="I271" t="str">
            <v>11kV Bus</v>
          </cell>
          <cell r="J271">
            <v>1.0202100000000001</v>
          </cell>
          <cell r="K271">
            <v>1564000</v>
          </cell>
          <cell r="L271">
            <v>1403000</v>
          </cell>
          <cell r="M271">
            <v>161000</v>
          </cell>
          <cell r="N271">
            <v>1314000</v>
          </cell>
          <cell r="O271">
            <v>0</v>
          </cell>
          <cell r="P271">
            <v>0</v>
          </cell>
          <cell r="Q271">
            <v>0</v>
          </cell>
          <cell r="R271">
            <v>0</v>
          </cell>
          <cell r="S271">
            <v>7200</v>
          </cell>
          <cell r="T271">
            <v>0</v>
          </cell>
          <cell r="U271">
            <v>0</v>
          </cell>
          <cell r="V271">
            <v>0</v>
          </cell>
          <cell r="W271">
            <v>1314000</v>
          </cell>
          <cell r="X271">
            <v>0</v>
          </cell>
          <cell r="Y271">
            <v>0</v>
          </cell>
          <cell r="Z271">
            <v>657000</v>
          </cell>
          <cell r="AA271">
            <v>657000</v>
          </cell>
        </row>
        <row r="272">
          <cell r="C272" t="str">
            <v>South East</v>
          </cell>
          <cell r="D272" t="str">
            <v>QB06816070</v>
          </cell>
          <cell r="E272" t="str">
            <v>22/11kV Bus</v>
          </cell>
          <cell r="F272" t="str">
            <v>SE</v>
          </cell>
          <cell r="G272" t="str">
            <v>QRLE</v>
          </cell>
          <cell r="H272" t="str">
            <v>Simsmetal (Dunns Rd Rocklea)</v>
          </cell>
          <cell r="I272" t="str">
            <v>11kV Bus</v>
          </cell>
          <cell r="J272">
            <v>1.0202100000000001</v>
          </cell>
          <cell r="K272">
            <v>1164000</v>
          </cell>
          <cell r="L272">
            <v>0</v>
          </cell>
          <cell r="M272">
            <v>1164000</v>
          </cell>
          <cell r="N272">
            <v>5548160</v>
          </cell>
          <cell r="O272">
            <v>0</v>
          </cell>
          <cell r="P272">
            <v>0</v>
          </cell>
          <cell r="Q272">
            <v>0</v>
          </cell>
          <cell r="R272">
            <v>0</v>
          </cell>
          <cell r="S272">
            <v>65813.361400000009</v>
          </cell>
          <cell r="T272">
            <v>0</v>
          </cell>
          <cell r="U272">
            <v>0</v>
          </cell>
          <cell r="V272">
            <v>0</v>
          </cell>
          <cell r="W272">
            <v>5548160</v>
          </cell>
          <cell r="X272">
            <v>0</v>
          </cell>
          <cell r="Y272">
            <v>0</v>
          </cell>
          <cell r="Z272">
            <v>281799.99999999994</v>
          </cell>
          <cell r="AA272">
            <v>5266360.0000000009</v>
          </cell>
        </row>
        <row r="273">
          <cell r="C273" t="str">
            <v>South East</v>
          </cell>
          <cell r="D273" t="str">
            <v>3120740966</v>
          </cell>
          <cell r="E273" t="str">
            <v>22/11kV Bus</v>
          </cell>
          <cell r="F273" t="str">
            <v>SE</v>
          </cell>
          <cell r="G273" t="str">
            <v>QGDA</v>
          </cell>
          <cell r="H273" t="str">
            <v>Coles Distribution Centre Redbank</v>
          </cell>
          <cell r="I273" t="str">
            <v>11kV Bus</v>
          </cell>
          <cell r="J273">
            <v>1.0202100000000001</v>
          </cell>
          <cell r="K273">
            <v>1110000</v>
          </cell>
          <cell r="L273">
            <v>949000</v>
          </cell>
          <cell r="M273">
            <v>161000</v>
          </cell>
          <cell r="N273">
            <v>16000000</v>
          </cell>
          <cell r="O273">
            <v>0</v>
          </cell>
          <cell r="P273">
            <v>0</v>
          </cell>
          <cell r="Q273">
            <v>0</v>
          </cell>
          <cell r="R273">
            <v>0</v>
          </cell>
          <cell r="S273">
            <v>34200</v>
          </cell>
          <cell r="T273">
            <v>0</v>
          </cell>
          <cell r="U273">
            <v>0</v>
          </cell>
          <cell r="V273">
            <v>0</v>
          </cell>
          <cell r="W273">
            <v>16000000</v>
          </cell>
          <cell r="X273">
            <v>0</v>
          </cell>
          <cell r="Y273">
            <v>0</v>
          </cell>
          <cell r="Z273">
            <v>8000000</v>
          </cell>
          <cell r="AA273">
            <v>8000000</v>
          </cell>
        </row>
        <row r="274">
          <cell r="C274" t="str">
            <v>South East</v>
          </cell>
          <cell r="D274" t="str">
            <v>3120740965</v>
          </cell>
          <cell r="E274" t="str">
            <v>22/11kV Bus</v>
          </cell>
          <cell r="F274" t="str">
            <v>SE</v>
          </cell>
          <cell r="G274" t="str">
            <v>QGDA</v>
          </cell>
          <cell r="H274" t="str">
            <v>Coles Distribution Centre Redbank</v>
          </cell>
          <cell r="I274" t="str">
            <v>11kV Bus</v>
          </cell>
          <cell r="J274">
            <v>1.0202100000000001</v>
          </cell>
          <cell r="K274">
            <v>1110000</v>
          </cell>
          <cell r="L274">
            <v>949000</v>
          </cell>
          <cell r="M274">
            <v>161000</v>
          </cell>
          <cell r="N274">
            <v>16000000</v>
          </cell>
          <cell r="O274">
            <v>0</v>
          </cell>
          <cell r="P274">
            <v>0</v>
          </cell>
          <cell r="Q274">
            <v>0</v>
          </cell>
          <cell r="R274">
            <v>0</v>
          </cell>
          <cell r="S274">
            <v>34200</v>
          </cell>
          <cell r="T274">
            <v>0</v>
          </cell>
          <cell r="U274">
            <v>0</v>
          </cell>
          <cell r="V274">
            <v>0</v>
          </cell>
          <cell r="W274">
            <v>16000000</v>
          </cell>
          <cell r="X274">
            <v>0</v>
          </cell>
          <cell r="Y274">
            <v>0</v>
          </cell>
          <cell r="Z274">
            <v>8000000</v>
          </cell>
          <cell r="AA274">
            <v>8000000</v>
          </cell>
        </row>
        <row r="275">
          <cell r="C275" t="str">
            <v>South East</v>
          </cell>
          <cell r="D275" t="str">
            <v>3120186545</v>
          </cell>
          <cell r="E275" t="str">
            <v>22/11kV Line</v>
          </cell>
          <cell r="F275" t="str">
            <v>SE</v>
          </cell>
          <cell r="G275" t="str">
            <v>QMAR</v>
          </cell>
          <cell r="H275" t="str">
            <v>Gold Coast Aquatic Centre</v>
          </cell>
          <cell r="I275" t="str">
            <v>11kV Line</v>
          </cell>
          <cell r="J275">
            <v>1.0202100000000001</v>
          </cell>
          <cell r="K275">
            <v>104000</v>
          </cell>
          <cell r="L275">
            <v>104000</v>
          </cell>
          <cell r="M275">
            <v>0</v>
          </cell>
          <cell r="N275">
            <v>2000708.9151917761</v>
          </cell>
          <cell r="O275">
            <v>0</v>
          </cell>
          <cell r="P275">
            <v>0</v>
          </cell>
          <cell r="Q275">
            <v>0</v>
          </cell>
          <cell r="R275">
            <v>0</v>
          </cell>
          <cell r="S275">
            <v>6048</v>
          </cell>
          <cell r="T275">
            <v>0</v>
          </cell>
          <cell r="U275">
            <v>5948.2080000000005</v>
          </cell>
          <cell r="V275">
            <v>99.792000000000002</v>
          </cell>
          <cell r="W275">
            <v>2000708.9151917761</v>
          </cell>
          <cell r="X275">
            <v>0</v>
          </cell>
          <cell r="Y275">
            <v>0</v>
          </cell>
          <cell r="Z275">
            <v>1140435.2202141585</v>
          </cell>
          <cell r="AA275">
            <v>860273.69497761736</v>
          </cell>
        </row>
        <row r="276">
          <cell r="C276" t="str">
            <v>South East</v>
          </cell>
          <cell r="D276" t="str">
            <v>3120164660</v>
          </cell>
          <cell r="E276" t="str">
            <v>22/11kV Line</v>
          </cell>
          <cell r="F276" t="str">
            <v>SE</v>
          </cell>
          <cell r="G276" t="str">
            <v>QSPN</v>
          </cell>
          <cell r="H276" t="str">
            <v>Costco North Lakes</v>
          </cell>
          <cell r="I276" t="str">
            <v>11kV Line</v>
          </cell>
          <cell r="J276">
            <v>1.0434399999999999</v>
          </cell>
          <cell r="K276">
            <v>489000</v>
          </cell>
          <cell r="L276">
            <v>489000</v>
          </cell>
          <cell r="M276">
            <v>0</v>
          </cell>
          <cell r="N276">
            <v>4282745.6999999993</v>
          </cell>
          <cell r="O276">
            <v>0</v>
          </cell>
          <cell r="P276">
            <v>0</v>
          </cell>
          <cell r="Q276">
            <v>0</v>
          </cell>
          <cell r="R276">
            <v>0</v>
          </cell>
          <cell r="S276">
            <v>10688.982700000002</v>
          </cell>
          <cell r="T276">
            <v>0</v>
          </cell>
          <cell r="U276">
            <v>10512.614485450003</v>
          </cell>
          <cell r="V276">
            <v>176.36821455000006</v>
          </cell>
          <cell r="W276">
            <v>4282745.6999999993</v>
          </cell>
          <cell r="X276">
            <v>0</v>
          </cell>
          <cell r="Y276">
            <v>0</v>
          </cell>
          <cell r="Z276">
            <v>2220218.5999999996</v>
          </cell>
          <cell r="AA276">
            <v>2062527.1</v>
          </cell>
        </row>
        <row r="277">
          <cell r="C277" t="str">
            <v>South East</v>
          </cell>
          <cell r="D277" t="str">
            <v>3120181644</v>
          </cell>
          <cell r="E277" t="str">
            <v>22/11kV Line</v>
          </cell>
          <cell r="F277" t="str">
            <v>SE</v>
          </cell>
          <cell r="G277" t="str">
            <v>QGDA</v>
          </cell>
          <cell r="H277" t="str">
            <v>DB Schenker</v>
          </cell>
          <cell r="I277" t="str">
            <v>11kV Line</v>
          </cell>
          <cell r="J277">
            <v>1.0434399999999999</v>
          </cell>
          <cell r="K277">
            <v>170000</v>
          </cell>
          <cell r="L277">
            <v>170000</v>
          </cell>
          <cell r="M277">
            <v>0</v>
          </cell>
          <cell r="N277">
            <v>1807930.2356885232</v>
          </cell>
          <cell r="O277">
            <v>0</v>
          </cell>
          <cell r="P277">
            <v>0</v>
          </cell>
          <cell r="Q277">
            <v>0</v>
          </cell>
          <cell r="R277">
            <v>0</v>
          </cell>
          <cell r="S277">
            <v>4356</v>
          </cell>
          <cell r="T277">
            <v>0</v>
          </cell>
          <cell r="U277">
            <v>4284.1260000000002</v>
          </cell>
          <cell r="V277">
            <v>71.874000000000009</v>
          </cell>
          <cell r="W277">
            <v>1807930.2356885232</v>
          </cell>
          <cell r="X277">
            <v>0</v>
          </cell>
          <cell r="Y277">
            <v>0</v>
          </cell>
          <cell r="Z277">
            <v>656097.68146214215</v>
          </cell>
          <cell r="AA277">
            <v>1151832.554226381</v>
          </cell>
        </row>
        <row r="278">
          <cell r="C278" t="str">
            <v>South East</v>
          </cell>
          <cell r="D278" t="str">
            <v>3120157531</v>
          </cell>
          <cell r="E278" t="str">
            <v>22/11kV Line</v>
          </cell>
          <cell r="F278" t="str">
            <v>SE</v>
          </cell>
          <cell r="G278" t="str">
            <v>QMAR</v>
          </cell>
          <cell r="H278" t="str">
            <v>Gold Coast Light Rail - FEAW</v>
          </cell>
          <cell r="I278" t="str">
            <v>11kV Line</v>
          </cell>
          <cell r="J278">
            <v>1.0202100000000001</v>
          </cell>
          <cell r="K278">
            <v>226000.00000000003</v>
          </cell>
          <cell r="L278">
            <v>224000.00000000003</v>
          </cell>
          <cell r="M278">
            <v>2000</v>
          </cell>
          <cell r="N278">
            <v>659815.93145891069</v>
          </cell>
          <cell r="O278">
            <v>0</v>
          </cell>
          <cell r="P278">
            <v>0</v>
          </cell>
          <cell r="Q278">
            <v>0</v>
          </cell>
          <cell r="R278">
            <v>0</v>
          </cell>
          <cell r="S278">
            <v>2808</v>
          </cell>
          <cell r="T278">
            <v>0</v>
          </cell>
          <cell r="U278">
            <v>2761.6680000000001</v>
          </cell>
          <cell r="V278">
            <v>46.332000000000001</v>
          </cell>
          <cell r="W278">
            <v>659815.93145891069</v>
          </cell>
          <cell r="X278">
            <v>0</v>
          </cell>
          <cell r="Y278">
            <v>0</v>
          </cell>
          <cell r="Z278">
            <v>255528.03479767428</v>
          </cell>
          <cell r="AA278">
            <v>404287.89666123642</v>
          </cell>
        </row>
        <row r="279">
          <cell r="C279" t="str">
            <v>South East</v>
          </cell>
          <cell r="D279" t="str">
            <v>3120157533</v>
          </cell>
          <cell r="E279" t="str">
            <v>22/11kV Line</v>
          </cell>
          <cell r="F279" t="str">
            <v>SE</v>
          </cell>
          <cell r="G279" t="str">
            <v>QMGB</v>
          </cell>
          <cell r="H279" t="str">
            <v>Gold Coast Light Rail - PFAW</v>
          </cell>
          <cell r="I279" t="str">
            <v>11kV Line</v>
          </cell>
          <cell r="J279">
            <v>1.0202100000000001</v>
          </cell>
          <cell r="K279">
            <v>224000</v>
          </cell>
          <cell r="L279">
            <v>224000</v>
          </cell>
          <cell r="M279">
            <v>0</v>
          </cell>
          <cell r="N279">
            <v>1480449.4487808496</v>
          </cell>
          <cell r="O279">
            <v>0</v>
          </cell>
          <cell r="P279">
            <v>0</v>
          </cell>
          <cell r="Q279">
            <v>0</v>
          </cell>
          <cell r="R279">
            <v>0</v>
          </cell>
          <cell r="S279">
            <v>3684</v>
          </cell>
          <cell r="T279">
            <v>0</v>
          </cell>
          <cell r="U279">
            <v>3623.2139999999999</v>
          </cell>
          <cell r="V279">
            <v>60.786000000000001</v>
          </cell>
          <cell r="W279">
            <v>1480449.4487808496</v>
          </cell>
          <cell r="X279">
            <v>0</v>
          </cell>
          <cell r="Y279">
            <v>0</v>
          </cell>
          <cell r="Z279">
            <v>563689.41333884327</v>
          </cell>
          <cell r="AA279">
            <v>916760.03544200619</v>
          </cell>
        </row>
        <row r="280">
          <cell r="C280" t="str">
            <v>South East</v>
          </cell>
          <cell r="D280" t="str">
            <v>3120157532</v>
          </cell>
          <cell r="E280" t="str">
            <v>22/11kV Line</v>
          </cell>
          <cell r="F280" t="str">
            <v>SE</v>
          </cell>
          <cell r="G280" t="str">
            <v>QMGB</v>
          </cell>
          <cell r="H280" t="str">
            <v>Gold Coast Light Rail - WHRW</v>
          </cell>
          <cell r="I280" t="str">
            <v>11kV Line</v>
          </cell>
          <cell r="J280">
            <v>1.0202100000000001</v>
          </cell>
          <cell r="K280">
            <v>226000.00000000003</v>
          </cell>
          <cell r="L280">
            <v>224000.00000000003</v>
          </cell>
          <cell r="M280">
            <v>2000</v>
          </cell>
          <cell r="N280">
            <v>395839.76028080675</v>
          </cell>
          <cell r="O280">
            <v>0</v>
          </cell>
          <cell r="P280">
            <v>0</v>
          </cell>
          <cell r="Q280">
            <v>0</v>
          </cell>
          <cell r="R280">
            <v>0</v>
          </cell>
          <cell r="S280">
            <v>2268</v>
          </cell>
          <cell r="T280">
            <v>0</v>
          </cell>
          <cell r="U280">
            <v>2230.5780000000004</v>
          </cell>
          <cell r="V280">
            <v>37.421999999999997</v>
          </cell>
          <cell r="W280">
            <v>395839.76028080675</v>
          </cell>
          <cell r="X280">
            <v>0</v>
          </cell>
          <cell r="Y280">
            <v>0</v>
          </cell>
          <cell r="Z280">
            <v>115098.42465833145</v>
          </cell>
          <cell r="AA280">
            <v>280741.33562247531</v>
          </cell>
        </row>
        <row r="281">
          <cell r="C281" t="str">
            <v>South East</v>
          </cell>
          <cell r="D281" t="str">
            <v>3120095125</v>
          </cell>
          <cell r="E281" t="str">
            <v>22/11kV Line</v>
          </cell>
          <cell r="F281" t="str">
            <v>SE</v>
          </cell>
          <cell r="G281" t="str">
            <v>QBMH</v>
          </cell>
          <cell r="H281" t="str">
            <v>NEXTDC</v>
          </cell>
          <cell r="I281" t="str">
            <v>11kV Line</v>
          </cell>
          <cell r="J281">
            <v>1.0202100000000001</v>
          </cell>
          <cell r="K281">
            <v>323000</v>
          </cell>
          <cell r="L281">
            <v>323000</v>
          </cell>
          <cell r="M281">
            <v>0</v>
          </cell>
          <cell r="N281">
            <v>16314567.307047646</v>
          </cell>
          <cell r="O281">
            <v>0</v>
          </cell>
          <cell r="P281">
            <v>0</v>
          </cell>
          <cell r="Q281">
            <v>0</v>
          </cell>
          <cell r="R281">
            <v>0</v>
          </cell>
          <cell r="S281">
            <v>24252</v>
          </cell>
          <cell r="T281">
            <v>0</v>
          </cell>
          <cell r="U281">
            <v>23851.842000000001</v>
          </cell>
          <cell r="V281">
            <v>400.15800000000002</v>
          </cell>
          <cell r="W281">
            <v>16314567.307047646</v>
          </cell>
          <cell r="X281">
            <v>0</v>
          </cell>
          <cell r="Y281">
            <v>0</v>
          </cell>
          <cell r="Z281">
            <v>8500913.2227804046</v>
          </cell>
          <cell r="AA281">
            <v>7813654.0842672437</v>
          </cell>
        </row>
        <row r="282">
          <cell r="C282" t="str">
            <v>South East</v>
          </cell>
          <cell r="D282" t="str">
            <v>3120193100</v>
          </cell>
          <cell r="E282" t="str">
            <v>22/11kV Line</v>
          </cell>
          <cell r="F282" t="str">
            <v>SE</v>
          </cell>
          <cell r="G282" t="str">
            <v>QMRE</v>
          </cell>
          <cell r="H282" t="str">
            <v>Central Village (348 Water St)</v>
          </cell>
          <cell r="I282" t="str">
            <v>11kV Line</v>
          </cell>
          <cell r="J282">
            <v>1.0434399999999999</v>
          </cell>
          <cell r="K282">
            <v>643000</v>
          </cell>
          <cell r="L282">
            <v>643000</v>
          </cell>
          <cell r="M282">
            <v>0</v>
          </cell>
          <cell r="N282">
            <v>1313266.7040084167</v>
          </cell>
          <cell r="O282">
            <v>0</v>
          </cell>
          <cell r="P282">
            <v>0</v>
          </cell>
          <cell r="Q282">
            <v>0</v>
          </cell>
          <cell r="R282">
            <v>0</v>
          </cell>
          <cell r="S282">
            <v>3012</v>
          </cell>
          <cell r="T282">
            <v>0</v>
          </cell>
          <cell r="U282">
            <v>2962.3020000000001</v>
          </cell>
          <cell r="V282">
            <v>49.698000000000008</v>
          </cell>
          <cell r="W282">
            <v>1313266.7040084167</v>
          </cell>
          <cell r="X282">
            <v>0</v>
          </cell>
          <cell r="Y282">
            <v>0</v>
          </cell>
          <cell r="Z282">
            <v>648280.56451771304</v>
          </cell>
          <cell r="AA282">
            <v>664986.1394907037</v>
          </cell>
        </row>
        <row r="283">
          <cell r="C283" t="str">
            <v>South East</v>
          </cell>
          <cell r="D283" t="str">
            <v>3120191443</v>
          </cell>
          <cell r="E283" t="str">
            <v>22/11kV Line</v>
          </cell>
          <cell r="F283" t="str">
            <v>SE</v>
          </cell>
          <cell r="G283" t="str">
            <v>QLGH</v>
          </cell>
          <cell r="H283" t="str">
            <v>Seabest International</v>
          </cell>
          <cell r="I283" t="str">
            <v>11kV Line</v>
          </cell>
          <cell r="J283">
            <v>1.0434399999999999</v>
          </cell>
          <cell r="K283">
            <v>228000</v>
          </cell>
          <cell r="L283">
            <v>228000</v>
          </cell>
          <cell r="M283">
            <v>0</v>
          </cell>
          <cell r="N283">
            <v>2775644.1599999997</v>
          </cell>
          <cell r="O283">
            <v>0</v>
          </cell>
          <cell r="P283">
            <v>0</v>
          </cell>
          <cell r="Q283">
            <v>0</v>
          </cell>
          <cell r="R283">
            <v>0</v>
          </cell>
          <cell r="S283">
            <v>5098.6360000000004</v>
          </cell>
          <cell r="T283">
            <v>0</v>
          </cell>
          <cell r="U283">
            <v>5014.5085060000001</v>
          </cell>
          <cell r="V283">
            <v>84.127494000000013</v>
          </cell>
          <cell r="W283">
            <v>2775644.1599999997</v>
          </cell>
          <cell r="X283">
            <v>0</v>
          </cell>
          <cell r="Y283">
            <v>0</v>
          </cell>
          <cell r="Z283">
            <v>1424999.4599999997</v>
          </cell>
          <cell r="AA283">
            <v>1350644.6999999997</v>
          </cell>
        </row>
        <row r="284">
          <cell r="C284" t="str">
            <v>South East</v>
          </cell>
          <cell r="D284" t="str">
            <v>QB12421260</v>
          </cell>
          <cell r="E284" t="str">
            <v>22/11kV Line</v>
          </cell>
          <cell r="F284" t="str">
            <v>SE</v>
          </cell>
          <cell r="G284" t="str">
            <v>QBMH</v>
          </cell>
          <cell r="H284" t="str">
            <v>Sheldon College</v>
          </cell>
          <cell r="I284" t="str">
            <v>11kV Line</v>
          </cell>
          <cell r="J284">
            <v>1.0434399999999999</v>
          </cell>
          <cell r="K284">
            <v>452999.99999999994</v>
          </cell>
          <cell r="L284">
            <v>314999.99999999994</v>
          </cell>
          <cell r="M284">
            <v>138000</v>
          </cell>
          <cell r="N284">
            <v>1636052.9</v>
          </cell>
          <cell r="O284">
            <v>0</v>
          </cell>
          <cell r="P284">
            <v>0</v>
          </cell>
          <cell r="Q284">
            <v>0</v>
          </cell>
          <cell r="R284">
            <v>0</v>
          </cell>
          <cell r="S284">
            <v>7742.5077000000001</v>
          </cell>
          <cell r="T284">
            <v>0</v>
          </cell>
          <cell r="U284">
            <v>7614.756322950001</v>
          </cell>
          <cell r="V284">
            <v>127.75137705</v>
          </cell>
          <cell r="W284">
            <v>1636052.9</v>
          </cell>
          <cell r="X284">
            <v>0</v>
          </cell>
          <cell r="Y284">
            <v>0</v>
          </cell>
          <cell r="Z284">
            <v>647446.49999999988</v>
          </cell>
          <cell r="AA284">
            <v>988606.4</v>
          </cell>
        </row>
        <row r="285">
          <cell r="C285" t="str">
            <v>South East</v>
          </cell>
          <cell r="D285" t="str">
            <v>3120169538</v>
          </cell>
          <cell r="E285" t="str">
            <v>22/11kV Line</v>
          </cell>
          <cell r="F285" t="str">
            <v>SE</v>
          </cell>
          <cell r="G285" t="str">
            <v>QGDA</v>
          </cell>
          <cell r="H285" t="str">
            <v>USQ Springfield</v>
          </cell>
          <cell r="I285" t="str">
            <v>11kV Line</v>
          </cell>
          <cell r="J285">
            <v>1.0434399999999999</v>
          </cell>
          <cell r="K285">
            <v>346000</v>
          </cell>
          <cell r="L285">
            <v>335000</v>
          </cell>
          <cell r="M285">
            <v>11000</v>
          </cell>
          <cell r="N285">
            <v>1947513.9999999998</v>
          </cell>
          <cell r="O285">
            <v>0</v>
          </cell>
          <cell r="P285">
            <v>0</v>
          </cell>
          <cell r="Q285">
            <v>0</v>
          </cell>
          <cell r="R285">
            <v>0</v>
          </cell>
          <cell r="S285">
            <v>6812.0866000000005</v>
          </cell>
          <cell r="T285">
            <v>0</v>
          </cell>
          <cell r="U285">
            <v>6699.6871711000003</v>
          </cell>
          <cell r="V285">
            <v>112.3994289</v>
          </cell>
          <cell r="W285">
            <v>1947513.9999999998</v>
          </cell>
          <cell r="X285">
            <v>0</v>
          </cell>
          <cell r="Y285">
            <v>0</v>
          </cell>
          <cell r="Z285">
            <v>791284</v>
          </cell>
          <cell r="AA285">
            <v>1156229.9999999998</v>
          </cell>
        </row>
        <row r="286">
          <cell r="C286" t="str">
            <v>South East</v>
          </cell>
          <cell r="D286" t="str">
            <v>3120165727</v>
          </cell>
          <cell r="E286" t="str">
            <v>22/11kV Line</v>
          </cell>
          <cell r="F286" t="str">
            <v>SE</v>
          </cell>
          <cell r="G286" t="str">
            <v>QLGH</v>
          </cell>
          <cell r="H286" t="str">
            <v>Toll Holdings</v>
          </cell>
          <cell r="I286" t="str">
            <v>11kV Line</v>
          </cell>
          <cell r="J286">
            <v>1.0434399999999999</v>
          </cell>
          <cell r="K286">
            <v>440000</v>
          </cell>
          <cell r="L286">
            <v>440000</v>
          </cell>
          <cell r="M286">
            <v>0</v>
          </cell>
          <cell r="N286">
            <v>1753255.3455985128</v>
          </cell>
          <cell r="O286">
            <v>0</v>
          </cell>
          <cell r="P286">
            <v>0</v>
          </cell>
          <cell r="Q286">
            <v>0</v>
          </cell>
          <cell r="R286">
            <v>0</v>
          </cell>
          <cell r="S286">
            <v>3816</v>
          </cell>
          <cell r="T286">
            <v>0</v>
          </cell>
          <cell r="U286">
            <v>3753.0360000000001</v>
          </cell>
          <cell r="V286">
            <v>62.963999999999999</v>
          </cell>
          <cell r="W286">
            <v>1753255.3455985128</v>
          </cell>
          <cell r="X286">
            <v>0</v>
          </cell>
          <cell r="Y286">
            <v>0</v>
          </cell>
          <cell r="Z286">
            <v>858316.28576929681</v>
          </cell>
          <cell r="AA286">
            <v>894939.05982921587</v>
          </cell>
        </row>
        <row r="287">
          <cell r="C287" t="str">
            <v>South East</v>
          </cell>
          <cell r="D287" t="str">
            <v>3120181324</v>
          </cell>
          <cell r="E287" t="str">
            <v>22/11kV Line</v>
          </cell>
          <cell r="F287" t="str">
            <v>SE</v>
          </cell>
          <cell r="G287" t="str">
            <v>QMRE</v>
          </cell>
          <cell r="H287" t="str">
            <v>100 Skyring Terrace</v>
          </cell>
          <cell r="I287" t="str">
            <v>11kV Line</v>
          </cell>
          <cell r="J287">
            <v>1.0434399999999999</v>
          </cell>
          <cell r="K287">
            <v>421000</v>
          </cell>
          <cell r="L287">
            <v>421000</v>
          </cell>
          <cell r="M287">
            <v>0</v>
          </cell>
          <cell r="N287">
            <v>2004728.9548110596</v>
          </cell>
          <cell r="O287">
            <v>0</v>
          </cell>
          <cell r="P287">
            <v>0</v>
          </cell>
          <cell r="Q287">
            <v>0</v>
          </cell>
          <cell r="R287">
            <v>0</v>
          </cell>
          <cell r="S287">
            <v>7536</v>
          </cell>
          <cell r="T287">
            <v>0</v>
          </cell>
          <cell r="U287">
            <v>7411.6560000000009</v>
          </cell>
          <cell r="V287">
            <v>124.34399999999999</v>
          </cell>
          <cell r="W287">
            <v>2004728.9548110596</v>
          </cell>
          <cell r="X287">
            <v>0</v>
          </cell>
          <cell r="Y287">
            <v>0</v>
          </cell>
          <cell r="Z287">
            <v>621633.6470049409</v>
          </cell>
          <cell r="AA287">
            <v>1383095.3078061189</v>
          </cell>
        </row>
        <row r="288">
          <cell r="C288" t="str">
            <v>South East</v>
          </cell>
          <cell r="D288" t="str">
            <v>3120146066</v>
          </cell>
          <cell r="E288" t="str">
            <v>22/11kV Line</v>
          </cell>
          <cell r="F288" t="str">
            <v>SE</v>
          </cell>
          <cell r="G288" t="str">
            <v>QBMH</v>
          </cell>
          <cell r="H288" t="str">
            <v>757 Ann St</v>
          </cell>
          <cell r="I288" t="str">
            <v>11kV Line</v>
          </cell>
          <cell r="J288">
            <v>1.0434399999999999</v>
          </cell>
          <cell r="K288">
            <v>535000</v>
          </cell>
          <cell r="L288">
            <v>210000</v>
          </cell>
          <cell r="M288">
            <v>325000</v>
          </cell>
          <cell r="N288">
            <v>1524542.5199999998</v>
          </cell>
          <cell r="O288">
            <v>0</v>
          </cell>
          <cell r="P288">
            <v>0</v>
          </cell>
          <cell r="Q288">
            <v>0</v>
          </cell>
          <cell r="R288">
            <v>0</v>
          </cell>
          <cell r="S288">
            <v>4829.6543999999994</v>
          </cell>
          <cell r="T288">
            <v>0</v>
          </cell>
          <cell r="U288">
            <v>4749.9651023999995</v>
          </cell>
          <cell r="V288">
            <v>79.689297600000003</v>
          </cell>
          <cell r="W288">
            <v>1524542.5199999998</v>
          </cell>
          <cell r="X288">
            <v>0</v>
          </cell>
          <cell r="Y288">
            <v>0</v>
          </cell>
          <cell r="Z288">
            <v>545149.0199999999</v>
          </cell>
          <cell r="AA288">
            <v>979393.49999999988</v>
          </cell>
        </row>
        <row r="289">
          <cell r="C289" t="str">
            <v>South East</v>
          </cell>
          <cell r="D289" t="str">
            <v>3120189391</v>
          </cell>
          <cell r="E289" t="str">
            <v>22/11kV Line</v>
          </cell>
          <cell r="F289" t="str">
            <v>SE</v>
          </cell>
          <cell r="G289" t="str">
            <v>QGDA</v>
          </cell>
          <cell r="H289" t="str">
            <v>Kane Constructions (Springfield Central)</v>
          </cell>
          <cell r="I289" t="str">
            <v>11kV Line</v>
          </cell>
          <cell r="J289">
            <v>1.0434399999999999</v>
          </cell>
          <cell r="K289">
            <v>210000</v>
          </cell>
          <cell r="L289">
            <v>210000</v>
          </cell>
          <cell r="M289">
            <v>0</v>
          </cell>
          <cell r="N289">
            <v>1559170.23</v>
          </cell>
          <cell r="O289">
            <v>0</v>
          </cell>
          <cell r="P289">
            <v>0</v>
          </cell>
          <cell r="Q289">
            <v>0</v>
          </cell>
          <cell r="R289">
            <v>0</v>
          </cell>
          <cell r="S289">
            <v>4067.2260999999999</v>
          </cell>
          <cell r="T289">
            <v>0</v>
          </cell>
          <cell r="U289">
            <v>4000.1168693500003</v>
          </cell>
          <cell r="V289">
            <v>67.109230650000001</v>
          </cell>
          <cell r="W289">
            <v>1559170.23</v>
          </cell>
          <cell r="X289">
            <v>0</v>
          </cell>
          <cell r="Y289">
            <v>0</v>
          </cell>
          <cell r="Z289">
            <v>573512.57999999984</v>
          </cell>
          <cell r="AA289">
            <v>985657.65</v>
          </cell>
        </row>
        <row r="290">
          <cell r="C290" t="str">
            <v>South East</v>
          </cell>
          <cell r="D290" t="str">
            <v>3120182929</v>
          </cell>
          <cell r="E290" t="str">
            <v>22/11kV Line</v>
          </cell>
          <cell r="F290" t="str">
            <v>SE</v>
          </cell>
          <cell r="G290" t="str">
            <v>QBBS</v>
          </cell>
          <cell r="H290" t="str">
            <v>K-Mart Garden City</v>
          </cell>
          <cell r="I290" t="str">
            <v>11kV Line</v>
          </cell>
          <cell r="J290">
            <v>1.0434399999999999</v>
          </cell>
          <cell r="K290">
            <v>193000</v>
          </cell>
          <cell r="L290">
            <v>193000</v>
          </cell>
          <cell r="M290">
            <v>0</v>
          </cell>
          <cell r="N290">
            <v>1910880.4</v>
          </cell>
          <cell r="O290">
            <v>0</v>
          </cell>
          <cell r="P290">
            <v>0</v>
          </cell>
          <cell r="Q290">
            <v>0</v>
          </cell>
          <cell r="R290">
            <v>0</v>
          </cell>
          <cell r="S290">
            <v>4279.4212000000007</v>
          </cell>
          <cell r="T290">
            <v>0</v>
          </cell>
          <cell r="U290">
            <v>4208.8107502000012</v>
          </cell>
          <cell r="V290">
            <v>70.610449800000012</v>
          </cell>
          <cell r="W290">
            <v>1910880.4</v>
          </cell>
          <cell r="X290">
            <v>0</v>
          </cell>
          <cell r="Y290">
            <v>0</v>
          </cell>
          <cell r="Z290">
            <v>832795.89999999979</v>
          </cell>
          <cell r="AA290">
            <v>1078084.5</v>
          </cell>
        </row>
        <row r="291">
          <cell r="C291" t="str">
            <v>South East</v>
          </cell>
          <cell r="D291" t="str">
            <v>3120192944</v>
          </cell>
          <cell r="E291" t="str">
            <v>22/11kV Line</v>
          </cell>
          <cell r="F291" t="str">
            <v>SE</v>
          </cell>
          <cell r="G291" t="str">
            <v>QBBS</v>
          </cell>
          <cell r="H291" t="str">
            <v>Myer Garden City</v>
          </cell>
          <cell r="I291" t="str">
            <v>11kV Line</v>
          </cell>
          <cell r="J291">
            <v>1.0434399999999999</v>
          </cell>
          <cell r="K291">
            <v>193000</v>
          </cell>
          <cell r="L291">
            <v>193000</v>
          </cell>
          <cell r="M291">
            <v>0</v>
          </cell>
          <cell r="N291">
            <v>1466399.1950607419</v>
          </cell>
          <cell r="O291">
            <v>0</v>
          </cell>
          <cell r="P291">
            <v>0</v>
          </cell>
          <cell r="Q291">
            <v>0</v>
          </cell>
          <cell r="R291">
            <v>0</v>
          </cell>
          <cell r="S291">
            <v>5616</v>
          </cell>
          <cell r="T291">
            <v>0</v>
          </cell>
          <cell r="U291">
            <v>5523.3360000000002</v>
          </cell>
          <cell r="V291">
            <v>92.664000000000001</v>
          </cell>
          <cell r="W291">
            <v>1466399.1950607419</v>
          </cell>
          <cell r="X291">
            <v>0</v>
          </cell>
          <cell r="Y291">
            <v>0</v>
          </cell>
          <cell r="Z291">
            <v>463810.38756171096</v>
          </cell>
          <cell r="AA291">
            <v>1002588.8074990308</v>
          </cell>
        </row>
        <row r="292">
          <cell r="C292" t="str">
            <v>South East</v>
          </cell>
          <cell r="D292" t="str">
            <v>3120089554</v>
          </cell>
          <cell r="E292" t="str">
            <v>22/11kV Line</v>
          </cell>
          <cell r="F292" t="str">
            <v>SE</v>
          </cell>
          <cell r="G292" t="str">
            <v>QCBW</v>
          </cell>
          <cell r="H292" t="str">
            <v>Brisbane City Hall</v>
          </cell>
          <cell r="I292" t="str">
            <v>11kV Line</v>
          </cell>
          <cell r="J292">
            <v>1.0434399999999999</v>
          </cell>
          <cell r="K292">
            <v>421000</v>
          </cell>
          <cell r="L292">
            <v>421000</v>
          </cell>
          <cell r="M292">
            <v>0</v>
          </cell>
          <cell r="N292">
            <v>3913182.2331845141</v>
          </cell>
          <cell r="O292">
            <v>0</v>
          </cell>
          <cell r="P292">
            <v>0</v>
          </cell>
          <cell r="Q292">
            <v>0</v>
          </cell>
          <cell r="R292">
            <v>0</v>
          </cell>
          <cell r="S292">
            <v>9240</v>
          </cell>
          <cell r="T292">
            <v>0</v>
          </cell>
          <cell r="U292">
            <v>9087.5400000000009</v>
          </cell>
          <cell r="V292">
            <v>152.46</v>
          </cell>
          <cell r="W292">
            <v>3913182.2331845141</v>
          </cell>
          <cell r="X292">
            <v>0</v>
          </cell>
          <cell r="Y292">
            <v>0</v>
          </cell>
          <cell r="Z292">
            <v>1770102.2113009992</v>
          </cell>
          <cell r="AA292">
            <v>2143080.0218835147</v>
          </cell>
        </row>
        <row r="293">
          <cell r="C293" t="str">
            <v>South East</v>
          </cell>
          <cell r="D293" t="str">
            <v>3120157171</v>
          </cell>
          <cell r="E293" t="str">
            <v>22/11kV Line</v>
          </cell>
          <cell r="F293" t="str">
            <v>SE</v>
          </cell>
          <cell r="G293" t="str">
            <v>QRLE</v>
          </cell>
          <cell r="H293" t="str">
            <v>CSR Building Products (Darra)</v>
          </cell>
          <cell r="I293" t="str">
            <v>11kV Line</v>
          </cell>
          <cell r="J293">
            <v>1.0202100000000001</v>
          </cell>
          <cell r="K293">
            <v>8000</v>
          </cell>
          <cell r="L293">
            <v>0</v>
          </cell>
          <cell r="M293">
            <v>8000</v>
          </cell>
          <cell r="N293">
            <v>250000</v>
          </cell>
          <cell r="O293">
            <v>0</v>
          </cell>
          <cell r="P293">
            <v>0</v>
          </cell>
          <cell r="Q293">
            <v>0</v>
          </cell>
          <cell r="R293">
            <v>0</v>
          </cell>
          <cell r="S293">
            <v>515.07830000000001</v>
          </cell>
          <cell r="T293">
            <v>0</v>
          </cell>
          <cell r="U293">
            <v>506.57950805000007</v>
          </cell>
          <cell r="V293">
            <v>8.4987919500000011</v>
          </cell>
          <cell r="W293">
            <v>250000</v>
          </cell>
          <cell r="X293">
            <v>0</v>
          </cell>
          <cell r="Y293">
            <v>0</v>
          </cell>
          <cell r="Z293">
            <v>136748.07123383027</v>
          </cell>
          <cell r="AA293">
            <v>113251.92876616973</v>
          </cell>
        </row>
        <row r="294">
          <cell r="C294" t="str">
            <v>South East</v>
          </cell>
          <cell r="D294" t="str">
            <v>3120168766</v>
          </cell>
          <cell r="E294" t="str">
            <v>22/11kV Line</v>
          </cell>
          <cell r="F294" t="str">
            <v>SE</v>
          </cell>
          <cell r="G294" t="str">
            <v>QLGL</v>
          </cell>
          <cell r="H294" t="str">
            <v>Queensland Health - Logan - QH108 - 2</v>
          </cell>
          <cell r="I294" t="str">
            <v>11kV Line</v>
          </cell>
          <cell r="J294">
            <v>1.0434399999999999</v>
          </cell>
          <cell r="K294">
            <v>546000</v>
          </cell>
          <cell r="L294">
            <v>546000</v>
          </cell>
          <cell r="M294">
            <v>0</v>
          </cell>
          <cell r="N294">
            <v>3321229.7</v>
          </cell>
          <cell r="O294">
            <v>0</v>
          </cell>
          <cell r="P294">
            <v>0</v>
          </cell>
          <cell r="Q294">
            <v>0</v>
          </cell>
          <cell r="R294">
            <v>0</v>
          </cell>
          <cell r="S294">
            <v>5771.53</v>
          </cell>
          <cell r="T294">
            <v>0</v>
          </cell>
          <cell r="U294">
            <v>5676.299755</v>
          </cell>
          <cell r="V294">
            <v>95.230244999999996</v>
          </cell>
          <cell r="W294">
            <v>3321229.7</v>
          </cell>
          <cell r="X294">
            <v>0</v>
          </cell>
          <cell r="Y294">
            <v>0</v>
          </cell>
          <cell r="Z294">
            <v>1717770.4000000001</v>
          </cell>
          <cell r="AA294">
            <v>1603459.3</v>
          </cell>
        </row>
        <row r="295">
          <cell r="C295" t="str">
            <v>South East</v>
          </cell>
          <cell r="D295" t="str">
            <v>3115321207</v>
          </cell>
          <cell r="E295" t="str">
            <v>22/11kV Line</v>
          </cell>
          <cell r="F295" t="str">
            <v>SE</v>
          </cell>
          <cell r="G295" t="str">
            <v>QLGH</v>
          </cell>
          <cell r="H295" t="str">
            <v>Aldi Stores</v>
          </cell>
          <cell r="I295" t="str">
            <v>11kV Line</v>
          </cell>
          <cell r="J295">
            <v>1.0434399999999999</v>
          </cell>
          <cell r="K295">
            <v>244000</v>
          </cell>
          <cell r="L295">
            <v>0</v>
          </cell>
          <cell r="M295">
            <v>244000</v>
          </cell>
          <cell r="N295">
            <v>5017717.8233857797</v>
          </cell>
          <cell r="O295">
            <v>0</v>
          </cell>
          <cell r="P295">
            <v>0</v>
          </cell>
          <cell r="Q295">
            <v>0</v>
          </cell>
          <cell r="R295">
            <v>0</v>
          </cell>
          <cell r="S295">
            <v>11148</v>
          </cell>
          <cell r="T295">
            <v>0</v>
          </cell>
          <cell r="U295">
            <v>10964.058000000001</v>
          </cell>
          <cell r="V295">
            <v>183.94200000000001</v>
          </cell>
          <cell r="W295">
            <v>5017717.8233857797</v>
          </cell>
          <cell r="X295">
            <v>0</v>
          </cell>
          <cell r="Y295">
            <v>0</v>
          </cell>
          <cell r="Z295">
            <v>2881327.5137301111</v>
          </cell>
          <cell r="AA295">
            <v>2136390.3096556691</v>
          </cell>
        </row>
        <row r="296">
          <cell r="C296" t="str">
            <v>South East</v>
          </cell>
          <cell r="D296" t="str">
            <v>QB03020487</v>
          </cell>
          <cell r="E296" t="str">
            <v>22/11kV Line</v>
          </cell>
          <cell r="F296" t="str">
            <v>SE</v>
          </cell>
          <cell r="G296" t="str">
            <v>QAGW</v>
          </cell>
          <cell r="H296" t="str">
            <v>NTL Australia Limited</v>
          </cell>
          <cell r="I296" t="str">
            <v>11kV Line</v>
          </cell>
          <cell r="J296">
            <v>1.0434399999999999</v>
          </cell>
          <cell r="K296">
            <v>170000</v>
          </cell>
          <cell r="L296">
            <v>0</v>
          </cell>
          <cell r="M296">
            <v>170000</v>
          </cell>
          <cell r="N296">
            <v>1732144.8173181764</v>
          </cell>
          <cell r="O296">
            <v>0</v>
          </cell>
          <cell r="P296">
            <v>0</v>
          </cell>
          <cell r="Q296">
            <v>0</v>
          </cell>
          <cell r="R296">
            <v>0</v>
          </cell>
          <cell r="S296">
            <v>2760</v>
          </cell>
          <cell r="T296">
            <v>0</v>
          </cell>
          <cell r="U296">
            <v>2714.46</v>
          </cell>
          <cell r="V296">
            <v>45.540000000000006</v>
          </cell>
          <cell r="W296">
            <v>1732144.8173181764</v>
          </cell>
          <cell r="X296">
            <v>0</v>
          </cell>
          <cell r="Y296">
            <v>0</v>
          </cell>
          <cell r="Z296">
            <v>902887.93282015633</v>
          </cell>
          <cell r="AA296">
            <v>829256.88449801994</v>
          </cell>
        </row>
        <row r="297">
          <cell r="C297" t="str">
            <v>South East</v>
          </cell>
          <cell r="D297" t="str">
            <v>3116135270</v>
          </cell>
          <cell r="E297" t="str">
            <v>22/11kV Line</v>
          </cell>
          <cell r="F297" t="str">
            <v>SE</v>
          </cell>
          <cell r="G297" t="str">
            <v>QSPN</v>
          </cell>
          <cell r="H297" t="str">
            <v>David Moss Qld Pty Ltd (PPI Industries Geebung 2)</v>
          </cell>
          <cell r="I297" t="str">
            <v>11kV Line</v>
          </cell>
          <cell r="J297">
            <v>1.0434399999999999</v>
          </cell>
          <cell r="K297">
            <v>430000</v>
          </cell>
          <cell r="L297">
            <v>0</v>
          </cell>
          <cell r="M297">
            <v>430000</v>
          </cell>
          <cell r="N297">
            <v>4471022.2484486382</v>
          </cell>
          <cell r="O297">
            <v>0</v>
          </cell>
          <cell r="P297">
            <v>0</v>
          </cell>
          <cell r="Q297">
            <v>0</v>
          </cell>
          <cell r="R297">
            <v>0</v>
          </cell>
          <cell r="S297">
            <v>12900</v>
          </cell>
          <cell r="T297">
            <v>0</v>
          </cell>
          <cell r="U297">
            <v>12687.150000000001</v>
          </cell>
          <cell r="V297">
            <v>212.85000000000002</v>
          </cell>
          <cell r="W297">
            <v>4471022.2484486382</v>
          </cell>
          <cell r="X297">
            <v>0</v>
          </cell>
          <cell r="Y297">
            <v>0</v>
          </cell>
          <cell r="Z297">
            <v>2231151.0263108057</v>
          </cell>
          <cell r="AA297">
            <v>2239871.2221378325</v>
          </cell>
        </row>
        <row r="298">
          <cell r="C298" t="str">
            <v>South East</v>
          </cell>
          <cell r="D298" t="str">
            <v>QB12292575</v>
          </cell>
          <cell r="E298" t="str">
            <v>22/11kV Line</v>
          </cell>
          <cell r="F298" t="str">
            <v>SE</v>
          </cell>
          <cell r="G298" t="str">
            <v>QMGB</v>
          </cell>
          <cell r="H298" t="str">
            <v>JR1 - Makeri Street</v>
          </cell>
          <cell r="I298" t="str">
            <v>11kV Line</v>
          </cell>
          <cell r="J298">
            <v>1.0434399999999999</v>
          </cell>
          <cell r="K298">
            <v>210000</v>
          </cell>
          <cell r="L298">
            <v>0</v>
          </cell>
          <cell r="M298">
            <v>210000</v>
          </cell>
          <cell r="N298">
            <v>3433399.2609058022</v>
          </cell>
          <cell r="O298">
            <v>0</v>
          </cell>
          <cell r="P298">
            <v>0</v>
          </cell>
          <cell r="Q298">
            <v>0</v>
          </cell>
          <cell r="R298">
            <v>0</v>
          </cell>
          <cell r="S298">
            <v>9984</v>
          </cell>
          <cell r="T298">
            <v>0</v>
          </cell>
          <cell r="U298">
            <v>9819.264000000001</v>
          </cell>
          <cell r="V298">
            <v>164.73600000000002</v>
          </cell>
          <cell r="W298">
            <v>3433399.2609058022</v>
          </cell>
          <cell r="X298">
            <v>0</v>
          </cell>
          <cell r="Y298">
            <v>0</v>
          </cell>
          <cell r="Z298">
            <v>1362911.6716744397</v>
          </cell>
          <cell r="AA298">
            <v>2070487.5892313628</v>
          </cell>
        </row>
        <row r="299">
          <cell r="C299" t="str">
            <v>South East</v>
          </cell>
          <cell r="D299" t="str">
            <v>QB05828422</v>
          </cell>
          <cell r="E299" t="str">
            <v>22/11kV Line</v>
          </cell>
          <cell r="F299" t="str">
            <v>SE</v>
          </cell>
          <cell r="G299" t="str">
            <v>QBMH</v>
          </cell>
          <cell r="H299" t="str">
            <v>Accor Hotels - Sofitel Brisbane (249 Turbot St Brisbane)</v>
          </cell>
          <cell r="I299" t="str">
            <v>11kV Line</v>
          </cell>
          <cell r="J299">
            <v>1.0434399999999999</v>
          </cell>
          <cell r="K299">
            <v>631000</v>
          </cell>
          <cell r="L299">
            <v>0</v>
          </cell>
          <cell r="M299">
            <v>631000</v>
          </cell>
          <cell r="N299">
            <v>5354839.9546128325</v>
          </cell>
          <cell r="O299">
            <v>0</v>
          </cell>
          <cell r="P299">
            <v>0</v>
          </cell>
          <cell r="Q299">
            <v>0</v>
          </cell>
          <cell r="R299">
            <v>0</v>
          </cell>
          <cell r="S299">
            <v>12084</v>
          </cell>
          <cell r="T299">
            <v>0</v>
          </cell>
          <cell r="U299">
            <v>11884.614</v>
          </cell>
          <cell r="V299">
            <v>199.38600000000002</v>
          </cell>
          <cell r="W299">
            <v>5354839.9546128325</v>
          </cell>
          <cell r="X299">
            <v>0</v>
          </cell>
          <cell r="Y299">
            <v>0</v>
          </cell>
          <cell r="Z299">
            <v>2549795.3500777199</v>
          </cell>
          <cell r="AA299">
            <v>2805044.6045351126</v>
          </cell>
        </row>
        <row r="300">
          <cell r="C300" t="str">
            <v>South East</v>
          </cell>
          <cell r="D300" t="str">
            <v>QB04071492</v>
          </cell>
          <cell r="E300" t="str">
            <v>22/11kV Line</v>
          </cell>
          <cell r="F300" t="str">
            <v>SE</v>
          </cell>
          <cell r="G300" t="str">
            <v>QBMH</v>
          </cell>
          <cell r="H300" t="str">
            <v>144 Edward Street</v>
          </cell>
          <cell r="I300" t="str">
            <v>11kV Line</v>
          </cell>
          <cell r="J300">
            <v>1.0434399999999999</v>
          </cell>
          <cell r="K300">
            <v>421000</v>
          </cell>
          <cell r="L300">
            <v>0</v>
          </cell>
          <cell r="M300">
            <v>421000</v>
          </cell>
          <cell r="N300">
            <v>2206526.1</v>
          </cell>
          <cell r="O300">
            <v>0</v>
          </cell>
          <cell r="P300">
            <v>0</v>
          </cell>
          <cell r="Q300">
            <v>0</v>
          </cell>
          <cell r="R300">
            <v>0</v>
          </cell>
          <cell r="S300">
            <v>7495.4727000000003</v>
          </cell>
          <cell r="T300">
            <v>0</v>
          </cell>
          <cell r="U300">
            <v>7371.7974004500011</v>
          </cell>
          <cell r="V300">
            <v>123.67529955000002</v>
          </cell>
          <cell r="W300">
            <v>2206526.1</v>
          </cell>
          <cell r="X300">
            <v>0</v>
          </cell>
          <cell r="Y300">
            <v>0</v>
          </cell>
          <cell r="Z300">
            <v>708565.6</v>
          </cell>
          <cell r="AA300">
            <v>1497960.5</v>
          </cell>
        </row>
        <row r="301">
          <cell r="C301" t="str">
            <v>South East</v>
          </cell>
          <cell r="D301" t="str">
            <v>QB04067444</v>
          </cell>
          <cell r="E301" t="str">
            <v>22/11kV Line</v>
          </cell>
          <cell r="F301" t="str">
            <v>SE</v>
          </cell>
          <cell r="G301" t="str">
            <v>QBMH</v>
          </cell>
          <cell r="H301" t="str">
            <v>145 Eagle Street</v>
          </cell>
          <cell r="I301" t="str">
            <v>11kV Line</v>
          </cell>
          <cell r="J301">
            <v>1.0434399999999999</v>
          </cell>
          <cell r="K301">
            <v>372000</v>
          </cell>
          <cell r="L301">
            <v>0</v>
          </cell>
          <cell r="M301">
            <v>372000</v>
          </cell>
          <cell r="N301">
            <v>1734098.5535061765</v>
          </cell>
          <cell r="O301">
            <v>0</v>
          </cell>
          <cell r="P301">
            <v>0</v>
          </cell>
          <cell r="Q301">
            <v>0</v>
          </cell>
          <cell r="R301">
            <v>0</v>
          </cell>
          <cell r="S301">
            <v>6468</v>
          </cell>
          <cell r="T301">
            <v>0</v>
          </cell>
          <cell r="U301">
            <v>6361.2780000000002</v>
          </cell>
          <cell r="V301">
            <v>106.72200000000001</v>
          </cell>
          <cell r="W301">
            <v>1734098.5535061765</v>
          </cell>
          <cell r="X301">
            <v>0</v>
          </cell>
          <cell r="Y301">
            <v>0</v>
          </cell>
          <cell r="Z301">
            <v>516525.85359692149</v>
          </cell>
          <cell r="AA301">
            <v>1217572.6999092549</v>
          </cell>
        </row>
        <row r="302">
          <cell r="C302" t="str">
            <v>South East</v>
          </cell>
          <cell r="D302" t="str">
            <v>QB04067436</v>
          </cell>
          <cell r="E302" t="str">
            <v>22/11kV Line</v>
          </cell>
          <cell r="F302" t="str">
            <v>SE</v>
          </cell>
          <cell r="G302" t="str">
            <v>QBMH</v>
          </cell>
          <cell r="H302" t="str">
            <v>167 Eagle Street</v>
          </cell>
          <cell r="I302" t="str">
            <v>11kV Line</v>
          </cell>
          <cell r="J302">
            <v>1.0434399999999999</v>
          </cell>
          <cell r="K302">
            <v>421000</v>
          </cell>
          <cell r="L302">
            <v>0</v>
          </cell>
          <cell r="M302">
            <v>421000</v>
          </cell>
          <cell r="N302">
            <v>3787598.9297890286</v>
          </cell>
          <cell r="O302">
            <v>0</v>
          </cell>
          <cell r="P302">
            <v>0</v>
          </cell>
          <cell r="Q302">
            <v>0</v>
          </cell>
          <cell r="R302">
            <v>0</v>
          </cell>
          <cell r="S302">
            <v>14928</v>
          </cell>
          <cell r="T302">
            <v>0</v>
          </cell>
          <cell r="U302">
            <v>14681.688000000002</v>
          </cell>
          <cell r="V302">
            <v>246.31200000000001</v>
          </cell>
          <cell r="W302">
            <v>3787598.9297890286</v>
          </cell>
          <cell r="X302">
            <v>0</v>
          </cell>
          <cell r="Y302">
            <v>0</v>
          </cell>
          <cell r="Z302">
            <v>1032752.9800812467</v>
          </cell>
          <cell r="AA302">
            <v>2754845.9497077819</v>
          </cell>
        </row>
        <row r="303">
          <cell r="C303" t="str">
            <v>South East</v>
          </cell>
          <cell r="D303" t="str">
            <v>QB04060440</v>
          </cell>
          <cell r="E303" t="str">
            <v>22/11kV Line</v>
          </cell>
          <cell r="F303" t="str">
            <v>SE</v>
          </cell>
          <cell r="G303" t="str">
            <v>QCBW</v>
          </cell>
          <cell r="H303" t="str">
            <v>215 Adelaide St Pty Ltd</v>
          </cell>
          <cell r="I303" t="str">
            <v>11kV Line</v>
          </cell>
          <cell r="J303">
            <v>1.0434399999999999</v>
          </cell>
          <cell r="K303">
            <v>619000</v>
          </cell>
          <cell r="L303">
            <v>0</v>
          </cell>
          <cell r="M303">
            <v>619000</v>
          </cell>
          <cell r="N303">
            <v>3384631.8999999994</v>
          </cell>
          <cell r="O303">
            <v>0</v>
          </cell>
          <cell r="P303">
            <v>0</v>
          </cell>
          <cell r="Q303">
            <v>0</v>
          </cell>
          <cell r="R303">
            <v>0</v>
          </cell>
          <cell r="S303">
            <v>10524.0551</v>
          </cell>
          <cell r="T303">
            <v>0</v>
          </cell>
          <cell r="U303">
            <v>10350.408190850001</v>
          </cell>
          <cell r="V303">
            <v>173.64690915</v>
          </cell>
          <cell r="W303">
            <v>3384631.8999999994</v>
          </cell>
          <cell r="X303">
            <v>0</v>
          </cell>
          <cell r="Y303">
            <v>0</v>
          </cell>
          <cell r="Z303">
            <v>1050222.1999999997</v>
          </cell>
          <cell r="AA303">
            <v>2334409.6999999997</v>
          </cell>
        </row>
        <row r="304">
          <cell r="C304" t="str">
            <v>South East</v>
          </cell>
          <cell r="D304" t="str">
            <v>QB04057058</v>
          </cell>
          <cell r="E304" t="str">
            <v>22/11kV Line</v>
          </cell>
          <cell r="F304" t="str">
            <v>SE</v>
          </cell>
          <cell r="G304" t="str">
            <v>QBMH</v>
          </cell>
          <cell r="H304" t="str">
            <v>307 Queen St Pty Ltd</v>
          </cell>
          <cell r="I304" t="str">
            <v>11kV Line</v>
          </cell>
          <cell r="J304">
            <v>1.0434399999999999</v>
          </cell>
          <cell r="K304">
            <v>423000</v>
          </cell>
          <cell r="L304">
            <v>0</v>
          </cell>
          <cell r="M304">
            <v>423000</v>
          </cell>
          <cell r="N304">
            <v>2834932.7026636926</v>
          </cell>
          <cell r="O304">
            <v>0</v>
          </cell>
          <cell r="P304">
            <v>0</v>
          </cell>
          <cell r="Q304">
            <v>0</v>
          </cell>
          <cell r="R304">
            <v>0</v>
          </cell>
          <cell r="S304">
            <v>10284</v>
          </cell>
          <cell r="T304">
            <v>0</v>
          </cell>
          <cell r="U304">
            <v>10114.314</v>
          </cell>
          <cell r="V304">
            <v>169.68600000000001</v>
          </cell>
          <cell r="W304">
            <v>2834932.7026636926</v>
          </cell>
          <cell r="X304">
            <v>0</v>
          </cell>
          <cell r="Y304">
            <v>0</v>
          </cell>
          <cell r="Z304">
            <v>879585.34556781512</v>
          </cell>
          <cell r="AA304">
            <v>1955347.3570958776</v>
          </cell>
        </row>
        <row r="305">
          <cell r="C305" t="str">
            <v>South East</v>
          </cell>
          <cell r="D305" t="str">
            <v>QB10819045</v>
          </cell>
          <cell r="E305" t="str">
            <v>22/11kV Line</v>
          </cell>
          <cell r="F305" t="str">
            <v>SE</v>
          </cell>
          <cell r="G305" t="str">
            <v>QLGH</v>
          </cell>
          <cell r="H305" t="str">
            <v>A J Bush &amp; Son's PL</v>
          </cell>
          <cell r="I305" t="str">
            <v>11kV Line</v>
          </cell>
          <cell r="J305">
            <v>1.0434399999999999</v>
          </cell>
          <cell r="K305">
            <v>1133000</v>
          </cell>
          <cell r="L305">
            <v>0</v>
          </cell>
          <cell r="M305">
            <v>1133000</v>
          </cell>
          <cell r="N305">
            <v>10134779.469710803</v>
          </cell>
          <cell r="O305">
            <v>0</v>
          </cell>
          <cell r="P305">
            <v>0</v>
          </cell>
          <cell r="Q305">
            <v>0</v>
          </cell>
          <cell r="R305">
            <v>0</v>
          </cell>
          <cell r="S305">
            <v>30168</v>
          </cell>
          <cell r="T305">
            <v>0</v>
          </cell>
          <cell r="U305">
            <v>29670.228000000003</v>
          </cell>
          <cell r="V305">
            <v>497.77200000000005</v>
          </cell>
          <cell r="W305">
            <v>10134779.469710803</v>
          </cell>
          <cell r="X305">
            <v>0</v>
          </cell>
          <cell r="Y305">
            <v>0</v>
          </cell>
          <cell r="Z305">
            <v>4419247.6600131895</v>
          </cell>
          <cell r="AA305">
            <v>5715531.8096976122</v>
          </cell>
        </row>
        <row r="306">
          <cell r="C306" t="str">
            <v>South East</v>
          </cell>
          <cell r="D306" t="str">
            <v>QB03675173</v>
          </cell>
          <cell r="E306" t="str">
            <v>22/11kV Line</v>
          </cell>
          <cell r="F306" t="str">
            <v>SE</v>
          </cell>
          <cell r="G306" t="str">
            <v>QMRE</v>
          </cell>
          <cell r="H306" t="str">
            <v>A Raptis &amp; Sons</v>
          </cell>
          <cell r="I306" t="str">
            <v>11kV Line</v>
          </cell>
          <cell r="J306">
            <v>1.0434399999999999</v>
          </cell>
          <cell r="K306">
            <v>388000</v>
          </cell>
          <cell r="L306">
            <v>0</v>
          </cell>
          <cell r="M306">
            <v>388000</v>
          </cell>
          <cell r="N306">
            <v>4732715.5668515228</v>
          </cell>
          <cell r="O306">
            <v>0</v>
          </cell>
          <cell r="P306">
            <v>0</v>
          </cell>
          <cell r="Q306">
            <v>0</v>
          </cell>
          <cell r="R306">
            <v>0</v>
          </cell>
          <cell r="S306">
            <v>10152</v>
          </cell>
          <cell r="T306">
            <v>0</v>
          </cell>
          <cell r="U306">
            <v>9984.4920000000002</v>
          </cell>
          <cell r="V306">
            <v>167.50800000000001</v>
          </cell>
          <cell r="W306">
            <v>4732715.5668515228</v>
          </cell>
          <cell r="X306">
            <v>0</v>
          </cell>
          <cell r="Y306">
            <v>0</v>
          </cell>
          <cell r="Z306">
            <v>2196669.327792584</v>
          </cell>
          <cell r="AA306">
            <v>2536046.2390589388</v>
          </cell>
        </row>
        <row r="307">
          <cell r="C307" t="str">
            <v>South East</v>
          </cell>
          <cell r="D307" t="str">
            <v>QB08991456</v>
          </cell>
          <cell r="E307" t="str">
            <v>22/11kV Line</v>
          </cell>
          <cell r="F307" t="str">
            <v>SE</v>
          </cell>
          <cell r="G307" t="str">
            <v>QPWD</v>
          </cell>
          <cell r="H307" t="str">
            <v>Accor Hotels - Novotel Twin Waters Resort</v>
          </cell>
          <cell r="I307" t="str">
            <v>11kV Line</v>
          </cell>
          <cell r="J307">
            <v>1.0434399999999999</v>
          </cell>
          <cell r="K307">
            <v>824000</v>
          </cell>
          <cell r="L307">
            <v>0</v>
          </cell>
          <cell r="M307">
            <v>824000</v>
          </cell>
          <cell r="N307">
            <v>6065923.7572115911</v>
          </cell>
          <cell r="O307">
            <v>0</v>
          </cell>
          <cell r="P307">
            <v>0</v>
          </cell>
          <cell r="Q307">
            <v>0</v>
          </cell>
          <cell r="R307">
            <v>0</v>
          </cell>
          <cell r="S307">
            <v>14256</v>
          </cell>
          <cell r="T307">
            <v>0</v>
          </cell>
          <cell r="U307">
            <v>14020.776000000002</v>
          </cell>
          <cell r="V307">
            <v>235.22399999999999</v>
          </cell>
          <cell r="W307">
            <v>6065923.7572115911</v>
          </cell>
          <cell r="X307">
            <v>0</v>
          </cell>
          <cell r="Y307">
            <v>0</v>
          </cell>
          <cell r="Z307">
            <v>2984384.0954957614</v>
          </cell>
          <cell r="AA307">
            <v>3081539.6617158293</v>
          </cell>
        </row>
        <row r="308">
          <cell r="C308" t="str">
            <v>South East</v>
          </cell>
          <cell r="D308" t="str">
            <v>3114997584</v>
          </cell>
          <cell r="E308" t="str">
            <v>22/11kV Line</v>
          </cell>
          <cell r="F308" t="str">
            <v>SE</v>
          </cell>
          <cell r="G308" t="str">
            <v>QMRE</v>
          </cell>
          <cell r="H308" t="str">
            <v>Queensland Blow Moulders</v>
          </cell>
          <cell r="I308" t="str">
            <v>11kV Line</v>
          </cell>
          <cell r="J308">
            <v>1.0434399999999999</v>
          </cell>
          <cell r="K308">
            <v>222000</v>
          </cell>
          <cell r="L308">
            <v>0</v>
          </cell>
          <cell r="M308">
            <v>222000</v>
          </cell>
          <cell r="N308">
            <v>3806958.7499999995</v>
          </cell>
          <cell r="O308">
            <v>0</v>
          </cell>
          <cell r="P308">
            <v>0</v>
          </cell>
          <cell r="Q308">
            <v>0</v>
          </cell>
          <cell r="R308">
            <v>0</v>
          </cell>
          <cell r="S308">
            <v>10893.5353</v>
          </cell>
          <cell r="T308">
            <v>0</v>
          </cell>
          <cell r="U308">
            <v>10713.79196755</v>
          </cell>
          <cell r="V308">
            <v>179.74333245</v>
          </cell>
          <cell r="W308">
            <v>3806958.7499999995</v>
          </cell>
          <cell r="X308">
            <v>0</v>
          </cell>
          <cell r="Y308">
            <v>0</v>
          </cell>
          <cell r="Z308">
            <v>1218613.44</v>
          </cell>
          <cell r="AA308">
            <v>2588345.3099999996</v>
          </cell>
        </row>
        <row r="309">
          <cell r="C309" t="str">
            <v>South East</v>
          </cell>
          <cell r="D309" t="str">
            <v>QB03675351</v>
          </cell>
          <cell r="E309" t="str">
            <v>22/11kV Line</v>
          </cell>
          <cell r="F309" t="str">
            <v>SE</v>
          </cell>
          <cell r="G309" t="str">
            <v>QTNS</v>
          </cell>
          <cell r="H309" t="str">
            <v>Allied Mills Australia Pty Ltd</v>
          </cell>
          <cell r="I309" t="str">
            <v>11kV Line</v>
          </cell>
          <cell r="J309">
            <v>1.0434399999999999</v>
          </cell>
          <cell r="K309">
            <v>846000</v>
          </cell>
          <cell r="L309">
            <v>421000</v>
          </cell>
          <cell r="M309">
            <v>425000</v>
          </cell>
          <cell r="N309">
            <v>12486807.652865823</v>
          </cell>
          <cell r="O309">
            <v>0</v>
          </cell>
          <cell r="P309">
            <v>0</v>
          </cell>
          <cell r="Q309">
            <v>0</v>
          </cell>
          <cell r="R309">
            <v>0</v>
          </cell>
          <cell r="S309">
            <v>30072</v>
          </cell>
          <cell r="T309">
            <v>0</v>
          </cell>
          <cell r="U309">
            <v>29575.812000000005</v>
          </cell>
          <cell r="V309">
            <v>496.18800000000005</v>
          </cell>
          <cell r="W309">
            <v>12486807.652865823</v>
          </cell>
          <cell r="X309">
            <v>0</v>
          </cell>
          <cell r="Y309">
            <v>0</v>
          </cell>
          <cell r="Z309">
            <v>7154193.3442886751</v>
          </cell>
          <cell r="AA309">
            <v>5332614.3085771473</v>
          </cell>
        </row>
        <row r="310">
          <cell r="C310" t="str">
            <v>South East</v>
          </cell>
          <cell r="D310" t="str">
            <v>QB01527126</v>
          </cell>
          <cell r="E310" t="str">
            <v>22/11kV Line</v>
          </cell>
          <cell r="F310" t="str">
            <v>SE</v>
          </cell>
          <cell r="G310" t="str">
            <v>QMAR</v>
          </cell>
          <cell r="H310" t="str">
            <v>Allamanda Private Hospital (Ramsay Health)</v>
          </cell>
          <cell r="I310" t="str">
            <v>11kV Line</v>
          </cell>
          <cell r="J310">
            <v>1.0434399999999999</v>
          </cell>
          <cell r="K310">
            <v>210000</v>
          </cell>
          <cell r="L310">
            <v>0</v>
          </cell>
          <cell r="M310">
            <v>210000</v>
          </cell>
          <cell r="N310">
            <v>2148837.0018464061</v>
          </cell>
          <cell r="O310">
            <v>0</v>
          </cell>
          <cell r="P310">
            <v>0</v>
          </cell>
          <cell r="Q310">
            <v>0</v>
          </cell>
          <cell r="R310">
            <v>0</v>
          </cell>
          <cell r="S310">
            <v>5292</v>
          </cell>
          <cell r="T310">
            <v>0</v>
          </cell>
          <cell r="U310">
            <v>5204.6819999999998</v>
          </cell>
          <cell r="V310">
            <v>87.318000000000012</v>
          </cell>
          <cell r="W310">
            <v>2148837.0018464061</v>
          </cell>
          <cell r="X310">
            <v>0</v>
          </cell>
          <cell r="Y310">
            <v>0</v>
          </cell>
          <cell r="Z310">
            <v>1017342.0327061067</v>
          </cell>
          <cell r="AA310">
            <v>1131494.9691402994</v>
          </cell>
        </row>
        <row r="311">
          <cell r="C311" t="str">
            <v>South East</v>
          </cell>
          <cell r="D311" t="str">
            <v>3115766373</v>
          </cell>
          <cell r="E311" t="str">
            <v>22/11kV Line</v>
          </cell>
          <cell r="F311" t="str">
            <v>SE</v>
          </cell>
          <cell r="G311" t="str">
            <v>QRLD</v>
          </cell>
          <cell r="H311" t="str">
            <v>Amarula</v>
          </cell>
          <cell r="I311" t="str">
            <v>11kV Line</v>
          </cell>
          <cell r="J311">
            <v>1.0434399999999999</v>
          </cell>
          <cell r="K311">
            <v>197000</v>
          </cell>
          <cell r="L311">
            <v>0</v>
          </cell>
          <cell r="M311">
            <v>197000</v>
          </cell>
          <cell r="N311">
            <v>4728517.8</v>
          </cell>
          <cell r="O311">
            <v>0</v>
          </cell>
          <cell r="P311">
            <v>0</v>
          </cell>
          <cell r="Q311">
            <v>0</v>
          </cell>
          <cell r="R311">
            <v>0</v>
          </cell>
          <cell r="S311">
            <v>9797.9403999999995</v>
          </cell>
          <cell r="T311">
            <v>0</v>
          </cell>
          <cell r="U311">
            <v>9636.2743833999994</v>
          </cell>
          <cell r="V311">
            <v>161.66601659999998</v>
          </cell>
          <cell r="W311">
            <v>4728517.8</v>
          </cell>
          <cell r="X311">
            <v>0</v>
          </cell>
          <cell r="Y311">
            <v>0</v>
          </cell>
          <cell r="Z311">
            <v>2312191.7999999998</v>
          </cell>
          <cell r="AA311">
            <v>2416325.9999999995</v>
          </cell>
        </row>
        <row r="312">
          <cell r="C312" t="str">
            <v>South East</v>
          </cell>
          <cell r="D312" t="str">
            <v>QB03674061</v>
          </cell>
          <cell r="E312" t="str">
            <v>22/11kV Line</v>
          </cell>
          <cell r="F312" t="str">
            <v>SE</v>
          </cell>
          <cell r="G312" t="str">
            <v>QRLE</v>
          </cell>
          <cell r="H312" t="str">
            <v>AMCOR Fibre Packaging (Orora); ROCKLEA</v>
          </cell>
          <cell r="I312" t="str">
            <v>11kV Line</v>
          </cell>
          <cell r="J312">
            <v>1.0434399999999999</v>
          </cell>
          <cell r="K312">
            <v>852000</v>
          </cell>
          <cell r="L312">
            <v>0</v>
          </cell>
          <cell r="M312">
            <v>852000</v>
          </cell>
          <cell r="N312">
            <v>10726561.456231086</v>
          </cell>
          <cell r="O312">
            <v>0</v>
          </cell>
          <cell r="P312">
            <v>0</v>
          </cell>
          <cell r="Q312">
            <v>0</v>
          </cell>
          <cell r="R312">
            <v>0</v>
          </cell>
          <cell r="S312">
            <v>30192</v>
          </cell>
          <cell r="T312">
            <v>0</v>
          </cell>
          <cell r="U312">
            <v>29693.831999999999</v>
          </cell>
          <cell r="V312">
            <v>498.16800000000001</v>
          </cell>
          <cell r="W312">
            <v>10726561.456231086</v>
          </cell>
          <cell r="X312">
            <v>0</v>
          </cell>
          <cell r="Y312">
            <v>0</v>
          </cell>
          <cell r="Z312">
            <v>3718637.8071583938</v>
          </cell>
          <cell r="AA312">
            <v>7007923.6490726918</v>
          </cell>
        </row>
        <row r="313">
          <cell r="C313" t="str">
            <v>South East</v>
          </cell>
          <cell r="D313" t="str">
            <v>QB03674380</v>
          </cell>
          <cell r="E313" t="str">
            <v>22/11kV Line</v>
          </cell>
          <cell r="F313" t="str">
            <v>SE</v>
          </cell>
          <cell r="G313" t="str">
            <v>QALG</v>
          </cell>
          <cell r="H313" t="str">
            <v>AMCOR Flexibles</v>
          </cell>
          <cell r="I313" t="str">
            <v>11kV Line</v>
          </cell>
          <cell r="J313">
            <v>1.0434399999999999</v>
          </cell>
          <cell r="K313">
            <v>647000</v>
          </cell>
          <cell r="L313">
            <v>210000</v>
          </cell>
          <cell r="M313">
            <v>437000</v>
          </cell>
          <cell r="N313">
            <v>12065574.330251513</v>
          </cell>
          <cell r="O313">
            <v>0</v>
          </cell>
          <cell r="P313">
            <v>0</v>
          </cell>
          <cell r="Q313">
            <v>0</v>
          </cell>
          <cell r="R313">
            <v>0</v>
          </cell>
          <cell r="S313">
            <v>25224</v>
          </cell>
          <cell r="T313">
            <v>0</v>
          </cell>
          <cell r="U313">
            <v>24807.804</v>
          </cell>
          <cell r="V313">
            <v>416.19600000000003</v>
          </cell>
          <cell r="W313">
            <v>12065574.330251513</v>
          </cell>
          <cell r="X313">
            <v>0</v>
          </cell>
          <cell r="Y313">
            <v>0</v>
          </cell>
          <cell r="Z313">
            <v>5692804.9751612097</v>
          </cell>
          <cell r="AA313">
            <v>6372769.3550903033</v>
          </cell>
        </row>
        <row r="314">
          <cell r="C314" t="str">
            <v>South East</v>
          </cell>
          <cell r="D314" t="str">
            <v>QB04070844</v>
          </cell>
          <cell r="E314" t="str">
            <v>22/11kV Line</v>
          </cell>
          <cell r="F314" t="str">
            <v>SE</v>
          </cell>
          <cell r="G314" t="str">
            <v>QBMH</v>
          </cell>
          <cell r="H314" t="str">
            <v>AMP Life Limited</v>
          </cell>
          <cell r="I314" t="str">
            <v>11kV Line</v>
          </cell>
          <cell r="J314">
            <v>1.0434399999999999</v>
          </cell>
          <cell r="K314">
            <v>638000</v>
          </cell>
          <cell r="L314">
            <v>0</v>
          </cell>
          <cell r="M314">
            <v>638000</v>
          </cell>
          <cell r="N314">
            <v>4358744.799629041</v>
          </cell>
          <cell r="O314">
            <v>0</v>
          </cell>
          <cell r="P314">
            <v>0</v>
          </cell>
          <cell r="Q314">
            <v>0</v>
          </cell>
          <cell r="R314">
            <v>0</v>
          </cell>
          <cell r="S314">
            <v>16260</v>
          </cell>
          <cell r="T314">
            <v>0</v>
          </cell>
          <cell r="U314">
            <v>15991.710000000003</v>
          </cell>
          <cell r="V314">
            <v>268.29000000000002</v>
          </cell>
          <cell r="W314">
            <v>4358744.799629041</v>
          </cell>
          <cell r="X314">
            <v>0</v>
          </cell>
          <cell r="Y314">
            <v>0</v>
          </cell>
          <cell r="Z314">
            <v>1281852.2687597584</v>
          </cell>
          <cell r="AA314">
            <v>3076892.5308692823</v>
          </cell>
        </row>
        <row r="315">
          <cell r="C315" t="str">
            <v>South East</v>
          </cell>
          <cell r="D315" t="str">
            <v>QB11444550</v>
          </cell>
          <cell r="E315" t="str">
            <v>22/11kV Line</v>
          </cell>
          <cell r="F315" t="str">
            <v>SE</v>
          </cell>
          <cell r="G315" t="str">
            <v>QMRE</v>
          </cell>
          <cell r="H315" t="str">
            <v>ANZ Joint Venture</v>
          </cell>
          <cell r="I315" t="str">
            <v>11kV Line</v>
          </cell>
          <cell r="J315">
            <v>1.0434399999999999</v>
          </cell>
          <cell r="K315">
            <v>573000</v>
          </cell>
          <cell r="L315">
            <v>0</v>
          </cell>
          <cell r="M315">
            <v>573000</v>
          </cell>
          <cell r="N315">
            <v>3477200.8681425145</v>
          </cell>
          <cell r="O315">
            <v>0</v>
          </cell>
          <cell r="P315">
            <v>0</v>
          </cell>
          <cell r="Q315">
            <v>0</v>
          </cell>
          <cell r="R315">
            <v>0</v>
          </cell>
          <cell r="S315">
            <v>12000</v>
          </cell>
          <cell r="T315">
            <v>0</v>
          </cell>
          <cell r="U315">
            <v>11802</v>
          </cell>
          <cell r="V315">
            <v>198</v>
          </cell>
          <cell r="W315">
            <v>3477200.8681425145</v>
          </cell>
          <cell r="X315">
            <v>0</v>
          </cell>
          <cell r="Y315">
            <v>0</v>
          </cell>
          <cell r="Z315">
            <v>997291.67690317146</v>
          </cell>
          <cell r="AA315">
            <v>2479909.191239343</v>
          </cell>
        </row>
        <row r="316">
          <cell r="C316" t="str">
            <v>South East</v>
          </cell>
          <cell r="D316" t="str">
            <v>QB13195972</v>
          </cell>
          <cell r="E316" t="str">
            <v>22/11kV Line</v>
          </cell>
          <cell r="F316" t="str">
            <v>SE</v>
          </cell>
          <cell r="G316" t="str">
            <v>QBMH</v>
          </cell>
          <cell r="H316" t="str">
            <v>ANZAC Square BMS</v>
          </cell>
          <cell r="I316" t="str">
            <v>11kV Line</v>
          </cell>
          <cell r="J316">
            <v>1.0434399999999999</v>
          </cell>
          <cell r="K316">
            <v>210000</v>
          </cell>
          <cell r="L316">
            <v>0</v>
          </cell>
          <cell r="M316">
            <v>210000</v>
          </cell>
          <cell r="N316">
            <v>4475500.0000000019</v>
          </cell>
          <cell r="O316">
            <v>0</v>
          </cell>
          <cell r="P316">
            <v>0</v>
          </cell>
          <cell r="Q316">
            <v>0</v>
          </cell>
          <cell r="R316">
            <v>0</v>
          </cell>
          <cell r="S316">
            <v>10859.136600000002</v>
          </cell>
          <cell r="T316">
            <v>0</v>
          </cell>
          <cell r="U316">
            <v>10679.960846100003</v>
          </cell>
          <cell r="V316">
            <v>179.17575390000002</v>
          </cell>
          <cell r="W316">
            <v>4475500.0000000019</v>
          </cell>
          <cell r="X316">
            <v>0</v>
          </cell>
          <cell r="Y316">
            <v>0</v>
          </cell>
          <cell r="Z316">
            <v>1765146.4857289607</v>
          </cell>
          <cell r="AA316">
            <v>2710353.5142710414</v>
          </cell>
        </row>
        <row r="317">
          <cell r="C317" t="str">
            <v>South East</v>
          </cell>
          <cell r="D317" t="str">
            <v>QB06459064</v>
          </cell>
          <cell r="E317" t="str">
            <v>22/11kV Line</v>
          </cell>
          <cell r="F317" t="str">
            <v>SE</v>
          </cell>
          <cell r="G317" t="str">
            <v>QSPN</v>
          </cell>
          <cell r="H317" t="str">
            <v>YF02 - Aspley Hypermarket</v>
          </cell>
          <cell r="I317" t="str">
            <v>11kV Line</v>
          </cell>
          <cell r="J317">
            <v>1.0202100000000001</v>
          </cell>
          <cell r="K317">
            <v>2000</v>
          </cell>
          <cell r="L317">
            <v>0</v>
          </cell>
          <cell r="M317">
            <v>2000</v>
          </cell>
          <cell r="N317">
            <v>10943348.840716995</v>
          </cell>
          <cell r="O317">
            <v>0</v>
          </cell>
          <cell r="P317">
            <v>0</v>
          </cell>
          <cell r="Q317">
            <v>0</v>
          </cell>
          <cell r="R317">
            <v>0</v>
          </cell>
          <cell r="S317">
            <v>27168</v>
          </cell>
          <cell r="T317">
            <v>0</v>
          </cell>
          <cell r="U317">
            <v>26719.728000000003</v>
          </cell>
          <cell r="V317">
            <v>448.27200000000005</v>
          </cell>
          <cell r="W317">
            <v>10943348.840716995</v>
          </cell>
          <cell r="X317">
            <v>0</v>
          </cell>
          <cell r="Y317">
            <v>0</v>
          </cell>
          <cell r="Z317">
            <v>4802956.4777389122</v>
          </cell>
          <cell r="AA317">
            <v>6140392.3629780822</v>
          </cell>
        </row>
        <row r="318">
          <cell r="C318" t="str">
            <v>South East</v>
          </cell>
          <cell r="D318" t="str">
            <v>QB04266897</v>
          </cell>
          <cell r="E318" t="str">
            <v>22/11kV Line</v>
          </cell>
          <cell r="F318" t="str">
            <v>SE</v>
          </cell>
          <cell r="G318" t="str">
            <v>QSUM</v>
          </cell>
          <cell r="H318" t="str">
            <v>MT Ommaney Shopping Centre</v>
          </cell>
          <cell r="I318" t="str">
            <v>11kV Line</v>
          </cell>
          <cell r="J318">
            <v>1.0434399999999999</v>
          </cell>
          <cell r="K318">
            <v>802000</v>
          </cell>
          <cell r="L318">
            <v>0</v>
          </cell>
          <cell r="M318">
            <v>802000</v>
          </cell>
          <cell r="N318">
            <v>8840537.6058045477</v>
          </cell>
          <cell r="O318">
            <v>0</v>
          </cell>
          <cell r="P318">
            <v>0</v>
          </cell>
          <cell r="Q318">
            <v>0</v>
          </cell>
          <cell r="R318">
            <v>0</v>
          </cell>
          <cell r="S318">
            <v>27084</v>
          </cell>
          <cell r="T318">
            <v>0</v>
          </cell>
          <cell r="U318">
            <v>26637.114000000001</v>
          </cell>
          <cell r="V318">
            <v>446.88600000000008</v>
          </cell>
          <cell r="W318">
            <v>8840537.6058045477</v>
          </cell>
          <cell r="X318">
            <v>0</v>
          </cell>
          <cell r="Y318">
            <v>0</v>
          </cell>
          <cell r="Z318">
            <v>3283587.3598747808</v>
          </cell>
          <cell r="AA318">
            <v>5556950.2459297664</v>
          </cell>
        </row>
        <row r="319">
          <cell r="C319" t="str">
            <v>South East</v>
          </cell>
          <cell r="D319" t="str">
            <v>3114255081</v>
          </cell>
          <cell r="E319" t="str">
            <v>22/11kV Line</v>
          </cell>
          <cell r="F319" t="str">
            <v>SE</v>
          </cell>
          <cell r="G319" t="str">
            <v>QMGB</v>
          </cell>
          <cell r="H319" t="str">
            <v>Austar Entertainment Robina</v>
          </cell>
          <cell r="I319" t="str">
            <v>11kV Line</v>
          </cell>
          <cell r="J319">
            <v>1.0434399999999999</v>
          </cell>
          <cell r="K319">
            <v>215000</v>
          </cell>
          <cell r="L319">
            <v>0</v>
          </cell>
          <cell r="M319">
            <v>215000</v>
          </cell>
          <cell r="N319">
            <v>2468943.9540000004</v>
          </cell>
          <cell r="O319">
            <v>0</v>
          </cell>
          <cell r="P319">
            <v>0</v>
          </cell>
          <cell r="Q319">
            <v>0</v>
          </cell>
          <cell r="R319">
            <v>0</v>
          </cell>
          <cell r="S319">
            <v>5527.4272000000001</v>
          </cell>
          <cell r="T319">
            <v>0</v>
          </cell>
          <cell r="U319">
            <v>5436.2246512000002</v>
          </cell>
          <cell r="V319">
            <v>91.202548800000017</v>
          </cell>
          <cell r="W319">
            <v>2468943.9540000004</v>
          </cell>
          <cell r="X319">
            <v>0</v>
          </cell>
          <cell r="Y319">
            <v>0</v>
          </cell>
          <cell r="Z319">
            <v>1081459.405</v>
          </cell>
          <cell r="AA319">
            <v>1387484.5490000003</v>
          </cell>
        </row>
        <row r="320">
          <cell r="C320" t="str">
            <v>South East</v>
          </cell>
          <cell r="D320" t="str">
            <v>QB09209484</v>
          </cell>
          <cell r="E320" t="str">
            <v>22/11kV Line</v>
          </cell>
          <cell r="F320" t="str">
            <v>SE</v>
          </cell>
          <cell r="G320" t="str">
            <v>QRLD</v>
          </cell>
          <cell r="H320" t="str">
            <v>Qld Corrective Serv - Ipswich Rd</v>
          </cell>
          <cell r="I320" t="str">
            <v>11kV Line</v>
          </cell>
          <cell r="J320">
            <v>1.0434399999999999</v>
          </cell>
          <cell r="K320">
            <v>618000</v>
          </cell>
          <cell r="L320">
            <v>0</v>
          </cell>
          <cell r="M320">
            <v>618000</v>
          </cell>
          <cell r="N320">
            <v>6467306.0396995572</v>
          </cell>
          <cell r="O320">
            <v>0</v>
          </cell>
          <cell r="P320">
            <v>0</v>
          </cell>
          <cell r="Q320">
            <v>0</v>
          </cell>
          <cell r="R320">
            <v>0</v>
          </cell>
          <cell r="S320">
            <v>16476</v>
          </cell>
          <cell r="T320">
            <v>0</v>
          </cell>
          <cell r="U320">
            <v>16204.146000000001</v>
          </cell>
          <cell r="V320">
            <v>271.85400000000004</v>
          </cell>
          <cell r="W320">
            <v>6467306.0396995572</v>
          </cell>
          <cell r="X320">
            <v>0</v>
          </cell>
          <cell r="Y320">
            <v>0</v>
          </cell>
          <cell r="Z320">
            <v>2903873.9210217074</v>
          </cell>
          <cell r="AA320">
            <v>3563432.1186778499</v>
          </cell>
        </row>
        <row r="321">
          <cell r="C321" t="str">
            <v>South East</v>
          </cell>
          <cell r="D321" t="str">
            <v>QB06424155</v>
          </cell>
          <cell r="E321" t="str">
            <v>22/11kV Line</v>
          </cell>
          <cell r="F321" t="str">
            <v>SE</v>
          </cell>
          <cell r="G321" t="str">
            <v>QMAR</v>
          </cell>
          <cell r="H321" t="str">
            <v>YF01 - Australia Fair Shopping Centre</v>
          </cell>
          <cell r="I321" t="str">
            <v>11kV Line</v>
          </cell>
          <cell r="J321">
            <v>1.0434399999999999</v>
          </cell>
          <cell r="K321">
            <v>2088000</v>
          </cell>
          <cell r="L321">
            <v>210000</v>
          </cell>
          <cell r="M321">
            <v>1878000</v>
          </cell>
          <cell r="N321">
            <v>21036419.114811353</v>
          </cell>
          <cell r="O321">
            <v>0</v>
          </cell>
          <cell r="P321">
            <v>0</v>
          </cell>
          <cell r="Q321">
            <v>0</v>
          </cell>
          <cell r="R321">
            <v>0</v>
          </cell>
          <cell r="S321">
            <v>52200</v>
          </cell>
          <cell r="T321">
            <v>0</v>
          </cell>
          <cell r="U321">
            <v>51338.700000000004</v>
          </cell>
          <cell r="V321">
            <v>861.30000000000007</v>
          </cell>
          <cell r="W321">
            <v>21036419.114811353</v>
          </cell>
          <cell r="X321">
            <v>0</v>
          </cell>
          <cell r="Y321">
            <v>0</v>
          </cell>
          <cell r="Z321">
            <v>8654553.4755601734</v>
          </cell>
          <cell r="AA321">
            <v>12381865.639251178</v>
          </cell>
        </row>
        <row r="322">
          <cell r="C322" t="str">
            <v>South East</v>
          </cell>
          <cell r="D322" t="str">
            <v>QB07216467</v>
          </cell>
          <cell r="E322" t="str">
            <v>22/11kV Line</v>
          </cell>
          <cell r="F322" t="str">
            <v>SE</v>
          </cell>
          <cell r="G322" t="str">
            <v>QBMH</v>
          </cell>
          <cell r="H322" t="str">
            <v>IP4 - Australia House / Boeing House / 363 Adelaide St</v>
          </cell>
          <cell r="I322" t="str">
            <v>11kV Line</v>
          </cell>
          <cell r="J322">
            <v>1.0434399999999999</v>
          </cell>
          <cell r="K322">
            <v>421000</v>
          </cell>
          <cell r="L322">
            <v>0</v>
          </cell>
          <cell r="M322">
            <v>421000</v>
          </cell>
          <cell r="N322">
            <v>2891866.4792527123</v>
          </cell>
          <cell r="O322">
            <v>0</v>
          </cell>
          <cell r="P322">
            <v>0</v>
          </cell>
          <cell r="Q322">
            <v>0</v>
          </cell>
          <cell r="R322">
            <v>0</v>
          </cell>
          <cell r="S322">
            <v>5856</v>
          </cell>
          <cell r="T322">
            <v>0</v>
          </cell>
          <cell r="U322">
            <v>5759.3760000000002</v>
          </cell>
          <cell r="V322">
            <v>96.623999999999995</v>
          </cell>
          <cell r="W322">
            <v>2891866.4792527123</v>
          </cell>
          <cell r="X322">
            <v>0</v>
          </cell>
          <cell r="Y322">
            <v>0</v>
          </cell>
          <cell r="Z322">
            <v>1390848.3449312388</v>
          </cell>
          <cell r="AA322">
            <v>1501018.1343214738</v>
          </cell>
        </row>
        <row r="323">
          <cell r="C323" t="str">
            <v>South East</v>
          </cell>
          <cell r="D323" t="str">
            <v>QB04065085</v>
          </cell>
          <cell r="E323" t="str">
            <v>22/11kV Line</v>
          </cell>
          <cell r="F323" t="str">
            <v>SE</v>
          </cell>
          <cell r="G323" t="str">
            <v>QMRE</v>
          </cell>
          <cell r="H323" t="str">
            <v>ING RE - Australian Government Centre</v>
          </cell>
          <cell r="I323" t="str">
            <v>11kV Line</v>
          </cell>
          <cell r="J323">
            <v>1.0434399999999999</v>
          </cell>
          <cell r="K323">
            <v>631000</v>
          </cell>
          <cell r="L323">
            <v>0</v>
          </cell>
          <cell r="M323">
            <v>631000</v>
          </cell>
          <cell r="N323">
            <v>3815844.8000000003</v>
          </cell>
          <cell r="O323">
            <v>0</v>
          </cell>
          <cell r="P323">
            <v>0</v>
          </cell>
          <cell r="Q323">
            <v>0</v>
          </cell>
          <cell r="R323">
            <v>0</v>
          </cell>
          <cell r="S323">
            <v>12042.445299999999</v>
          </cell>
          <cell r="T323">
            <v>0</v>
          </cell>
          <cell r="U323">
            <v>11843.744952550001</v>
          </cell>
          <cell r="V323">
            <v>198.70034744999998</v>
          </cell>
          <cell r="W323">
            <v>3815844.8000000003</v>
          </cell>
          <cell r="X323">
            <v>0</v>
          </cell>
          <cell r="Y323">
            <v>0</v>
          </cell>
          <cell r="Z323">
            <v>1195419.1999999997</v>
          </cell>
          <cell r="AA323">
            <v>2620425.600000001</v>
          </cell>
        </row>
        <row r="324">
          <cell r="C324" t="str">
            <v>South East</v>
          </cell>
          <cell r="D324" t="str">
            <v>QB02572605</v>
          </cell>
          <cell r="E324" t="str">
            <v>22/11kV Line</v>
          </cell>
          <cell r="F324" t="str">
            <v>SE</v>
          </cell>
          <cell r="G324" t="str">
            <v>QSPN</v>
          </cell>
          <cell r="H324" t="str">
            <v>AMCOR Paper</v>
          </cell>
          <cell r="I324" t="str">
            <v>11kV Line</v>
          </cell>
          <cell r="J324">
            <v>1.0434399999999999</v>
          </cell>
          <cell r="K324">
            <v>369000</v>
          </cell>
          <cell r="L324">
            <v>0</v>
          </cell>
          <cell r="M324">
            <v>369000</v>
          </cell>
          <cell r="N324">
            <v>129253.24412341366</v>
          </cell>
          <cell r="O324">
            <v>0</v>
          </cell>
          <cell r="P324">
            <v>0</v>
          </cell>
          <cell r="Q324">
            <v>0</v>
          </cell>
          <cell r="R324">
            <v>0</v>
          </cell>
          <cell r="S324">
            <v>492</v>
          </cell>
          <cell r="T324">
            <v>0</v>
          </cell>
          <cell r="U324">
            <v>483.88200000000006</v>
          </cell>
          <cell r="V324">
            <v>8.1180000000000003</v>
          </cell>
          <cell r="W324">
            <v>129253.24412341366</v>
          </cell>
          <cell r="X324">
            <v>0</v>
          </cell>
          <cell r="Y324">
            <v>0</v>
          </cell>
          <cell r="Z324">
            <v>54326.893496439217</v>
          </cell>
          <cell r="AA324">
            <v>74926.350626974439</v>
          </cell>
        </row>
        <row r="325">
          <cell r="C325" t="str">
            <v>South East</v>
          </cell>
          <cell r="D325" t="str">
            <v>QB00700894</v>
          </cell>
          <cell r="E325" t="str">
            <v>22/11kV Line</v>
          </cell>
          <cell r="F325" t="str">
            <v>SE</v>
          </cell>
          <cell r="G325" t="str">
            <v>QABM</v>
          </cell>
          <cell r="H325" t="str">
            <v>Australian Poultry Ltd (Baiada)</v>
          </cell>
          <cell r="I325" t="str">
            <v>11kV Line</v>
          </cell>
          <cell r="J325">
            <v>1.0434399999999999</v>
          </cell>
          <cell r="K325">
            <v>437000</v>
          </cell>
          <cell r="L325">
            <v>0</v>
          </cell>
          <cell r="M325">
            <v>437000</v>
          </cell>
          <cell r="N325">
            <v>2474875.7999999998</v>
          </cell>
          <cell r="O325">
            <v>0</v>
          </cell>
          <cell r="P325">
            <v>0</v>
          </cell>
          <cell r="Q325">
            <v>0</v>
          </cell>
          <cell r="R325">
            <v>0</v>
          </cell>
          <cell r="S325">
            <v>5464.6603999999998</v>
          </cell>
          <cell r="T325">
            <v>0</v>
          </cell>
          <cell r="U325">
            <v>5374.4935033999991</v>
          </cell>
          <cell r="V325">
            <v>90.166896600000001</v>
          </cell>
          <cell r="W325">
            <v>2474875.7999999998</v>
          </cell>
          <cell r="X325">
            <v>0</v>
          </cell>
          <cell r="Y325">
            <v>0</v>
          </cell>
          <cell r="Z325">
            <v>1256468.5</v>
          </cell>
          <cell r="AA325">
            <v>1218407.3</v>
          </cell>
        </row>
        <row r="326">
          <cell r="C326" t="str">
            <v>South East</v>
          </cell>
          <cell r="D326" t="str">
            <v>QB03188329</v>
          </cell>
          <cell r="E326" t="str">
            <v>22/11kV Line</v>
          </cell>
          <cell r="F326" t="str">
            <v>SE</v>
          </cell>
          <cell r="G326" t="str">
            <v>QRLD</v>
          </cell>
          <cell r="H326" t="str">
            <v>Bandag Manufacturing - 1</v>
          </cell>
          <cell r="I326" t="str">
            <v>11kV Line</v>
          </cell>
          <cell r="J326">
            <v>1.0434399999999999</v>
          </cell>
          <cell r="K326">
            <v>437000</v>
          </cell>
          <cell r="L326">
            <v>0</v>
          </cell>
          <cell r="M326">
            <v>437000</v>
          </cell>
          <cell r="N326">
            <v>4740803.1300000018</v>
          </cell>
          <cell r="O326">
            <v>0</v>
          </cell>
          <cell r="P326">
            <v>0</v>
          </cell>
          <cell r="Q326">
            <v>0</v>
          </cell>
          <cell r="R326">
            <v>0</v>
          </cell>
          <cell r="S326">
            <v>19971.943800000001</v>
          </cell>
          <cell r="T326">
            <v>0</v>
          </cell>
          <cell r="U326">
            <v>19642.406727300004</v>
          </cell>
          <cell r="V326">
            <v>329.53707270000007</v>
          </cell>
          <cell r="W326">
            <v>4740803.1300000018</v>
          </cell>
          <cell r="X326">
            <v>0</v>
          </cell>
          <cell r="Y326">
            <v>0</v>
          </cell>
          <cell r="Z326">
            <v>938925.09000000008</v>
          </cell>
          <cell r="AA326">
            <v>3801878.0400000014</v>
          </cell>
        </row>
        <row r="327">
          <cell r="C327" t="str">
            <v>South East</v>
          </cell>
          <cell r="D327" t="str">
            <v>3115780732</v>
          </cell>
          <cell r="E327" t="str">
            <v>22/11kV Line</v>
          </cell>
          <cell r="F327" t="str">
            <v>SE</v>
          </cell>
          <cell r="G327" t="str">
            <v>QMAR</v>
          </cell>
          <cell r="H327" t="str">
            <v>BC-Q1 Building Surfers Paradise</v>
          </cell>
          <cell r="I327" t="str">
            <v>11kV Line</v>
          </cell>
          <cell r="J327">
            <v>1.0434399999999999</v>
          </cell>
          <cell r="K327">
            <v>635000</v>
          </cell>
          <cell r="L327">
            <v>0</v>
          </cell>
          <cell r="M327">
            <v>635000</v>
          </cell>
          <cell r="N327">
            <v>8616655.6096599791</v>
          </cell>
          <cell r="O327">
            <v>0</v>
          </cell>
          <cell r="P327">
            <v>0</v>
          </cell>
          <cell r="Q327">
            <v>0</v>
          </cell>
          <cell r="R327">
            <v>0</v>
          </cell>
          <cell r="S327">
            <v>19632</v>
          </cell>
          <cell r="T327">
            <v>0</v>
          </cell>
          <cell r="U327">
            <v>19308.072</v>
          </cell>
          <cell r="V327">
            <v>323.928</v>
          </cell>
          <cell r="W327">
            <v>8616655.6096599791</v>
          </cell>
          <cell r="X327">
            <v>0</v>
          </cell>
          <cell r="Y327">
            <v>0</v>
          </cell>
          <cell r="Z327">
            <v>4196541.5898814593</v>
          </cell>
          <cell r="AA327">
            <v>4420114.0197785199</v>
          </cell>
        </row>
        <row r="328">
          <cell r="C328" t="str">
            <v>South East</v>
          </cell>
          <cell r="D328" t="str">
            <v>QB03675467</v>
          </cell>
          <cell r="E328" t="str">
            <v>22/11kV Line</v>
          </cell>
          <cell r="F328" t="str">
            <v>SE</v>
          </cell>
          <cell r="G328" t="str">
            <v>QRLE</v>
          </cell>
          <cell r="H328" t="str">
            <v>QUU04 - WWTP Oxley Creek, Rocklea</v>
          </cell>
          <cell r="I328" t="str">
            <v>11kV Line</v>
          </cell>
          <cell r="J328">
            <v>1.0202100000000001</v>
          </cell>
          <cell r="K328">
            <v>43000</v>
          </cell>
          <cell r="L328">
            <v>0</v>
          </cell>
          <cell r="M328">
            <v>43000</v>
          </cell>
          <cell r="N328">
            <v>9492123.7500828411</v>
          </cell>
          <cell r="O328">
            <v>0</v>
          </cell>
          <cell r="P328">
            <v>0</v>
          </cell>
          <cell r="Q328">
            <v>0</v>
          </cell>
          <cell r="R328">
            <v>0</v>
          </cell>
          <cell r="S328">
            <v>28008</v>
          </cell>
          <cell r="T328">
            <v>0</v>
          </cell>
          <cell r="U328">
            <v>27545.868000000002</v>
          </cell>
          <cell r="V328">
            <v>462.13200000000006</v>
          </cell>
          <cell r="W328">
            <v>9492123.7500828411</v>
          </cell>
          <cell r="X328">
            <v>0</v>
          </cell>
          <cell r="Y328">
            <v>0</v>
          </cell>
          <cell r="Z328">
            <v>4689865.7661268488</v>
          </cell>
          <cell r="AA328">
            <v>4802257.9839559933</v>
          </cell>
        </row>
        <row r="329">
          <cell r="C329" t="str">
            <v>South East</v>
          </cell>
          <cell r="D329" t="str">
            <v>QB04061268</v>
          </cell>
          <cell r="E329" t="str">
            <v>22/11kV Line</v>
          </cell>
          <cell r="F329" t="str">
            <v>SE</v>
          </cell>
          <cell r="G329" t="str">
            <v>QCBW</v>
          </cell>
          <cell r="H329" t="str">
            <v>69 Ann Street</v>
          </cell>
          <cell r="I329" t="str">
            <v>11kV Line</v>
          </cell>
          <cell r="J329">
            <v>1.0434399999999999</v>
          </cell>
          <cell r="K329">
            <v>631000</v>
          </cell>
          <cell r="L329">
            <v>0</v>
          </cell>
          <cell r="M329">
            <v>631000</v>
          </cell>
          <cell r="N329">
            <v>4016063.2761427388</v>
          </cell>
          <cell r="O329">
            <v>0</v>
          </cell>
          <cell r="P329">
            <v>0</v>
          </cell>
          <cell r="Q329">
            <v>0</v>
          </cell>
          <cell r="R329">
            <v>0</v>
          </cell>
          <cell r="S329">
            <v>11988</v>
          </cell>
          <cell r="T329">
            <v>0</v>
          </cell>
          <cell r="U329">
            <v>11790.198</v>
          </cell>
          <cell r="V329">
            <v>197.80199999999999</v>
          </cell>
          <cell r="W329">
            <v>4016063.2761427388</v>
          </cell>
          <cell r="X329">
            <v>0</v>
          </cell>
          <cell r="Y329">
            <v>0</v>
          </cell>
          <cell r="Z329">
            <v>1429474.1013925401</v>
          </cell>
          <cell r="AA329">
            <v>2586589.1747501986</v>
          </cell>
        </row>
        <row r="330">
          <cell r="C330" t="str">
            <v>South East</v>
          </cell>
          <cell r="D330" t="str">
            <v>QB07537921</v>
          </cell>
          <cell r="E330" t="str">
            <v>22/11kV Line</v>
          </cell>
          <cell r="F330" t="str">
            <v>SE</v>
          </cell>
          <cell r="G330" t="str">
            <v>QMRE</v>
          </cell>
          <cell r="H330" t="str">
            <v>QUU03 - WWTP Gibson Island, Murarrie</v>
          </cell>
          <cell r="I330" t="str">
            <v>11kV Line</v>
          </cell>
          <cell r="J330">
            <v>1.0202100000000001</v>
          </cell>
          <cell r="K330">
            <v>36000</v>
          </cell>
          <cell r="L330">
            <v>0</v>
          </cell>
          <cell r="M330">
            <v>36000</v>
          </cell>
          <cell r="N330">
            <v>8367783.6396568846</v>
          </cell>
          <cell r="O330">
            <v>0</v>
          </cell>
          <cell r="P330">
            <v>0</v>
          </cell>
          <cell r="Q330">
            <v>0</v>
          </cell>
          <cell r="R330">
            <v>0</v>
          </cell>
          <cell r="S330">
            <v>19140</v>
          </cell>
          <cell r="T330">
            <v>0</v>
          </cell>
          <cell r="U330">
            <v>18824.190000000002</v>
          </cell>
          <cell r="V330">
            <v>315.81000000000006</v>
          </cell>
          <cell r="W330">
            <v>8367783.6396568846</v>
          </cell>
          <cell r="X330">
            <v>0</v>
          </cell>
          <cell r="Y330">
            <v>0</v>
          </cell>
          <cell r="Z330">
            <v>4237691.7245427808</v>
          </cell>
          <cell r="AA330">
            <v>4130091.9151141029</v>
          </cell>
        </row>
        <row r="331">
          <cell r="C331" t="str">
            <v>South East</v>
          </cell>
          <cell r="D331" t="str">
            <v>QB13238761</v>
          </cell>
          <cell r="E331" t="str">
            <v>22/11kV Line</v>
          </cell>
          <cell r="F331" t="str">
            <v>SE</v>
          </cell>
          <cell r="G331" t="str">
            <v>QLGH</v>
          </cell>
          <cell r="H331" t="str">
            <v>CFSP1 - Beenleigh Shopping Centre</v>
          </cell>
          <cell r="I331" t="str">
            <v>11kV Line</v>
          </cell>
          <cell r="J331">
            <v>1.0434399999999999</v>
          </cell>
          <cell r="K331">
            <v>216000</v>
          </cell>
          <cell r="L331">
            <v>0</v>
          </cell>
          <cell r="M331">
            <v>216000</v>
          </cell>
          <cell r="N331">
            <v>2563469.0819838401</v>
          </cell>
          <cell r="O331">
            <v>0</v>
          </cell>
          <cell r="P331">
            <v>0</v>
          </cell>
          <cell r="Q331">
            <v>0</v>
          </cell>
          <cell r="R331">
            <v>0</v>
          </cell>
          <cell r="S331">
            <v>9336</v>
          </cell>
          <cell r="T331">
            <v>0</v>
          </cell>
          <cell r="U331">
            <v>9181.9560000000001</v>
          </cell>
          <cell r="V331">
            <v>154.04399999999998</v>
          </cell>
          <cell r="W331">
            <v>2563469.0819838401</v>
          </cell>
          <cell r="X331">
            <v>0</v>
          </cell>
          <cell r="Y331">
            <v>0</v>
          </cell>
          <cell r="Z331">
            <v>877508.75667186652</v>
          </cell>
          <cell r="AA331">
            <v>1685960.3253119737</v>
          </cell>
        </row>
        <row r="332">
          <cell r="C332" t="str">
            <v>South East</v>
          </cell>
          <cell r="D332" t="str">
            <v>QB09728929</v>
          </cell>
          <cell r="E332" t="str">
            <v>22/11kV Line</v>
          </cell>
          <cell r="F332" t="str">
            <v>SE</v>
          </cell>
          <cell r="G332" t="str">
            <v>QGDA</v>
          </cell>
          <cell r="H332" t="str">
            <v>Bev Pak Australia (Asahi Holdings) (Goodna)</v>
          </cell>
          <cell r="I332" t="str">
            <v>11kV Line</v>
          </cell>
          <cell r="J332">
            <v>1.0434399999999999</v>
          </cell>
          <cell r="K332">
            <v>442000</v>
          </cell>
          <cell r="L332">
            <v>210000</v>
          </cell>
          <cell r="M332">
            <v>232000</v>
          </cell>
          <cell r="N332">
            <v>2176575.6978786131</v>
          </cell>
          <cell r="O332">
            <v>0</v>
          </cell>
          <cell r="P332">
            <v>0</v>
          </cell>
          <cell r="Q332">
            <v>0</v>
          </cell>
          <cell r="R332">
            <v>0</v>
          </cell>
          <cell r="S332">
            <v>5964</v>
          </cell>
          <cell r="T332">
            <v>0</v>
          </cell>
          <cell r="U332">
            <v>5865.5940000000001</v>
          </cell>
          <cell r="V332">
            <v>98.406000000000006</v>
          </cell>
          <cell r="W332">
            <v>2176575.6978786131</v>
          </cell>
          <cell r="X332">
            <v>0</v>
          </cell>
          <cell r="Y332">
            <v>0</v>
          </cell>
          <cell r="Z332">
            <v>950610.17129150382</v>
          </cell>
          <cell r="AA332">
            <v>1225965.5265871095</v>
          </cell>
        </row>
        <row r="333">
          <cell r="C333" t="str">
            <v>South East</v>
          </cell>
          <cell r="D333" t="str">
            <v>QB05382793</v>
          </cell>
          <cell r="E333" t="str">
            <v>22/11kV Line</v>
          </cell>
          <cell r="F333" t="str">
            <v>SE</v>
          </cell>
          <cell r="G333" t="str">
            <v>QALG</v>
          </cell>
          <cell r="H333" t="str">
            <v>BHP Sheet And Coil Products</v>
          </cell>
          <cell r="I333" t="str">
            <v>11kV Line</v>
          </cell>
          <cell r="J333">
            <v>1.0434399999999999</v>
          </cell>
          <cell r="K333">
            <v>398000</v>
          </cell>
          <cell r="L333">
            <v>0</v>
          </cell>
          <cell r="M333">
            <v>398000</v>
          </cell>
          <cell r="N333">
            <v>3932790.5328425122</v>
          </cell>
          <cell r="O333">
            <v>0</v>
          </cell>
          <cell r="P333">
            <v>0</v>
          </cell>
          <cell r="Q333">
            <v>0</v>
          </cell>
          <cell r="R333">
            <v>0</v>
          </cell>
          <cell r="S333">
            <v>8616</v>
          </cell>
          <cell r="T333">
            <v>0</v>
          </cell>
          <cell r="U333">
            <v>8473.8359999999993</v>
          </cell>
          <cell r="V333">
            <v>142.16400000000002</v>
          </cell>
          <cell r="W333">
            <v>3932790.5328425122</v>
          </cell>
          <cell r="X333">
            <v>0</v>
          </cell>
          <cell r="Y333">
            <v>0</v>
          </cell>
          <cell r="Z333">
            <v>1627635.75859103</v>
          </cell>
          <cell r="AA333">
            <v>2305154.7742514824</v>
          </cell>
        </row>
        <row r="334">
          <cell r="C334" t="str">
            <v>South East</v>
          </cell>
          <cell r="D334" t="str">
            <v>3116261810</v>
          </cell>
          <cell r="E334" t="str">
            <v>22/11kV Line</v>
          </cell>
          <cell r="F334" t="str">
            <v>SE</v>
          </cell>
          <cell r="G334" t="str">
            <v>QMAR</v>
          </cell>
          <cell r="H334" t="str">
            <v>Southport Central</v>
          </cell>
          <cell r="I334" t="str">
            <v>11kV Line</v>
          </cell>
          <cell r="J334">
            <v>1.0434399999999999</v>
          </cell>
          <cell r="K334">
            <v>421000</v>
          </cell>
          <cell r="L334">
            <v>0</v>
          </cell>
          <cell r="M334">
            <v>421000</v>
          </cell>
          <cell r="N334">
            <v>4272602.898238902</v>
          </cell>
          <cell r="O334">
            <v>0</v>
          </cell>
          <cell r="P334">
            <v>0</v>
          </cell>
          <cell r="Q334">
            <v>0</v>
          </cell>
          <cell r="R334">
            <v>0</v>
          </cell>
          <cell r="S334">
            <v>9564</v>
          </cell>
          <cell r="T334">
            <v>0</v>
          </cell>
          <cell r="U334">
            <v>9406.1939999999995</v>
          </cell>
          <cell r="V334">
            <v>157.80600000000001</v>
          </cell>
          <cell r="W334">
            <v>4272602.898238902</v>
          </cell>
          <cell r="X334">
            <v>0</v>
          </cell>
          <cell r="Y334">
            <v>0</v>
          </cell>
          <cell r="Z334">
            <v>1894534.0874379047</v>
          </cell>
          <cell r="AA334">
            <v>2378068.8108009971</v>
          </cell>
        </row>
        <row r="335">
          <cell r="C335" t="str">
            <v>South East</v>
          </cell>
          <cell r="D335" t="str">
            <v>QB08289930</v>
          </cell>
          <cell r="E335" t="str">
            <v>22/11kV Line</v>
          </cell>
          <cell r="F335" t="str">
            <v>SE</v>
          </cell>
          <cell r="G335" t="str">
            <v>QMGB</v>
          </cell>
          <cell r="H335" t="str">
            <v>Bond University</v>
          </cell>
          <cell r="I335" t="str">
            <v>11kV Line</v>
          </cell>
          <cell r="J335">
            <v>1.0434399999999999</v>
          </cell>
          <cell r="K335">
            <v>1919000</v>
          </cell>
          <cell r="L335">
            <v>193000</v>
          </cell>
          <cell r="M335">
            <v>1726000</v>
          </cell>
          <cell r="N335">
            <v>13468000.000000002</v>
          </cell>
          <cell r="O335">
            <v>0</v>
          </cell>
          <cell r="P335">
            <v>0</v>
          </cell>
          <cell r="Q335">
            <v>0</v>
          </cell>
          <cell r="R335">
            <v>0</v>
          </cell>
          <cell r="S335">
            <v>32184</v>
          </cell>
          <cell r="T335">
            <v>0</v>
          </cell>
          <cell r="U335">
            <v>31652.964000000004</v>
          </cell>
          <cell r="V335">
            <v>531.03600000000006</v>
          </cell>
          <cell r="W335">
            <v>13468000.000000002</v>
          </cell>
          <cell r="X335">
            <v>0</v>
          </cell>
          <cell r="Y335">
            <v>0</v>
          </cell>
          <cell r="Z335">
            <v>6089063.2061023423</v>
          </cell>
          <cell r="AA335">
            <v>7378936.7938976595</v>
          </cell>
        </row>
        <row r="336">
          <cell r="C336" t="str">
            <v>South East</v>
          </cell>
          <cell r="D336" t="str">
            <v>QB00701921</v>
          </cell>
          <cell r="E336" t="str">
            <v>22/11kV Line</v>
          </cell>
          <cell r="F336" t="str">
            <v>SE</v>
          </cell>
          <cell r="G336" t="str">
            <v>QBKS</v>
          </cell>
          <cell r="H336" t="str">
            <v>YF03 - Booval Fair Shopping Centre</v>
          </cell>
          <cell r="I336" t="str">
            <v>11kV Line</v>
          </cell>
          <cell r="J336">
            <v>1.0434399999999999</v>
          </cell>
          <cell r="K336">
            <v>210000</v>
          </cell>
          <cell r="L336">
            <v>0</v>
          </cell>
          <cell r="M336">
            <v>210000</v>
          </cell>
          <cell r="N336">
            <v>2946463.6979134595</v>
          </cell>
          <cell r="O336">
            <v>0</v>
          </cell>
          <cell r="P336">
            <v>0</v>
          </cell>
          <cell r="Q336">
            <v>0</v>
          </cell>
          <cell r="R336">
            <v>0</v>
          </cell>
          <cell r="S336">
            <v>9348</v>
          </cell>
          <cell r="T336">
            <v>0</v>
          </cell>
          <cell r="U336">
            <v>9193.7580000000016</v>
          </cell>
          <cell r="V336">
            <v>154.24200000000002</v>
          </cell>
          <cell r="W336">
            <v>2946463.6979134595</v>
          </cell>
          <cell r="X336">
            <v>0</v>
          </cell>
          <cell r="Y336">
            <v>0</v>
          </cell>
          <cell r="Z336">
            <v>1155622.92780499</v>
          </cell>
          <cell r="AA336">
            <v>1790840.7701084698</v>
          </cell>
        </row>
        <row r="337">
          <cell r="C337" t="str">
            <v>South East</v>
          </cell>
          <cell r="D337" t="str">
            <v>QB00700886</v>
          </cell>
          <cell r="E337" t="str">
            <v>22/11kV Line</v>
          </cell>
          <cell r="F337" t="str">
            <v>SE</v>
          </cell>
          <cell r="G337" t="str">
            <v>QABM</v>
          </cell>
          <cell r="H337" t="str">
            <v>Bradken Ipswich</v>
          </cell>
          <cell r="I337" t="str">
            <v>11kV Line</v>
          </cell>
          <cell r="J337">
            <v>1.0434399999999999</v>
          </cell>
          <cell r="K337">
            <v>501000</v>
          </cell>
          <cell r="L337">
            <v>0</v>
          </cell>
          <cell r="M337">
            <v>501000</v>
          </cell>
          <cell r="N337">
            <v>1130000</v>
          </cell>
          <cell r="O337">
            <v>0</v>
          </cell>
          <cell r="P337">
            <v>0</v>
          </cell>
          <cell r="Q337">
            <v>0</v>
          </cell>
          <cell r="R337">
            <v>0</v>
          </cell>
          <cell r="S337">
            <v>3348</v>
          </cell>
          <cell r="T337">
            <v>0</v>
          </cell>
          <cell r="U337">
            <v>3292.7579999999998</v>
          </cell>
          <cell r="V337">
            <v>55.242000000000004</v>
          </cell>
          <cell r="W337">
            <v>1130000</v>
          </cell>
          <cell r="X337">
            <v>0</v>
          </cell>
          <cell r="Y337">
            <v>0</v>
          </cell>
          <cell r="Z337">
            <v>376556.6133178107</v>
          </cell>
          <cell r="AA337">
            <v>753443.38668218919</v>
          </cell>
        </row>
        <row r="338">
          <cell r="C338" t="str">
            <v>South East</v>
          </cell>
          <cell r="D338" t="str">
            <v>QB10013679</v>
          </cell>
          <cell r="E338" t="str">
            <v>22/11kV Line</v>
          </cell>
          <cell r="F338" t="str">
            <v>SE</v>
          </cell>
          <cell r="G338" t="str">
            <v>QRLE</v>
          </cell>
          <cell r="H338" t="str">
            <v>Brisbane Convention Centre - 1</v>
          </cell>
          <cell r="I338" t="str">
            <v>11kV Line</v>
          </cell>
          <cell r="J338">
            <v>1.0434399999999999</v>
          </cell>
          <cell r="K338">
            <v>2051000</v>
          </cell>
          <cell r="L338">
            <v>0</v>
          </cell>
          <cell r="M338">
            <v>2051000</v>
          </cell>
          <cell r="N338">
            <v>10232500</v>
          </cell>
          <cell r="O338">
            <v>0</v>
          </cell>
          <cell r="P338">
            <v>0</v>
          </cell>
          <cell r="Q338">
            <v>0</v>
          </cell>
          <cell r="R338">
            <v>0</v>
          </cell>
          <cell r="S338">
            <v>42672</v>
          </cell>
          <cell r="T338">
            <v>0</v>
          </cell>
          <cell r="U338">
            <v>41967.911999999997</v>
          </cell>
          <cell r="V338">
            <v>704.08799999999997</v>
          </cell>
          <cell r="W338">
            <v>10232500</v>
          </cell>
          <cell r="X338">
            <v>0</v>
          </cell>
          <cell r="Y338">
            <v>0</v>
          </cell>
          <cell r="Z338">
            <v>4270510.9441005839</v>
          </cell>
          <cell r="AA338">
            <v>5961989.0558994161</v>
          </cell>
        </row>
        <row r="339">
          <cell r="C339" t="str">
            <v>South East</v>
          </cell>
          <cell r="D339" t="str">
            <v>QB09649603</v>
          </cell>
          <cell r="E339" t="str">
            <v>22/11kV Line</v>
          </cell>
          <cell r="F339" t="str">
            <v>SE</v>
          </cell>
          <cell r="G339" t="str">
            <v>QCBW</v>
          </cell>
          <cell r="H339" t="str">
            <v>Brisbane Law Courts</v>
          </cell>
          <cell r="I339" t="str">
            <v>11kV Line</v>
          </cell>
          <cell r="J339">
            <v>1.0434399999999999</v>
          </cell>
          <cell r="K339">
            <v>421000</v>
          </cell>
          <cell r="L339">
            <v>0</v>
          </cell>
          <cell r="M339">
            <v>421000</v>
          </cell>
          <cell r="N339">
            <v>2744563.0306795011</v>
          </cell>
          <cell r="O339">
            <v>0</v>
          </cell>
          <cell r="P339">
            <v>0</v>
          </cell>
          <cell r="Q339">
            <v>0</v>
          </cell>
          <cell r="R339">
            <v>0</v>
          </cell>
          <cell r="S339">
            <v>10128</v>
          </cell>
          <cell r="T339">
            <v>0</v>
          </cell>
          <cell r="U339">
            <v>9960.8880000000008</v>
          </cell>
          <cell r="V339">
            <v>167.11199999999999</v>
          </cell>
          <cell r="W339">
            <v>2744563.0306795011</v>
          </cell>
          <cell r="X339">
            <v>0</v>
          </cell>
          <cell r="Y339">
            <v>0</v>
          </cell>
          <cell r="Z339">
            <v>720843.10184967821</v>
          </cell>
          <cell r="AA339">
            <v>2023719.9288298227</v>
          </cell>
        </row>
        <row r="340">
          <cell r="C340" t="str">
            <v>South East</v>
          </cell>
          <cell r="D340" t="str">
            <v>QB03188183</v>
          </cell>
          <cell r="E340" t="str">
            <v>22/11kV Line</v>
          </cell>
          <cell r="F340" t="str">
            <v>SE</v>
          </cell>
          <cell r="G340" t="str">
            <v>QTNS</v>
          </cell>
          <cell r="H340" t="str">
            <v>Brisbane Markets - 1</v>
          </cell>
          <cell r="I340" t="str">
            <v>11kV Line</v>
          </cell>
          <cell r="J340">
            <v>1.0434399999999999</v>
          </cell>
          <cell r="K340">
            <v>3859000</v>
          </cell>
          <cell r="L340">
            <v>219000</v>
          </cell>
          <cell r="M340">
            <v>3640000</v>
          </cell>
          <cell r="N340">
            <v>32229071.645910181</v>
          </cell>
          <cell r="O340">
            <v>0</v>
          </cell>
          <cell r="P340">
            <v>0</v>
          </cell>
          <cell r="Q340">
            <v>0</v>
          </cell>
          <cell r="R340">
            <v>0</v>
          </cell>
          <cell r="S340">
            <v>63132</v>
          </cell>
          <cell r="T340">
            <v>0</v>
          </cell>
          <cell r="U340">
            <v>62090.322</v>
          </cell>
          <cell r="V340">
            <v>1041.6779999999999</v>
          </cell>
          <cell r="W340">
            <v>32229071.645910181</v>
          </cell>
          <cell r="X340">
            <v>0</v>
          </cell>
          <cell r="Y340">
            <v>0</v>
          </cell>
          <cell r="Z340">
            <v>17282247.041490365</v>
          </cell>
          <cell r="AA340">
            <v>14946824.604419814</v>
          </cell>
        </row>
        <row r="341">
          <cell r="C341" t="str">
            <v>South East</v>
          </cell>
          <cell r="D341" t="str">
            <v>3116464303</v>
          </cell>
          <cell r="E341" t="str">
            <v>22/11kV Line</v>
          </cell>
          <cell r="F341" t="str">
            <v>SE</v>
          </cell>
          <cell r="G341" t="str">
            <v>QTNS</v>
          </cell>
          <cell r="H341" t="str">
            <v>Brisbane Markets - 2</v>
          </cell>
          <cell r="I341" t="str">
            <v>11kV Line</v>
          </cell>
          <cell r="J341">
            <v>1.0434399999999999</v>
          </cell>
          <cell r="K341">
            <v>1565000</v>
          </cell>
          <cell r="L341">
            <v>421000</v>
          </cell>
          <cell r="M341">
            <v>1144000</v>
          </cell>
          <cell r="N341">
            <v>10148908.607956475</v>
          </cell>
          <cell r="O341">
            <v>0</v>
          </cell>
          <cell r="P341">
            <v>0</v>
          </cell>
          <cell r="Q341">
            <v>0</v>
          </cell>
          <cell r="R341">
            <v>0</v>
          </cell>
          <cell r="S341">
            <v>19464</v>
          </cell>
          <cell r="T341">
            <v>0</v>
          </cell>
          <cell r="U341">
            <v>19142.844000000001</v>
          </cell>
          <cell r="V341">
            <v>321.15600000000001</v>
          </cell>
          <cell r="W341">
            <v>10148908.607956475</v>
          </cell>
          <cell r="X341">
            <v>0</v>
          </cell>
          <cell r="Y341">
            <v>0</v>
          </cell>
          <cell r="Z341">
            <v>5198356.637212771</v>
          </cell>
          <cell r="AA341">
            <v>4950551.9707437027</v>
          </cell>
        </row>
        <row r="342">
          <cell r="C342" t="str">
            <v>South East</v>
          </cell>
          <cell r="D342" t="str">
            <v>QB08361801</v>
          </cell>
          <cell r="E342" t="str">
            <v>22/11kV Line</v>
          </cell>
          <cell r="F342" t="str">
            <v>SE</v>
          </cell>
          <cell r="G342" t="str">
            <v>QCBW</v>
          </cell>
          <cell r="H342" t="str">
            <v>Broadway on the Mall</v>
          </cell>
          <cell r="I342" t="str">
            <v>11kV Line</v>
          </cell>
          <cell r="J342">
            <v>1.0434399999999999</v>
          </cell>
          <cell r="K342">
            <v>210000</v>
          </cell>
          <cell r="L342">
            <v>0</v>
          </cell>
          <cell r="M342">
            <v>210000</v>
          </cell>
          <cell r="N342">
            <v>1351313.1492649971</v>
          </cell>
          <cell r="O342">
            <v>0</v>
          </cell>
          <cell r="P342">
            <v>0</v>
          </cell>
          <cell r="Q342">
            <v>0</v>
          </cell>
          <cell r="R342">
            <v>0</v>
          </cell>
          <cell r="S342">
            <v>4656</v>
          </cell>
          <cell r="T342">
            <v>0</v>
          </cell>
          <cell r="U342">
            <v>4579.1760000000004</v>
          </cell>
          <cell r="V342">
            <v>76.823999999999998</v>
          </cell>
          <cell r="W342">
            <v>1351313.1492649971</v>
          </cell>
          <cell r="X342">
            <v>0</v>
          </cell>
          <cell r="Y342">
            <v>0</v>
          </cell>
          <cell r="Z342">
            <v>491394.31122770486</v>
          </cell>
          <cell r="AA342">
            <v>859918.83803729212</v>
          </cell>
        </row>
        <row r="343">
          <cell r="C343" t="str">
            <v>South East</v>
          </cell>
          <cell r="D343" t="str">
            <v>QB03917665</v>
          </cell>
          <cell r="E343" t="str">
            <v>22/11kV Line</v>
          </cell>
          <cell r="F343" t="str">
            <v>SE</v>
          </cell>
          <cell r="G343" t="str">
            <v>QSPN</v>
          </cell>
          <cell r="H343" t="str">
            <v>YF04 - Brookside Shopping Centre Mitchelton</v>
          </cell>
          <cell r="I343" t="str">
            <v>11kV Line</v>
          </cell>
          <cell r="J343">
            <v>1.0434399999999999</v>
          </cell>
          <cell r="K343">
            <v>631000</v>
          </cell>
          <cell r="L343">
            <v>0</v>
          </cell>
          <cell r="M343">
            <v>631000</v>
          </cell>
          <cell r="N343">
            <v>6224875.6999999993</v>
          </cell>
          <cell r="O343">
            <v>0</v>
          </cell>
          <cell r="P343">
            <v>0</v>
          </cell>
          <cell r="Q343">
            <v>0</v>
          </cell>
          <cell r="R343">
            <v>0</v>
          </cell>
          <cell r="S343">
            <v>19008.827799999999</v>
          </cell>
          <cell r="T343">
            <v>0</v>
          </cell>
          <cell r="U343">
            <v>18695.1821413</v>
          </cell>
          <cell r="V343">
            <v>313.64565870000001</v>
          </cell>
          <cell r="W343">
            <v>6224875.6999999993</v>
          </cell>
          <cell r="X343">
            <v>0</v>
          </cell>
          <cell r="Y343">
            <v>0</v>
          </cell>
          <cell r="Z343">
            <v>2317903.6999999997</v>
          </cell>
          <cell r="AA343">
            <v>3906971.9999999995</v>
          </cell>
        </row>
        <row r="344">
          <cell r="C344" t="str">
            <v>South East</v>
          </cell>
          <cell r="D344" t="str">
            <v>QB09959483</v>
          </cell>
          <cell r="E344" t="str">
            <v>22/11kV Line</v>
          </cell>
          <cell r="F344" t="str">
            <v>SE</v>
          </cell>
          <cell r="G344" t="str">
            <v>QSPN</v>
          </cell>
          <cell r="H344" t="str">
            <v>Queensland Health - Caboolture - QH102</v>
          </cell>
          <cell r="I344" t="str">
            <v>11kV Line</v>
          </cell>
          <cell r="J344">
            <v>1.0434399999999999</v>
          </cell>
          <cell r="K344">
            <v>811000</v>
          </cell>
          <cell r="L344">
            <v>233000</v>
          </cell>
          <cell r="M344">
            <v>578000</v>
          </cell>
          <cell r="N344">
            <v>6779415.2692953292</v>
          </cell>
          <cell r="O344">
            <v>0</v>
          </cell>
          <cell r="P344">
            <v>0</v>
          </cell>
          <cell r="Q344">
            <v>0</v>
          </cell>
          <cell r="R344">
            <v>0</v>
          </cell>
          <cell r="S344">
            <v>13908</v>
          </cell>
          <cell r="T344">
            <v>0</v>
          </cell>
          <cell r="U344">
            <v>13678.518</v>
          </cell>
          <cell r="V344">
            <v>229.482</v>
          </cell>
          <cell r="W344">
            <v>6779415.2692953292</v>
          </cell>
          <cell r="X344">
            <v>0</v>
          </cell>
          <cell r="Y344">
            <v>0</v>
          </cell>
          <cell r="Z344">
            <v>3264859.6511562089</v>
          </cell>
          <cell r="AA344">
            <v>3514555.6181391203</v>
          </cell>
        </row>
        <row r="345">
          <cell r="C345" t="str">
            <v>South East</v>
          </cell>
          <cell r="D345" t="str">
            <v>QB04776330</v>
          </cell>
          <cell r="E345" t="str">
            <v>22/11kV Line</v>
          </cell>
          <cell r="F345" t="str">
            <v>SE</v>
          </cell>
          <cell r="G345" t="str">
            <v>QMRE</v>
          </cell>
          <cell r="H345" t="str">
            <v>YF11 - Cannon Hill Kmart Plaza</v>
          </cell>
          <cell r="I345" t="str">
            <v>11kV Line</v>
          </cell>
          <cell r="J345">
            <v>1.0434399999999999</v>
          </cell>
          <cell r="K345">
            <v>459000</v>
          </cell>
          <cell r="L345">
            <v>0</v>
          </cell>
          <cell r="M345">
            <v>459000</v>
          </cell>
          <cell r="N345">
            <v>5778004.194504898</v>
          </cell>
          <cell r="O345">
            <v>0</v>
          </cell>
          <cell r="P345">
            <v>0</v>
          </cell>
          <cell r="Q345">
            <v>0</v>
          </cell>
          <cell r="R345">
            <v>0</v>
          </cell>
          <cell r="S345">
            <v>16200</v>
          </cell>
          <cell r="T345">
            <v>0</v>
          </cell>
          <cell r="U345">
            <v>15932.7</v>
          </cell>
          <cell r="V345">
            <v>267.3</v>
          </cell>
          <cell r="W345">
            <v>5778004.194504898</v>
          </cell>
          <cell r="X345">
            <v>0</v>
          </cell>
          <cell r="Y345">
            <v>0</v>
          </cell>
          <cell r="Z345">
            <v>2351822.0902098715</v>
          </cell>
          <cell r="AA345">
            <v>3426182.104295026</v>
          </cell>
        </row>
        <row r="346">
          <cell r="C346" t="str">
            <v>South East</v>
          </cell>
          <cell r="D346" t="str">
            <v>QB03674711</v>
          </cell>
          <cell r="E346" t="str">
            <v>22/11kV Line</v>
          </cell>
          <cell r="F346" t="str">
            <v>SE</v>
          </cell>
          <cell r="G346" t="str">
            <v>QCBW</v>
          </cell>
          <cell r="H346" t="str">
            <v>Accor Hotels - Mecure Hotel (2 Roma St Brisbane)</v>
          </cell>
          <cell r="I346" t="str">
            <v>11kV Line</v>
          </cell>
          <cell r="J346">
            <v>1.0434399999999999</v>
          </cell>
          <cell r="K346">
            <v>710000</v>
          </cell>
          <cell r="L346">
            <v>0</v>
          </cell>
          <cell r="M346">
            <v>710000</v>
          </cell>
          <cell r="N346">
            <v>3732499.9999999991</v>
          </cell>
          <cell r="O346">
            <v>0</v>
          </cell>
          <cell r="P346">
            <v>0</v>
          </cell>
          <cell r="Q346">
            <v>0</v>
          </cell>
          <cell r="R346">
            <v>0</v>
          </cell>
          <cell r="S346">
            <v>8123.9999999999982</v>
          </cell>
          <cell r="T346">
            <v>0</v>
          </cell>
          <cell r="U346">
            <v>7989.9539999999997</v>
          </cell>
          <cell r="V346">
            <v>134.04599999999999</v>
          </cell>
          <cell r="W346">
            <v>3732499.9999999991</v>
          </cell>
          <cell r="X346">
            <v>0</v>
          </cell>
          <cell r="Y346">
            <v>0</v>
          </cell>
          <cell r="Z346">
            <v>1844162.5828319534</v>
          </cell>
          <cell r="AA346">
            <v>1888337.4171680456</v>
          </cell>
        </row>
        <row r="347">
          <cell r="C347" t="str">
            <v>South East</v>
          </cell>
          <cell r="D347" t="str">
            <v>QB04048784</v>
          </cell>
          <cell r="E347" t="str">
            <v>22/11kV Line</v>
          </cell>
          <cell r="F347" t="str">
            <v>SE</v>
          </cell>
          <cell r="G347" t="str">
            <v>QBMH</v>
          </cell>
          <cell r="H347" t="str">
            <v>Centenary Square</v>
          </cell>
          <cell r="I347" t="str">
            <v>11kV Line</v>
          </cell>
          <cell r="J347">
            <v>1.0434399999999999</v>
          </cell>
          <cell r="K347">
            <v>210000</v>
          </cell>
          <cell r="L347">
            <v>0</v>
          </cell>
          <cell r="M347">
            <v>210000</v>
          </cell>
          <cell r="N347">
            <v>5688575.1166226501</v>
          </cell>
          <cell r="O347">
            <v>0</v>
          </cell>
          <cell r="P347">
            <v>0</v>
          </cell>
          <cell r="Q347">
            <v>0</v>
          </cell>
          <cell r="R347">
            <v>0</v>
          </cell>
          <cell r="S347">
            <v>13296</v>
          </cell>
          <cell r="T347">
            <v>0</v>
          </cell>
          <cell r="U347">
            <v>13076.616000000002</v>
          </cell>
          <cell r="V347">
            <v>219.38400000000001</v>
          </cell>
          <cell r="W347">
            <v>5688575.1166226501</v>
          </cell>
          <cell r="X347">
            <v>0</v>
          </cell>
          <cell r="Y347">
            <v>0</v>
          </cell>
          <cell r="Z347">
            <v>2377229.0571550159</v>
          </cell>
          <cell r="AA347">
            <v>3311346.0594676347</v>
          </cell>
        </row>
        <row r="348">
          <cell r="C348" t="str">
            <v>South East</v>
          </cell>
          <cell r="D348" t="str">
            <v>QB00703672</v>
          </cell>
          <cell r="E348" t="str">
            <v>22/11kV Line</v>
          </cell>
          <cell r="F348" t="str">
            <v>SE</v>
          </cell>
          <cell r="G348" t="str">
            <v>QGDA</v>
          </cell>
          <cell r="H348" t="str">
            <v>Century Yuasa Batteries - 2</v>
          </cell>
          <cell r="I348" t="str">
            <v>11kV Line</v>
          </cell>
          <cell r="J348">
            <v>1.0202100000000001</v>
          </cell>
          <cell r="K348">
            <v>29000</v>
          </cell>
          <cell r="L348">
            <v>0</v>
          </cell>
          <cell r="M348">
            <v>29000</v>
          </cell>
          <cell r="N348">
            <v>14432669.033038639</v>
          </cell>
          <cell r="O348">
            <v>0</v>
          </cell>
          <cell r="P348">
            <v>0</v>
          </cell>
          <cell r="Q348">
            <v>0</v>
          </cell>
          <cell r="R348">
            <v>0</v>
          </cell>
          <cell r="S348">
            <v>43200</v>
          </cell>
          <cell r="T348">
            <v>0</v>
          </cell>
          <cell r="U348">
            <v>42487.200000000004</v>
          </cell>
          <cell r="V348">
            <v>712.80000000000007</v>
          </cell>
          <cell r="W348">
            <v>14432669.033038639</v>
          </cell>
          <cell r="X348">
            <v>0</v>
          </cell>
          <cell r="Y348">
            <v>0</v>
          </cell>
          <cell r="Z348">
            <v>5654083.209869219</v>
          </cell>
          <cell r="AA348">
            <v>8778585.8231694195</v>
          </cell>
        </row>
        <row r="349">
          <cell r="C349" t="str">
            <v>South East</v>
          </cell>
          <cell r="D349" t="str">
            <v>3115979571</v>
          </cell>
          <cell r="E349" t="str">
            <v>22/11kV Line</v>
          </cell>
          <cell r="F349" t="str">
            <v>SE</v>
          </cell>
          <cell r="G349" t="str">
            <v>QMAR</v>
          </cell>
          <cell r="H349" t="str">
            <v>Chevron Renaissance - Tower 2</v>
          </cell>
          <cell r="I349" t="str">
            <v>11kV Line</v>
          </cell>
          <cell r="J349">
            <v>1.0434399999999999</v>
          </cell>
          <cell r="K349">
            <v>210000</v>
          </cell>
          <cell r="L349">
            <v>0</v>
          </cell>
          <cell r="M349">
            <v>210000</v>
          </cell>
          <cell r="N349">
            <v>4154390.147865538</v>
          </cell>
          <cell r="O349">
            <v>0</v>
          </cell>
          <cell r="P349">
            <v>0</v>
          </cell>
          <cell r="Q349">
            <v>0</v>
          </cell>
          <cell r="R349">
            <v>0</v>
          </cell>
          <cell r="S349">
            <v>8664</v>
          </cell>
          <cell r="T349">
            <v>0</v>
          </cell>
          <cell r="U349">
            <v>8521.0439999999999</v>
          </cell>
          <cell r="V349">
            <v>142.95600000000002</v>
          </cell>
          <cell r="W349">
            <v>4154390.147865538</v>
          </cell>
          <cell r="X349">
            <v>0</v>
          </cell>
          <cell r="Y349">
            <v>0</v>
          </cell>
          <cell r="Z349">
            <v>2105296.8256356427</v>
          </cell>
          <cell r="AA349">
            <v>2049093.3222298957</v>
          </cell>
        </row>
        <row r="350">
          <cell r="C350" t="str">
            <v>South East</v>
          </cell>
          <cell r="D350" t="str">
            <v>QB13790463</v>
          </cell>
          <cell r="E350" t="str">
            <v>22/11kV Line</v>
          </cell>
          <cell r="F350" t="str">
            <v>SE</v>
          </cell>
          <cell r="G350" t="str">
            <v>QMAR</v>
          </cell>
          <cell r="H350" t="str">
            <v>Chevron Renaissance Shopping Centre</v>
          </cell>
          <cell r="I350" t="str">
            <v>11kV Line</v>
          </cell>
          <cell r="J350">
            <v>1.0434399999999999</v>
          </cell>
          <cell r="K350">
            <v>423000</v>
          </cell>
          <cell r="L350">
            <v>0</v>
          </cell>
          <cell r="M350">
            <v>423000</v>
          </cell>
          <cell r="N350">
            <v>3766251.4702848778</v>
          </cell>
          <cell r="O350">
            <v>0</v>
          </cell>
          <cell r="P350">
            <v>0</v>
          </cell>
          <cell r="Q350">
            <v>0</v>
          </cell>
          <cell r="R350">
            <v>0</v>
          </cell>
          <cell r="S350">
            <v>10188</v>
          </cell>
          <cell r="T350">
            <v>0</v>
          </cell>
          <cell r="U350">
            <v>10019.898000000001</v>
          </cell>
          <cell r="V350">
            <v>168.10200000000003</v>
          </cell>
          <cell r="W350">
            <v>3766251.4702848778</v>
          </cell>
          <cell r="X350">
            <v>0</v>
          </cell>
          <cell r="Y350">
            <v>0</v>
          </cell>
          <cell r="Z350">
            <v>1604841.0703827986</v>
          </cell>
          <cell r="AA350">
            <v>2161410.3999020797</v>
          </cell>
        </row>
        <row r="351">
          <cell r="C351" t="str">
            <v>South East</v>
          </cell>
          <cell r="D351" t="str">
            <v>QB04060491</v>
          </cell>
          <cell r="E351" t="str">
            <v>22/11kV Line</v>
          </cell>
          <cell r="F351" t="str">
            <v>SE</v>
          </cell>
          <cell r="G351" t="str">
            <v>QBMH</v>
          </cell>
          <cell r="H351" t="str">
            <v>Christie Centre - Tax Building</v>
          </cell>
          <cell r="I351" t="str">
            <v>11kV Line</v>
          </cell>
          <cell r="J351">
            <v>1.0434399999999999</v>
          </cell>
          <cell r="K351">
            <v>421000</v>
          </cell>
          <cell r="L351">
            <v>0</v>
          </cell>
          <cell r="M351">
            <v>421000</v>
          </cell>
          <cell r="N351">
            <v>1865630.6000000003</v>
          </cell>
          <cell r="O351">
            <v>0</v>
          </cell>
          <cell r="P351">
            <v>0</v>
          </cell>
          <cell r="Q351">
            <v>0</v>
          </cell>
          <cell r="R351">
            <v>0</v>
          </cell>
          <cell r="S351">
            <v>6563.9439000000002</v>
          </cell>
          <cell r="T351">
            <v>0</v>
          </cell>
          <cell r="U351">
            <v>6455.6388256499995</v>
          </cell>
          <cell r="V351">
            <v>108.30507434999998</v>
          </cell>
          <cell r="W351">
            <v>1865630.6000000003</v>
          </cell>
          <cell r="X351">
            <v>0</v>
          </cell>
          <cell r="Y351">
            <v>0</v>
          </cell>
          <cell r="Z351">
            <v>576827.20000000019</v>
          </cell>
          <cell r="AA351">
            <v>1288803.4000000001</v>
          </cell>
        </row>
        <row r="352">
          <cell r="C352" t="str">
            <v>South East</v>
          </cell>
          <cell r="D352" t="str">
            <v>QB00700941</v>
          </cell>
          <cell r="E352" t="str">
            <v>22/11kV Line</v>
          </cell>
          <cell r="F352" t="str">
            <v>SE</v>
          </cell>
          <cell r="G352" t="str">
            <v>QBKS</v>
          </cell>
          <cell r="H352" t="str">
            <v>Churchill Abattoir Management</v>
          </cell>
          <cell r="I352" t="str">
            <v>11kV Line</v>
          </cell>
          <cell r="J352">
            <v>1.0434399999999999</v>
          </cell>
          <cell r="K352">
            <v>768000</v>
          </cell>
          <cell r="L352">
            <v>0</v>
          </cell>
          <cell r="M352">
            <v>768000</v>
          </cell>
          <cell r="N352">
            <v>1058445.4685315101</v>
          </cell>
          <cell r="O352">
            <v>0</v>
          </cell>
          <cell r="P352">
            <v>0</v>
          </cell>
          <cell r="Q352">
            <v>0</v>
          </cell>
          <cell r="R352">
            <v>0</v>
          </cell>
          <cell r="S352">
            <v>2412</v>
          </cell>
          <cell r="T352">
            <v>0</v>
          </cell>
          <cell r="U352">
            <v>2372.2020000000002</v>
          </cell>
          <cell r="V352">
            <v>39.798000000000002</v>
          </cell>
          <cell r="W352">
            <v>1058445.4685315101</v>
          </cell>
          <cell r="X352">
            <v>0</v>
          </cell>
          <cell r="Y352">
            <v>0</v>
          </cell>
          <cell r="Z352">
            <v>616442.67090961919</v>
          </cell>
          <cell r="AA352">
            <v>442002.7976218909</v>
          </cell>
        </row>
        <row r="353">
          <cell r="C353" t="str">
            <v>South East</v>
          </cell>
          <cell r="D353" t="str">
            <v>QB08064474</v>
          </cell>
          <cell r="E353" t="str">
            <v>22/11kV Line</v>
          </cell>
          <cell r="F353" t="str">
            <v>SE</v>
          </cell>
          <cell r="G353" t="str">
            <v>QBDA</v>
          </cell>
          <cell r="H353" t="str">
            <v>Claypave</v>
          </cell>
          <cell r="I353" t="str">
            <v>11kV Line</v>
          </cell>
          <cell r="J353">
            <v>1.0434399999999999</v>
          </cell>
          <cell r="K353">
            <v>810000</v>
          </cell>
          <cell r="L353">
            <v>0</v>
          </cell>
          <cell r="M353">
            <v>810000</v>
          </cell>
          <cell r="N353">
            <v>12000</v>
          </cell>
          <cell r="O353">
            <v>0</v>
          </cell>
          <cell r="P353">
            <v>0</v>
          </cell>
          <cell r="Q353">
            <v>0</v>
          </cell>
          <cell r="R353">
            <v>0</v>
          </cell>
          <cell r="S353">
            <v>48</v>
          </cell>
          <cell r="T353">
            <v>0</v>
          </cell>
          <cell r="U353">
            <v>47.207999999999998</v>
          </cell>
          <cell r="V353">
            <v>0.79200000000000004</v>
          </cell>
          <cell r="W353">
            <v>12000</v>
          </cell>
          <cell r="X353">
            <v>0</v>
          </cell>
          <cell r="Y353">
            <v>0</v>
          </cell>
          <cell r="Z353">
            <v>5519.9424343396395</v>
          </cell>
          <cell r="AA353">
            <v>6480.0575656603605</v>
          </cell>
        </row>
        <row r="354">
          <cell r="C354" t="str">
            <v>South East</v>
          </cell>
          <cell r="D354" t="str">
            <v>QB12476391</v>
          </cell>
          <cell r="E354" t="str">
            <v>22/11kV Line</v>
          </cell>
          <cell r="F354" t="str">
            <v>SE</v>
          </cell>
          <cell r="G354" t="str">
            <v>QBMH</v>
          </cell>
          <cell r="H354" t="str">
            <v>Cleveland Harbourside Shop</v>
          </cell>
          <cell r="I354" t="str">
            <v>11kV Line</v>
          </cell>
          <cell r="J354">
            <v>1.0434399999999999</v>
          </cell>
          <cell r="K354">
            <v>210000</v>
          </cell>
          <cell r="L354">
            <v>0</v>
          </cell>
          <cell r="M354">
            <v>210000</v>
          </cell>
          <cell r="N354">
            <v>2114518.6493055681</v>
          </cell>
          <cell r="O354">
            <v>0</v>
          </cell>
          <cell r="P354">
            <v>0</v>
          </cell>
          <cell r="Q354">
            <v>0</v>
          </cell>
          <cell r="R354">
            <v>0</v>
          </cell>
          <cell r="S354">
            <v>7764</v>
          </cell>
          <cell r="T354">
            <v>0</v>
          </cell>
          <cell r="U354">
            <v>7635.8940000000002</v>
          </cell>
          <cell r="V354">
            <v>128.10600000000002</v>
          </cell>
          <cell r="W354">
            <v>2114518.6493055681</v>
          </cell>
          <cell r="X354">
            <v>0</v>
          </cell>
          <cell r="Y354">
            <v>0</v>
          </cell>
          <cell r="Z354">
            <v>890576.57495800254</v>
          </cell>
          <cell r="AA354">
            <v>1223942.0743475654</v>
          </cell>
        </row>
        <row r="355">
          <cell r="C355" t="str">
            <v>South East</v>
          </cell>
          <cell r="D355" t="str">
            <v>QB10450343</v>
          </cell>
          <cell r="E355" t="str">
            <v>22/11kV Line</v>
          </cell>
          <cell r="F355" t="str">
            <v>SE</v>
          </cell>
          <cell r="G355" t="str">
            <v>QRLD</v>
          </cell>
          <cell r="H355" t="str">
            <v>Coca Cola Amatil - Richlands</v>
          </cell>
          <cell r="I355" t="str">
            <v>11kV Line</v>
          </cell>
          <cell r="J355">
            <v>1.0202100000000001</v>
          </cell>
          <cell r="K355">
            <v>396000</v>
          </cell>
          <cell r="L355">
            <v>0</v>
          </cell>
          <cell r="M355">
            <v>396000</v>
          </cell>
          <cell r="N355">
            <v>30027255.779401656</v>
          </cell>
          <cell r="O355">
            <v>0</v>
          </cell>
          <cell r="P355">
            <v>0</v>
          </cell>
          <cell r="Q355">
            <v>0</v>
          </cell>
          <cell r="R355">
            <v>0</v>
          </cell>
          <cell r="S355">
            <v>66468</v>
          </cell>
          <cell r="T355">
            <v>0</v>
          </cell>
          <cell r="U355">
            <v>65371.277999999998</v>
          </cell>
          <cell r="V355">
            <v>1096.722</v>
          </cell>
          <cell r="W355">
            <v>30027255.779401656</v>
          </cell>
          <cell r="X355">
            <v>0</v>
          </cell>
          <cell r="Y355">
            <v>0</v>
          </cell>
          <cell r="Z355">
            <v>14439803.912153108</v>
          </cell>
          <cell r="AA355">
            <v>15587451.867248548</v>
          </cell>
        </row>
        <row r="356">
          <cell r="C356" t="str">
            <v>South East</v>
          </cell>
          <cell r="D356" t="str">
            <v>QB13188194</v>
          </cell>
          <cell r="E356" t="str">
            <v>22/11kV Line</v>
          </cell>
          <cell r="F356" t="str">
            <v>SE</v>
          </cell>
          <cell r="G356" t="str">
            <v>QLGH</v>
          </cell>
          <cell r="H356" t="str">
            <v>Coles Myer - Heathwood</v>
          </cell>
          <cell r="I356" t="str">
            <v>11kV Line</v>
          </cell>
          <cell r="J356">
            <v>1.0434399999999999</v>
          </cell>
          <cell r="K356">
            <v>426000</v>
          </cell>
          <cell r="L356">
            <v>0</v>
          </cell>
          <cell r="M356">
            <v>426000</v>
          </cell>
          <cell r="N356">
            <v>3211946.3139173137</v>
          </cell>
          <cell r="O356">
            <v>0</v>
          </cell>
          <cell r="P356">
            <v>0</v>
          </cell>
          <cell r="Q356">
            <v>0</v>
          </cell>
          <cell r="R356">
            <v>0</v>
          </cell>
          <cell r="S356">
            <v>6900</v>
          </cell>
          <cell r="T356">
            <v>0</v>
          </cell>
          <cell r="U356">
            <v>6786.1500000000005</v>
          </cell>
          <cell r="V356">
            <v>113.85000000000001</v>
          </cell>
          <cell r="W356">
            <v>3211946.3139173137</v>
          </cell>
          <cell r="X356">
            <v>0</v>
          </cell>
          <cell r="Y356">
            <v>0</v>
          </cell>
          <cell r="Z356">
            <v>1430994.3958226298</v>
          </cell>
          <cell r="AA356">
            <v>1780951.9180946837</v>
          </cell>
        </row>
        <row r="357">
          <cell r="C357" t="str">
            <v>South East</v>
          </cell>
          <cell r="D357" t="str">
            <v>QB08284911</v>
          </cell>
          <cell r="E357" t="str">
            <v>22/11kV Line</v>
          </cell>
          <cell r="F357" t="str">
            <v>SE</v>
          </cell>
          <cell r="G357" t="str">
            <v>QLGH</v>
          </cell>
          <cell r="H357" t="str">
            <v>Coles Myer - Shailer Park</v>
          </cell>
          <cell r="I357" t="str">
            <v>11kV Line</v>
          </cell>
          <cell r="J357">
            <v>1.0434399999999999</v>
          </cell>
          <cell r="K357">
            <v>421000</v>
          </cell>
          <cell r="L357">
            <v>0</v>
          </cell>
          <cell r="M357">
            <v>421000</v>
          </cell>
          <cell r="N357">
            <v>3682259.8089645533</v>
          </cell>
          <cell r="O357">
            <v>0</v>
          </cell>
          <cell r="P357">
            <v>0</v>
          </cell>
          <cell r="Q357">
            <v>0</v>
          </cell>
          <cell r="R357">
            <v>0</v>
          </cell>
          <cell r="S357">
            <v>7764</v>
          </cell>
          <cell r="T357">
            <v>0</v>
          </cell>
          <cell r="U357">
            <v>7635.8940000000002</v>
          </cell>
          <cell r="V357">
            <v>128.10600000000002</v>
          </cell>
          <cell r="W357">
            <v>3682259.8089645533</v>
          </cell>
          <cell r="X357">
            <v>0</v>
          </cell>
          <cell r="Y357">
            <v>0</v>
          </cell>
          <cell r="Z357">
            <v>1764600.5140256651</v>
          </cell>
          <cell r="AA357">
            <v>1917659.2949388882</v>
          </cell>
        </row>
        <row r="358">
          <cell r="C358" t="str">
            <v>South East</v>
          </cell>
          <cell r="D358" t="str">
            <v>QB07449089</v>
          </cell>
          <cell r="E358" t="str">
            <v>22/11kV Line</v>
          </cell>
          <cell r="F358" t="str">
            <v>SE</v>
          </cell>
          <cell r="G358" t="str">
            <v>QAGW</v>
          </cell>
          <cell r="H358" t="str">
            <v>Coles Myer - Toowong</v>
          </cell>
          <cell r="I358" t="str">
            <v>11kV Line</v>
          </cell>
          <cell r="J358">
            <v>1.0434399999999999</v>
          </cell>
          <cell r="K358">
            <v>210000</v>
          </cell>
          <cell r="L358">
            <v>0</v>
          </cell>
          <cell r="M358">
            <v>210000</v>
          </cell>
          <cell r="N358">
            <v>3561840.3045759345</v>
          </cell>
          <cell r="O358">
            <v>0</v>
          </cell>
          <cell r="P358">
            <v>0</v>
          </cell>
          <cell r="Q358">
            <v>0</v>
          </cell>
          <cell r="R358">
            <v>0</v>
          </cell>
          <cell r="S358">
            <v>8004</v>
          </cell>
          <cell r="T358">
            <v>0</v>
          </cell>
          <cell r="U358">
            <v>7871.9340000000002</v>
          </cell>
          <cell r="V358">
            <v>132.06600000000003</v>
          </cell>
          <cell r="W358">
            <v>3561840.3045759345</v>
          </cell>
          <cell r="X358">
            <v>0</v>
          </cell>
          <cell r="Y358">
            <v>0</v>
          </cell>
          <cell r="Z358">
            <v>1674216.2147240799</v>
          </cell>
          <cell r="AA358">
            <v>1887624.0898518544</v>
          </cell>
        </row>
        <row r="359">
          <cell r="C359" t="str">
            <v>South East</v>
          </cell>
          <cell r="D359" t="str">
            <v>QB10740368</v>
          </cell>
          <cell r="E359" t="str">
            <v>22/11kV Line</v>
          </cell>
          <cell r="F359" t="str">
            <v>SE</v>
          </cell>
          <cell r="G359" t="str">
            <v>QPWD</v>
          </cell>
          <cell r="H359" t="str">
            <v>Coles Myer - Maroochydore</v>
          </cell>
          <cell r="I359" t="str">
            <v>11kV Line</v>
          </cell>
          <cell r="J359">
            <v>1.0434399999999999</v>
          </cell>
          <cell r="K359">
            <v>193000</v>
          </cell>
          <cell r="L359">
            <v>0</v>
          </cell>
          <cell r="M359">
            <v>193000</v>
          </cell>
          <cell r="N359">
            <v>2259657.8714587772</v>
          </cell>
          <cell r="O359">
            <v>0</v>
          </cell>
          <cell r="P359">
            <v>0</v>
          </cell>
          <cell r="Q359">
            <v>0</v>
          </cell>
          <cell r="R359">
            <v>0</v>
          </cell>
          <cell r="S359">
            <v>5088</v>
          </cell>
          <cell r="T359">
            <v>0</v>
          </cell>
          <cell r="U359">
            <v>5004.0480000000007</v>
          </cell>
          <cell r="V359">
            <v>83.951999999999998</v>
          </cell>
          <cell r="W359">
            <v>2259657.8714587772</v>
          </cell>
          <cell r="X359">
            <v>0</v>
          </cell>
          <cell r="Y359">
            <v>0</v>
          </cell>
          <cell r="Z359">
            <v>1104801.650142896</v>
          </cell>
          <cell r="AA359">
            <v>1154856.2213158815</v>
          </cell>
        </row>
        <row r="360">
          <cell r="C360" t="str">
            <v>South East</v>
          </cell>
          <cell r="D360" t="str">
            <v>QB05728444</v>
          </cell>
          <cell r="E360" t="str">
            <v>22/11kV Line</v>
          </cell>
          <cell r="F360" t="str">
            <v>SE</v>
          </cell>
          <cell r="G360" t="str">
            <v>QBMH</v>
          </cell>
          <cell r="H360" t="str">
            <v>CFSP2 - Colonial First State</v>
          </cell>
          <cell r="I360" t="str">
            <v>11kV Line</v>
          </cell>
          <cell r="J360">
            <v>1.0434399999999999</v>
          </cell>
          <cell r="K360">
            <v>1126000</v>
          </cell>
          <cell r="L360">
            <v>0</v>
          </cell>
          <cell r="M360">
            <v>1126000</v>
          </cell>
          <cell r="N360">
            <v>3410612.5809421628</v>
          </cell>
          <cell r="O360">
            <v>0</v>
          </cell>
          <cell r="P360">
            <v>0</v>
          </cell>
          <cell r="Q360">
            <v>0</v>
          </cell>
          <cell r="R360">
            <v>0</v>
          </cell>
          <cell r="S360">
            <v>12828</v>
          </cell>
          <cell r="T360">
            <v>0</v>
          </cell>
          <cell r="U360">
            <v>12616.338</v>
          </cell>
          <cell r="V360">
            <v>211.66200000000001</v>
          </cell>
          <cell r="W360">
            <v>3410612.5809421628</v>
          </cell>
          <cell r="X360">
            <v>0</v>
          </cell>
          <cell r="Y360">
            <v>0</v>
          </cell>
          <cell r="Z360">
            <v>1008715.5823088984</v>
          </cell>
          <cell r="AA360">
            <v>2401896.9986332646</v>
          </cell>
        </row>
        <row r="361">
          <cell r="C361" t="str">
            <v>South East</v>
          </cell>
          <cell r="D361" t="str">
            <v>QB11279800</v>
          </cell>
          <cell r="E361" t="str">
            <v>22/11kV Line</v>
          </cell>
          <cell r="F361" t="str">
            <v>SE</v>
          </cell>
          <cell r="G361" t="str">
            <v>QBMH</v>
          </cell>
          <cell r="H361" t="str">
            <v>Commonwealth  Bank, 240 Queen Street</v>
          </cell>
          <cell r="I361" t="str">
            <v>11kV Line</v>
          </cell>
          <cell r="J361">
            <v>1.0434399999999999</v>
          </cell>
          <cell r="K361">
            <v>641000</v>
          </cell>
          <cell r="L361">
            <v>0</v>
          </cell>
          <cell r="M361">
            <v>641000</v>
          </cell>
          <cell r="N361">
            <v>3777665.6520000002</v>
          </cell>
          <cell r="O361">
            <v>0</v>
          </cell>
          <cell r="P361">
            <v>0</v>
          </cell>
          <cell r="Q361">
            <v>0</v>
          </cell>
          <cell r="R361">
            <v>0</v>
          </cell>
          <cell r="S361">
            <v>12294.572099999998</v>
          </cell>
          <cell r="T361">
            <v>0</v>
          </cell>
          <cell r="U361">
            <v>12091.711660349998</v>
          </cell>
          <cell r="V361">
            <v>202.86043964999996</v>
          </cell>
          <cell r="W361">
            <v>3777665.6520000002</v>
          </cell>
          <cell r="X361">
            <v>0</v>
          </cell>
          <cell r="Y361">
            <v>0</v>
          </cell>
          <cell r="Z361">
            <v>1180589.6169999996</v>
          </cell>
          <cell r="AA361">
            <v>2597076.0350000006</v>
          </cell>
        </row>
        <row r="362">
          <cell r="C362" t="str">
            <v>South East</v>
          </cell>
          <cell r="D362" t="str">
            <v>QB03675394</v>
          </cell>
          <cell r="E362" t="str">
            <v>22/11kV Line</v>
          </cell>
          <cell r="F362" t="str">
            <v>SE</v>
          </cell>
          <cell r="G362" t="str">
            <v>QSPN</v>
          </cell>
          <cell r="H362" t="str">
            <v>Consolidated Rutile - 2</v>
          </cell>
          <cell r="I362" t="str">
            <v>11kV Line</v>
          </cell>
          <cell r="J362">
            <v>1.0434399999999999</v>
          </cell>
          <cell r="K362">
            <v>217000</v>
          </cell>
          <cell r="L362">
            <v>0</v>
          </cell>
          <cell r="M362">
            <v>217000</v>
          </cell>
          <cell r="N362">
            <v>360000</v>
          </cell>
          <cell r="O362">
            <v>0</v>
          </cell>
          <cell r="P362">
            <v>0</v>
          </cell>
          <cell r="Q362">
            <v>0</v>
          </cell>
          <cell r="R362">
            <v>0</v>
          </cell>
          <cell r="S362">
            <v>1200</v>
          </cell>
          <cell r="T362">
            <v>0</v>
          </cell>
          <cell r="U362">
            <v>1180.2</v>
          </cell>
          <cell r="V362">
            <v>19.8</v>
          </cell>
          <cell r="W362">
            <v>360000</v>
          </cell>
          <cell r="X362">
            <v>0</v>
          </cell>
          <cell r="Y362">
            <v>0</v>
          </cell>
          <cell r="Z362">
            <v>151134.97059115814</v>
          </cell>
          <cell r="AA362">
            <v>208865.02940884186</v>
          </cell>
        </row>
        <row r="363">
          <cell r="C363" t="str">
            <v>South East</v>
          </cell>
          <cell r="D363" t="str">
            <v>QB03674444</v>
          </cell>
          <cell r="E363" t="str">
            <v>22/11kV Line</v>
          </cell>
          <cell r="F363" t="str">
            <v>SE</v>
          </cell>
          <cell r="G363" t="str">
            <v>QRLE</v>
          </cell>
          <cell r="H363" t="str">
            <v>AMCOR Beverage Cans</v>
          </cell>
          <cell r="I363" t="str">
            <v>11kV Line</v>
          </cell>
          <cell r="J363">
            <v>1.0434399999999999</v>
          </cell>
          <cell r="K363">
            <v>1096000</v>
          </cell>
          <cell r="L363">
            <v>0</v>
          </cell>
          <cell r="M363">
            <v>1096000</v>
          </cell>
          <cell r="N363">
            <v>16850870.376342062</v>
          </cell>
          <cell r="O363">
            <v>0</v>
          </cell>
          <cell r="P363">
            <v>0</v>
          </cell>
          <cell r="Q363">
            <v>0</v>
          </cell>
          <cell r="R363">
            <v>0</v>
          </cell>
          <cell r="S363">
            <v>28788</v>
          </cell>
          <cell r="T363">
            <v>0</v>
          </cell>
          <cell r="U363">
            <v>28312.998000000003</v>
          </cell>
          <cell r="V363">
            <v>475.00200000000001</v>
          </cell>
          <cell r="W363">
            <v>16850870.376342062</v>
          </cell>
          <cell r="X363">
            <v>0</v>
          </cell>
          <cell r="Y363">
            <v>0</v>
          </cell>
          <cell r="Z363">
            <v>8878353.6104123462</v>
          </cell>
          <cell r="AA363">
            <v>7972516.7659297148</v>
          </cell>
        </row>
        <row r="364">
          <cell r="C364" t="str">
            <v>South East</v>
          </cell>
          <cell r="D364" t="str">
            <v>QB07705638</v>
          </cell>
          <cell r="E364" t="str">
            <v>22/11kV Line</v>
          </cell>
          <cell r="F364" t="str">
            <v>SE</v>
          </cell>
          <cell r="G364" t="str">
            <v>QWLG</v>
          </cell>
          <cell r="H364" t="str">
            <v>Coolum Resort Pty Ltd</v>
          </cell>
          <cell r="I364" t="str">
            <v>11kV Line</v>
          </cell>
          <cell r="J364">
            <v>1.0434399999999999</v>
          </cell>
          <cell r="K364">
            <v>868000</v>
          </cell>
          <cell r="L364">
            <v>0</v>
          </cell>
          <cell r="M364">
            <v>868000</v>
          </cell>
          <cell r="N364">
            <v>487126.41599687806</v>
          </cell>
          <cell r="O364">
            <v>0</v>
          </cell>
          <cell r="P364">
            <v>0</v>
          </cell>
          <cell r="Q364">
            <v>0</v>
          </cell>
          <cell r="R364">
            <v>0</v>
          </cell>
          <cell r="S364">
            <v>1692</v>
          </cell>
          <cell r="T364">
            <v>0</v>
          </cell>
          <cell r="U364">
            <v>1664.0820000000003</v>
          </cell>
          <cell r="V364">
            <v>27.918000000000003</v>
          </cell>
          <cell r="W364">
            <v>487126.41599687806</v>
          </cell>
          <cell r="X364">
            <v>0</v>
          </cell>
          <cell r="Y364">
            <v>0</v>
          </cell>
          <cell r="Z364">
            <v>254273.87041325361</v>
          </cell>
          <cell r="AA364">
            <v>232852.54558362442</v>
          </cell>
        </row>
        <row r="365">
          <cell r="C365" t="str">
            <v>South East</v>
          </cell>
          <cell r="D365" t="str">
            <v>QB12303984</v>
          </cell>
          <cell r="E365" t="str">
            <v>22/11kV Line</v>
          </cell>
          <cell r="F365" t="str">
            <v>SE</v>
          </cell>
          <cell r="G365" t="str">
            <v>QMAR</v>
          </cell>
          <cell r="H365" t="str">
            <v>Crown Towers</v>
          </cell>
          <cell r="I365" t="str">
            <v>11kV Line</v>
          </cell>
          <cell r="J365">
            <v>1.0434399999999999</v>
          </cell>
          <cell r="K365">
            <v>426000</v>
          </cell>
          <cell r="L365">
            <v>0</v>
          </cell>
          <cell r="M365">
            <v>426000</v>
          </cell>
          <cell r="N365">
            <v>3507551.4870639048</v>
          </cell>
          <cell r="O365">
            <v>0</v>
          </cell>
          <cell r="P365">
            <v>0</v>
          </cell>
          <cell r="Q365">
            <v>0</v>
          </cell>
          <cell r="R365">
            <v>0</v>
          </cell>
          <cell r="S365">
            <v>8832</v>
          </cell>
          <cell r="T365">
            <v>0</v>
          </cell>
          <cell r="U365">
            <v>8686.2720000000008</v>
          </cell>
          <cell r="V365">
            <v>145.72800000000001</v>
          </cell>
          <cell r="W365">
            <v>3507551.4870639048</v>
          </cell>
          <cell r="X365">
            <v>0</v>
          </cell>
          <cell r="Y365">
            <v>0</v>
          </cell>
          <cell r="Z365">
            <v>1696132.0748093079</v>
          </cell>
          <cell r="AA365">
            <v>1811419.4122545968</v>
          </cell>
        </row>
        <row r="366">
          <cell r="C366" t="str">
            <v>South East</v>
          </cell>
          <cell r="D366" t="str">
            <v>QB02110521</v>
          </cell>
          <cell r="E366" t="str">
            <v>22/11kV Line</v>
          </cell>
          <cell r="F366" t="str">
            <v>SE</v>
          </cell>
          <cell r="G366" t="str">
            <v>QWLG</v>
          </cell>
          <cell r="H366" t="str">
            <v>Carter Holt Harvey - 1</v>
          </cell>
          <cell r="I366" t="str">
            <v>11kV Line</v>
          </cell>
          <cell r="J366">
            <v>1.0202100000000001</v>
          </cell>
          <cell r="K366">
            <v>68000</v>
          </cell>
          <cell r="L366">
            <v>0</v>
          </cell>
          <cell r="M366">
            <v>68000</v>
          </cell>
          <cell r="N366">
            <v>12334391.058440408</v>
          </cell>
          <cell r="O366">
            <v>0</v>
          </cell>
          <cell r="P366">
            <v>0</v>
          </cell>
          <cell r="Q366">
            <v>0</v>
          </cell>
          <cell r="R366">
            <v>0</v>
          </cell>
          <cell r="S366">
            <v>39072</v>
          </cell>
          <cell r="T366">
            <v>0</v>
          </cell>
          <cell r="U366">
            <v>38427.312000000005</v>
          </cell>
          <cell r="V366">
            <v>644.6880000000001</v>
          </cell>
          <cell r="W366">
            <v>12334391.058440408</v>
          </cell>
          <cell r="X366">
            <v>0</v>
          </cell>
          <cell r="Y366">
            <v>0</v>
          </cell>
          <cell r="Z366">
            <v>5921369.8138714321</v>
          </cell>
          <cell r="AA366">
            <v>6413021.2445689766</v>
          </cell>
        </row>
        <row r="367">
          <cell r="C367" t="str">
            <v>South East</v>
          </cell>
          <cell r="D367" t="str">
            <v>QB07435983</v>
          </cell>
          <cell r="E367" t="str">
            <v>22/11kV Line</v>
          </cell>
          <cell r="F367" t="str">
            <v>SE</v>
          </cell>
          <cell r="G367" t="str">
            <v>QMAR</v>
          </cell>
          <cell r="H367" t="str">
            <v>Gold Coast International</v>
          </cell>
          <cell r="I367" t="str">
            <v>11kV Line</v>
          </cell>
          <cell r="J367">
            <v>1.0434399999999999</v>
          </cell>
          <cell r="K367">
            <v>631000</v>
          </cell>
          <cell r="L367">
            <v>0</v>
          </cell>
          <cell r="M367">
            <v>631000</v>
          </cell>
          <cell r="N367">
            <v>4134264.9999999991</v>
          </cell>
          <cell r="O367">
            <v>0</v>
          </cell>
          <cell r="P367">
            <v>0</v>
          </cell>
          <cell r="Q367">
            <v>0</v>
          </cell>
          <cell r="R367">
            <v>0</v>
          </cell>
          <cell r="S367">
            <v>8814.6</v>
          </cell>
          <cell r="T367">
            <v>0</v>
          </cell>
          <cell r="U367">
            <v>8669.1591000000008</v>
          </cell>
          <cell r="V367">
            <v>145.44090000000003</v>
          </cell>
          <cell r="W367">
            <v>4134264.9999999991</v>
          </cell>
          <cell r="X367">
            <v>0</v>
          </cell>
          <cell r="Y367">
            <v>0</v>
          </cell>
          <cell r="Z367">
            <v>1976583.8999999997</v>
          </cell>
          <cell r="AA367">
            <v>2157681.0999999996</v>
          </cell>
        </row>
        <row r="368">
          <cell r="C368" t="str">
            <v>South East</v>
          </cell>
          <cell r="D368" t="str">
            <v>QB01671910</v>
          </cell>
          <cell r="E368" t="str">
            <v>22/11kV Line</v>
          </cell>
          <cell r="F368" t="str">
            <v>SE</v>
          </cell>
          <cell r="G368" t="str">
            <v>QMAR</v>
          </cell>
          <cell r="H368" t="str">
            <v>Norco Milk</v>
          </cell>
          <cell r="I368" t="str">
            <v>11kV Line</v>
          </cell>
          <cell r="J368">
            <v>1.0434399999999999</v>
          </cell>
          <cell r="K368">
            <v>856000</v>
          </cell>
          <cell r="L368">
            <v>0</v>
          </cell>
          <cell r="M368">
            <v>856000</v>
          </cell>
          <cell r="N368">
            <v>9517817.894729929</v>
          </cell>
          <cell r="O368">
            <v>0</v>
          </cell>
          <cell r="P368">
            <v>0</v>
          </cell>
          <cell r="Q368">
            <v>0</v>
          </cell>
          <cell r="R368">
            <v>0</v>
          </cell>
          <cell r="S368">
            <v>17640</v>
          </cell>
          <cell r="T368">
            <v>0</v>
          </cell>
          <cell r="U368">
            <v>17348.940000000002</v>
          </cell>
          <cell r="V368">
            <v>291.06000000000006</v>
          </cell>
          <cell r="W368">
            <v>9517817.894729929</v>
          </cell>
          <cell r="X368">
            <v>0</v>
          </cell>
          <cell r="Y368">
            <v>0</v>
          </cell>
          <cell r="Z368">
            <v>4693889.8166533392</v>
          </cell>
          <cell r="AA368">
            <v>4823928.0780765889</v>
          </cell>
        </row>
        <row r="369">
          <cell r="C369" t="str">
            <v>South East</v>
          </cell>
          <cell r="D369" t="str">
            <v>QB13327194</v>
          </cell>
          <cell r="E369" t="str">
            <v>22/11kV Line</v>
          </cell>
          <cell r="F369" t="str">
            <v>SE</v>
          </cell>
          <cell r="G369" t="str">
            <v>QBMH</v>
          </cell>
          <cell r="H369" t="str">
            <v>Daisho Co Limited (192 Ann St Mincom Bldg)</v>
          </cell>
          <cell r="I369" t="str">
            <v>11kV Line</v>
          </cell>
          <cell r="J369">
            <v>1.0434399999999999</v>
          </cell>
          <cell r="K369">
            <v>631000</v>
          </cell>
          <cell r="L369">
            <v>0</v>
          </cell>
          <cell r="M369">
            <v>631000</v>
          </cell>
          <cell r="N369">
            <v>3198000</v>
          </cell>
          <cell r="O369">
            <v>0</v>
          </cell>
          <cell r="P369">
            <v>0</v>
          </cell>
          <cell r="Q369">
            <v>0</v>
          </cell>
          <cell r="R369">
            <v>0</v>
          </cell>
          <cell r="S369">
            <v>9600</v>
          </cell>
          <cell r="T369">
            <v>0</v>
          </cell>
          <cell r="U369">
            <v>9441.6</v>
          </cell>
          <cell r="V369">
            <v>158.4</v>
          </cell>
          <cell r="W369">
            <v>3198000</v>
          </cell>
          <cell r="X369">
            <v>0</v>
          </cell>
          <cell r="Y369">
            <v>0</v>
          </cell>
          <cell r="Z369">
            <v>1212993.9889755235</v>
          </cell>
          <cell r="AA369">
            <v>1985006.0110244765</v>
          </cell>
        </row>
        <row r="370">
          <cell r="C370" t="str">
            <v>South East</v>
          </cell>
          <cell r="D370" t="str">
            <v>QB00470121</v>
          </cell>
          <cell r="E370" t="str">
            <v>22/11kV Line</v>
          </cell>
          <cell r="F370" t="str">
            <v>SE</v>
          </cell>
          <cell r="G370" t="str">
            <v>QLGH</v>
          </cell>
          <cell r="H370" t="str">
            <v>DoD - Army Barracks - Canungra</v>
          </cell>
          <cell r="I370" t="str">
            <v>11kV Line</v>
          </cell>
          <cell r="J370">
            <v>1.0202100000000001</v>
          </cell>
          <cell r="K370">
            <v>47000</v>
          </cell>
          <cell r="L370">
            <v>0</v>
          </cell>
          <cell r="M370">
            <v>47000</v>
          </cell>
          <cell r="N370">
            <v>6822491.2000000002</v>
          </cell>
          <cell r="O370">
            <v>0</v>
          </cell>
          <cell r="P370">
            <v>0</v>
          </cell>
          <cell r="Q370">
            <v>0</v>
          </cell>
          <cell r="R370">
            <v>0</v>
          </cell>
          <cell r="S370">
            <v>19777.399400000002</v>
          </cell>
          <cell r="T370">
            <v>0</v>
          </cell>
          <cell r="U370">
            <v>19451.072309900002</v>
          </cell>
          <cell r="V370">
            <v>326.32709010000008</v>
          </cell>
          <cell r="W370">
            <v>6822491.2000000002</v>
          </cell>
          <cell r="X370">
            <v>0</v>
          </cell>
          <cell r="Y370">
            <v>0</v>
          </cell>
          <cell r="Z370">
            <v>2753272</v>
          </cell>
          <cell r="AA370">
            <v>4069219.2</v>
          </cell>
        </row>
        <row r="371">
          <cell r="C371" t="str">
            <v>South East</v>
          </cell>
          <cell r="D371" t="str">
            <v>QB06886299</v>
          </cell>
          <cell r="E371" t="str">
            <v>22/11kV Line</v>
          </cell>
          <cell r="F371" t="str">
            <v>SE</v>
          </cell>
          <cell r="G371" t="str">
            <v>QBMH</v>
          </cell>
          <cell r="H371" t="str">
            <v>Qld DPW - Computer Centre - DPW203</v>
          </cell>
          <cell r="I371" t="str">
            <v>11kV Line</v>
          </cell>
          <cell r="J371">
            <v>1.0434399999999999</v>
          </cell>
          <cell r="K371">
            <v>606000</v>
          </cell>
          <cell r="L371">
            <v>0</v>
          </cell>
          <cell r="M371">
            <v>606000</v>
          </cell>
          <cell r="N371">
            <v>11238702.431436555</v>
          </cell>
          <cell r="O371">
            <v>0</v>
          </cell>
          <cell r="P371">
            <v>0</v>
          </cell>
          <cell r="Q371">
            <v>0</v>
          </cell>
          <cell r="R371">
            <v>0</v>
          </cell>
          <cell r="S371">
            <v>19788</v>
          </cell>
          <cell r="T371">
            <v>0</v>
          </cell>
          <cell r="U371">
            <v>19461.498</v>
          </cell>
          <cell r="V371">
            <v>326.50200000000001</v>
          </cell>
          <cell r="W371">
            <v>11238702.431436555</v>
          </cell>
          <cell r="X371">
            <v>0</v>
          </cell>
          <cell r="Y371">
            <v>0</v>
          </cell>
          <cell r="Z371">
            <v>5577840.4056857154</v>
          </cell>
          <cell r="AA371">
            <v>5660862.0257508401</v>
          </cell>
        </row>
        <row r="372">
          <cell r="C372" t="str">
            <v>South East</v>
          </cell>
          <cell r="D372" t="str">
            <v>QB03674142</v>
          </cell>
          <cell r="E372" t="str">
            <v>22/11kV Line</v>
          </cell>
          <cell r="F372" t="str">
            <v>SE</v>
          </cell>
          <cell r="G372" t="str">
            <v>QMRE</v>
          </cell>
          <cell r="H372" t="str">
            <v>Doboy Cold Stores Pty Ltd</v>
          </cell>
          <cell r="I372" t="str">
            <v>11kV Line</v>
          </cell>
          <cell r="J372">
            <v>1.0434399999999999</v>
          </cell>
          <cell r="K372">
            <v>567000</v>
          </cell>
          <cell r="L372">
            <v>0</v>
          </cell>
          <cell r="M372">
            <v>567000</v>
          </cell>
          <cell r="N372">
            <v>7318618.2788618319</v>
          </cell>
          <cell r="O372">
            <v>0</v>
          </cell>
          <cell r="P372">
            <v>0</v>
          </cell>
          <cell r="Q372">
            <v>0</v>
          </cell>
          <cell r="R372">
            <v>0</v>
          </cell>
          <cell r="S372">
            <v>14448</v>
          </cell>
          <cell r="T372">
            <v>0</v>
          </cell>
          <cell r="U372">
            <v>14209.608</v>
          </cell>
          <cell r="V372">
            <v>238.392</v>
          </cell>
          <cell r="W372">
            <v>7318618.2788618319</v>
          </cell>
          <cell r="X372">
            <v>0</v>
          </cell>
          <cell r="Y372">
            <v>0</v>
          </cell>
          <cell r="Z372">
            <v>3431626.6456876355</v>
          </cell>
          <cell r="AA372">
            <v>3886991.6331741968</v>
          </cell>
        </row>
        <row r="373">
          <cell r="C373" t="str">
            <v>South East</v>
          </cell>
          <cell r="D373" t="str">
            <v>QB02762196</v>
          </cell>
          <cell r="E373" t="str">
            <v>22/11kV Line</v>
          </cell>
          <cell r="F373" t="str">
            <v>SE</v>
          </cell>
          <cell r="G373" t="str">
            <v>QMAR</v>
          </cell>
          <cell r="H373" t="str">
            <v>MA1 - Dreamworld</v>
          </cell>
          <cell r="I373" t="str">
            <v>11kV Line</v>
          </cell>
          <cell r="J373">
            <v>1.0202100000000001</v>
          </cell>
          <cell r="K373">
            <v>66000</v>
          </cell>
          <cell r="L373">
            <v>0</v>
          </cell>
          <cell r="M373">
            <v>66000</v>
          </cell>
          <cell r="N373">
            <v>4314127.2798868036</v>
          </cell>
          <cell r="O373">
            <v>0</v>
          </cell>
          <cell r="P373">
            <v>0</v>
          </cell>
          <cell r="Q373">
            <v>0</v>
          </cell>
          <cell r="R373">
            <v>0</v>
          </cell>
          <cell r="S373">
            <v>17952</v>
          </cell>
          <cell r="T373">
            <v>0</v>
          </cell>
          <cell r="U373">
            <v>17655.792000000001</v>
          </cell>
          <cell r="V373">
            <v>296.20800000000003</v>
          </cell>
          <cell r="W373">
            <v>4314127.2798868036</v>
          </cell>
          <cell r="X373">
            <v>0</v>
          </cell>
          <cell r="Y373">
            <v>0</v>
          </cell>
          <cell r="Z373">
            <v>1893067.3876477978</v>
          </cell>
          <cell r="AA373">
            <v>2421059.8922390058</v>
          </cell>
        </row>
        <row r="374">
          <cell r="C374" t="str">
            <v>South East</v>
          </cell>
          <cell r="D374" t="str">
            <v>3116819802</v>
          </cell>
          <cell r="E374" t="str">
            <v>22/11kV Line</v>
          </cell>
          <cell r="F374" t="str">
            <v>SE</v>
          </cell>
          <cell r="G374" t="str">
            <v>QMAR</v>
          </cell>
          <cell r="H374" t="str">
            <v>MA2 - Dreamworld Water Park</v>
          </cell>
          <cell r="I374" t="str">
            <v>11kV Line</v>
          </cell>
          <cell r="J374">
            <v>1.0202100000000001</v>
          </cell>
          <cell r="K374">
            <v>21000</v>
          </cell>
          <cell r="L374">
            <v>0</v>
          </cell>
          <cell r="M374">
            <v>21000</v>
          </cell>
          <cell r="N374">
            <v>4522405.313592595</v>
          </cell>
          <cell r="O374">
            <v>0</v>
          </cell>
          <cell r="P374">
            <v>0</v>
          </cell>
          <cell r="Q374">
            <v>0</v>
          </cell>
          <cell r="R374">
            <v>0</v>
          </cell>
          <cell r="S374">
            <v>17736</v>
          </cell>
          <cell r="T374">
            <v>0</v>
          </cell>
          <cell r="U374">
            <v>17443.356</v>
          </cell>
          <cell r="V374">
            <v>292.64400000000001</v>
          </cell>
          <cell r="W374">
            <v>4522405.313592595</v>
          </cell>
          <cell r="X374">
            <v>0</v>
          </cell>
          <cell r="Y374">
            <v>0</v>
          </cell>
          <cell r="Z374">
            <v>1983823.5834683222</v>
          </cell>
          <cell r="AA374">
            <v>2538581.7301242733</v>
          </cell>
        </row>
        <row r="375">
          <cell r="C375" t="str">
            <v>South East</v>
          </cell>
          <cell r="D375" t="str">
            <v>QB09894063</v>
          </cell>
          <cell r="E375" t="str">
            <v>22/11kV Line</v>
          </cell>
          <cell r="F375" t="str">
            <v>SE</v>
          </cell>
          <cell r="G375" t="str">
            <v>QRLD</v>
          </cell>
          <cell r="H375" t="str">
            <v>EGR Plastics</v>
          </cell>
          <cell r="I375" t="str">
            <v>11kV Line</v>
          </cell>
          <cell r="J375">
            <v>1.0434399999999999</v>
          </cell>
          <cell r="K375">
            <v>433000</v>
          </cell>
          <cell r="L375">
            <v>0</v>
          </cell>
          <cell r="M375">
            <v>433000</v>
          </cell>
          <cell r="N375">
            <v>5308957.2118249116</v>
          </cell>
          <cell r="O375">
            <v>0</v>
          </cell>
          <cell r="P375">
            <v>0</v>
          </cell>
          <cell r="Q375">
            <v>0</v>
          </cell>
          <cell r="R375">
            <v>0</v>
          </cell>
          <cell r="S375">
            <v>16440</v>
          </cell>
          <cell r="T375">
            <v>0</v>
          </cell>
          <cell r="U375">
            <v>16168.74</v>
          </cell>
          <cell r="V375">
            <v>271.26</v>
          </cell>
          <cell r="W375">
            <v>5308957.2118249116</v>
          </cell>
          <cell r="X375">
            <v>0</v>
          </cell>
          <cell r="Y375">
            <v>0</v>
          </cell>
          <cell r="Z375">
            <v>2024887.7692023132</v>
          </cell>
          <cell r="AA375">
            <v>3284069.4426225987</v>
          </cell>
        </row>
        <row r="376">
          <cell r="C376" t="str">
            <v>South East</v>
          </cell>
          <cell r="D376" t="str">
            <v>QB00978523</v>
          </cell>
          <cell r="E376" t="str">
            <v>22/11kV Line</v>
          </cell>
          <cell r="F376" t="str">
            <v>SE</v>
          </cell>
          <cell r="G376" t="str">
            <v>QMGB</v>
          </cell>
          <cell r="H376" t="str">
            <v>Elanora Wastewater Treatment Plant</v>
          </cell>
          <cell r="I376" t="str">
            <v>11kV Line</v>
          </cell>
          <cell r="J376">
            <v>1.0202100000000001</v>
          </cell>
          <cell r="K376">
            <v>26000</v>
          </cell>
          <cell r="L376">
            <v>0</v>
          </cell>
          <cell r="M376">
            <v>26000</v>
          </cell>
          <cell r="N376">
            <v>4893423.6000000006</v>
          </cell>
          <cell r="O376">
            <v>0</v>
          </cell>
          <cell r="P376">
            <v>0</v>
          </cell>
          <cell r="Q376">
            <v>0</v>
          </cell>
          <cell r="R376">
            <v>0</v>
          </cell>
          <cell r="S376">
            <v>12417.176799999997</v>
          </cell>
          <cell r="T376">
            <v>0</v>
          </cell>
          <cell r="U376">
            <v>12212.293382799999</v>
          </cell>
          <cell r="V376">
            <v>204.88341719999997</v>
          </cell>
          <cell r="W376">
            <v>4893423.6000000006</v>
          </cell>
          <cell r="X376">
            <v>0</v>
          </cell>
          <cell r="Y376">
            <v>0</v>
          </cell>
          <cell r="Z376">
            <v>2347277.2000000002</v>
          </cell>
          <cell r="AA376">
            <v>2546146.4</v>
          </cell>
        </row>
        <row r="377">
          <cell r="C377" t="str">
            <v>South East</v>
          </cell>
          <cell r="D377" t="str">
            <v>QB13383272</v>
          </cell>
          <cell r="E377" t="str">
            <v>22/11kV Line</v>
          </cell>
          <cell r="F377" t="str">
            <v>SE</v>
          </cell>
          <cell r="G377" t="str">
            <v>QMAR</v>
          </cell>
          <cell r="H377" t="str">
            <v>Emirates Investments Group Australia Pty Ltd</v>
          </cell>
          <cell r="I377" t="str">
            <v>11kV Line</v>
          </cell>
          <cell r="J377">
            <v>1.0434399999999999</v>
          </cell>
          <cell r="K377">
            <v>437000</v>
          </cell>
          <cell r="L377">
            <v>0</v>
          </cell>
          <cell r="M377">
            <v>437000</v>
          </cell>
          <cell r="N377">
            <v>4800000.0000000009</v>
          </cell>
          <cell r="O377">
            <v>0</v>
          </cell>
          <cell r="P377">
            <v>0</v>
          </cell>
          <cell r="Q377">
            <v>0</v>
          </cell>
          <cell r="R377">
            <v>0</v>
          </cell>
          <cell r="S377">
            <v>9600</v>
          </cell>
          <cell r="T377">
            <v>0</v>
          </cell>
          <cell r="U377">
            <v>9441.6</v>
          </cell>
          <cell r="V377">
            <v>158.4</v>
          </cell>
          <cell r="W377">
            <v>4800000.0000000009</v>
          </cell>
          <cell r="X377">
            <v>0</v>
          </cell>
          <cell r="Y377">
            <v>0</v>
          </cell>
          <cell r="Z377">
            <v>2408617.1796516092</v>
          </cell>
          <cell r="AA377">
            <v>2391382.8203483918</v>
          </cell>
        </row>
        <row r="378">
          <cell r="C378" t="str">
            <v>South East</v>
          </cell>
          <cell r="D378" t="str">
            <v>QB04065077</v>
          </cell>
          <cell r="E378" t="str">
            <v>22/11kV Line</v>
          </cell>
          <cell r="F378" t="str">
            <v>SE</v>
          </cell>
          <cell r="G378" t="str">
            <v>QBMH</v>
          </cell>
          <cell r="H378" t="str">
            <v>Estates House</v>
          </cell>
          <cell r="I378" t="str">
            <v>11kV Line</v>
          </cell>
          <cell r="J378">
            <v>1.0434399999999999</v>
          </cell>
          <cell r="K378">
            <v>631000</v>
          </cell>
          <cell r="L378">
            <v>0</v>
          </cell>
          <cell r="M378">
            <v>631000</v>
          </cell>
          <cell r="N378">
            <v>3518086.2402857142</v>
          </cell>
          <cell r="O378">
            <v>0</v>
          </cell>
          <cell r="P378">
            <v>0</v>
          </cell>
          <cell r="Q378">
            <v>0</v>
          </cell>
          <cell r="R378">
            <v>0</v>
          </cell>
          <cell r="S378">
            <v>10668</v>
          </cell>
          <cell r="T378">
            <v>0</v>
          </cell>
          <cell r="U378">
            <v>10491.977999999999</v>
          </cell>
          <cell r="V378">
            <v>176.02199999999999</v>
          </cell>
          <cell r="W378">
            <v>3518086.2402857142</v>
          </cell>
          <cell r="X378">
            <v>0</v>
          </cell>
          <cell r="Y378">
            <v>0</v>
          </cell>
          <cell r="Z378">
            <v>1394742.3945115681</v>
          </cell>
          <cell r="AA378">
            <v>2123343.8457741463</v>
          </cell>
        </row>
        <row r="379">
          <cell r="C379" t="str">
            <v>South East</v>
          </cell>
          <cell r="D379" t="str">
            <v>QB04267613</v>
          </cell>
          <cell r="E379" t="str">
            <v>22/11kV Line</v>
          </cell>
          <cell r="F379" t="str">
            <v>SE</v>
          </cell>
          <cell r="G379" t="str">
            <v>QRLD</v>
          </cell>
          <cell r="H379" t="str">
            <v>Eurest Prepared Foods</v>
          </cell>
          <cell r="I379" t="str">
            <v>11kV Line</v>
          </cell>
          <cell r="J379">
            <v>1.0434399999999999</v>
          </cell>
          <cell r="K379">
            <v>413000</v>
          </cell>
          <cell r="L379">
            <v>0</v>
          </cell>
          <cell r="M379">
            <v>413000</v>
          </cell>
          <cell r="N379">
            <v>7495761.0719143003</v>
          </cell>
          <cell r="O379">
            <v>0</v>
          </cell>
          <cell r="P379">
            <v>0</v>
          </cell>
          <cell r="Q379">
            <v>0</v>
          </cell>
          <cell r="R379">
            <v>0</v>
          </cell>
          <cell r="S379">
            <v>15288</v>
          </cell>
          <cell r="T379">
            <v>0</v>
          </cell>
          <cell r="U379">
            <v>15035.748</v>
          </cell>
          <cell r="V379">
            <v>252.25200000000001</v>
          </cell>
          <cell r="W379">
            <v>7495761.0719143003</v>
          </cell>
          <cell r="X379">
            <v>0</v>
          </cell>
          <cell r="Y379">
            <v>0</v>
          </cell>
          <cell r="Z379">
            <v>3251811.9171000565</v>
          </cell>
          <cell r="AA379">
            <v>4243949.1548142442</v>
          </cell>
        </row>
        <row r="380">
          <cell r="C380" t="str">
            <v>South East</v>
          </cell>
          <cell r="D380" t="str">
            <v>QB06541674</v>
          </cell>
          <cell r="E380" t="str">
            <v>22/11kV Line</v>
          </cell>
          <cell r="F380" t="str">
            <v>SE</v>
          </cell>
          <cell r="G380" t="str">
            <v>QBMH</v>
          </cell>
          <cell r="H380" t="str">
            <v>F A Pidgeon &amp; Son - 2</v>
          </cell>
          <cell r="I380" t="str">
            <v>11kV Line</v>
          </cell>
          <cell r="J380">
            <v>1.0434399999999999</v>
          </cell>
          <cell r="K380">
            <v>426000</v>
          </cell>
          <cell r="L380">
            <v>0</v>
          </cell>
          <cell r="M380">
            <v>426000</v>
          </cell>
          <cell r="N380">
            <v>1686453.3999999997</v>
          </cell>
          <cell r="O380">
            <v>0</v>
          </cell>
          <cell r="P380">
            <v>0</v>
          </cell>
          <cell r="Q380">
            <v>0</v>
          </cell>
          <cell r="R380">
            <v>0</v>
          </cell>
          <cell r="S380">
            <v>6017.0949000000001</v>
          </cell>
          <cell r="T380">
            <v>0</v>
          </cell>
          <cell r="U380">
            <v>5917.8128341500005</v>
          </cell>
          <cell r="V380">
            <v>99.282065849999995</v>
          </cell>
          <cell r="W380">
            <v>1686453.3999999997</v>
          </cell>
          <cell r="X380">
            <v>0</v>
          </cell>
          <cell r="Y380">
            <v>0</v>
          </cell>
          <cell r="Z380">
            <v>564584.99999999988</v>
          </cell>
          <cell r="AA380">
            <v>1121868.3999999999</v>
          </cell>
        </row>
        <row r="381">
          <cell r="C381" t="str">
            <v>South East</v>
          </cell>
          <cell r="D381" t="str">
            <v>QB05831075</v>
          </cell>
          <cell r="E381" t="str">
            <v>22/11kV Line</v>
          </cell>
          <cell r="F381" t="str">
            <v>SE</v>
          </cell>
          <cell r="G381" t="str">
            <v>QBMH</v>
          </cell>
          <cell r="H381" t="str">
            <v>F A Pidgeon &amp; Son - 1</v>
          </cell>
          <cell r="I381" t="str">
            <v>11kV Line</v>
          </cell>
          <cell r="J381">
            <v>1.0434399999999999</v>
          </cell>
          <cell r="K381">
            <v>193000</v>
          </cell>
          <cell r="L381">
            <v>0</v>
          </cell>
          <cell r="M381">
            <v>193000</v>
          </cell>
          <cell r="N381">
            <v>1200000</v>
          </cell>
          <cell r="O381">
            <v>0</v>
          </cell>
          <cell r="P381">
            <v>0</v>
          </cell>
          <cell r="Q381">
            <v>0</v>
          </cell>
          <cell r="R381">
            <v>0</v>
          </cell>
          <cell r="S381">
            <v>4080</v>
          </cell>
          <cell r="T381">
            <v>0</v>
          </cell>
          <cell r="U381">
            <v>4012.68</v>
          </cell>
          <cell r="V381">
            <v>67.320000000000007</v>
          </cell>
          <cell r="W381">
            <v>1200000</v>
          </cell>
          <cell r="X381">
            <v>0</v>
          </cell>
          <cell r="Y381">
            <v>0</v>
          </cell>
          <cell r="Z381">
            <v>486906.62585029128</v>
          </cell>
          <cell r="AA381">
            <v>713093.37414970866</v>
          </cell>
        </row>
        <row r="382">
          <cell r="C382" t="str">
            <v>South East</v>
          </cell>
          <cell r="D382" t="str">
            <v>QB09461850</v>
          </cell>
          <cell r="E382" t="str">
            <v>22/11kV Line</v>
          </cell>
          <cell r="F382" t="str">
            <v>SE</v>
          </cell>
          <cell r="G382" t="str">
            <v>QMAR</v>
          </cell>
          <cell r="H382" t="str">
            <v>Fifty Cavill Avenue</v>
          </cell>
          <cell r="I382" t="str">
            <v>11kV Line</v>
          </cell>
          <cell r="J382">
            <v>1.0434399999999999</v>
          </cell>
          <cell r="K382">
            <v>424000</v>
          </cell>
          <cell r="L382">
            <v>0</v>
          </cell>
          <cell r="M382">
            <v>424000</v>
          </cell>
          <cell r="N382">
            <v>3064738.7500000005</v>
          </cell>
          <cell r="O382">
            <v>0</v>
          </cell>
          <cell r="P382">
            <v>0</v>
          </cell>
          <cell r="Q382">
            <v>0</v>
          </cell>
          <cell r="R382">
            <v>0</v>
          </cell>
          <cell r="S382">
            <v>10067.6065</v>
          </cell>
          <cell r="T382">
            <v>0</v>
          </cell>
          <cell r="U382">
            <v>9901.4909927500012</v>
          </cell>
          <cell r="V382">
            <v>166.11550725000001</v>
          </cell>
          <cell r="W382">
            <v>3064738.7500000005</v>
          </cell>
          <cell r="X382">
            <v>0</v>
          </cell>
          <cell r="Y382">
            <v>0</v>
          </cell>
          <cell r="Z382">
            <v>1045581.8000000004</v>
          </cell>
          <cell r="AA382">
            <v>2019156.9500000002</v>
          </cell>
        </row>
        <row r="383">
          <cell r="C383" t="str">
            <v>South East</v>
          </cell>
          <cell r="D383" t="str">
            <v>QB13047787</v>
          </cell>
          <cell r="E383" t="str">
            <v>22/11kV Line</v>
          </cell>
          <cell r="F383" t="str">
            <v>SE</v>
          </cell>
          <cell r="G383" t="str">
            <v>QSPN</v>
          </cell>
          <cell r="H383" t="str">
            <v>GD Mitchell Enterprises</v>
          </cell>
          <cell r="I383" t="str">
            <v>11kV Line</v>
          </cell>
          <cell r="J383">
            <v>1.0434399999999999</v>
          </cell>
          <cell r="K383">
            <v>421000</v>
          </cell>
          <cell r="L383">
            <v>0</v>
          </cell>
          <cell r="M383">
            <v>421000</v>
          </cell>
          <cell r="N383">
            <v>12131503.064527182</v>
          </cell>
          <cell r="O383">
            <v>0</v>
          </cell>
          <cell r="P383">
            <v>0</v>
          </cell>
          <cell r="Q383">
            <v>0</v>
          </cell>
          <cell r="R383">
            <v>0</v>
          </cell>
          <cell r="S383">
            <v>24948</v>
          </cell>
          <cell r="T383">
            <v>0</v>
          </cell>
          <cell r="U383">
            <v>24536.358</v>
          </cell>
          <cell r="V383">
            <v>411.642</v>
          </cell>
          <cell r="W383">
            <v>12131503.064527182</v>
          </cell>
          <cell r="X383">
            <v>0</v>
          </cell>
          <cell r="Y383">
            <v>0</v>
          </cell>
          <cell r="Z383">
            <v>5238343.440580016</v>
          </cell>
          <cell r="AA383">
            <v>6893159.6239471668</v>
          </cell>
        </row>
        <row r="384">
          <cell r="C384" t="str">
            <v>South East</v>
          </cell>
          <cell r="D384" t="str">
            <v>3115357732</v>
          </cell>
          <cell r="E384" t="str">
            <v>22/11kV Line</v>
          </cell>
          <cell r="F384" t="str">
            <v>SE</v>
          </cell>
          <cell r="G384" t="str">
            <v>QSPN</v>
          </cell>
          <cell r="H384" t="str">
            <v>G James Aust - Eagle Farm - 2</v>
          </cell>
          <cell r="I384" t="str">
            <v>11kV Line</v>
          </cell>
          <cell r="J384">
            <v>1.0434399999999999</v>
          </cell>
          <cell r="K384">
            <v>421000</v>
          </cell>
          <cell r="L384">
            <v>0</v>
          </cell>
          <cell r="M384">
            <v>421000</v>
          </cell>
          <cell r="N384">
            <v>6300000.0000000009</v>
          </cell>
          <cell r="O384">
            <v>0</v>
          </cell>
          <cell r="P384">
            <v>0</v>
          </cell>
          <cell r="Q384">
            <v>0</v>
          </cell>
          <cell r="R384">
            <v>0</v>
          </cell>
          <cell r="S384">
            <v>26400</v>
          </cell>
          <cell r="T384">
            <v>0</v>
          </cell>
          <cell r="U384">
            <v>25964.400000000001</v>
          </cell>
          <cell r="V384">
            <v>435.6</v>
          </cell>
          <cell r="W384">
            <v>6300000.0000000009</v>
          </cell>
          <cell r="X384">
            <v>0</v>
          </cell>
          <cell r="Y384">
            <v>0</v>
          </cell>
          <cell r="Z384">
            <v>1551450.0770163191</v>
          </cell>
          <cell r="AA384">
            <v>4748549.9229836818</v>
          </cell>
        </row>
        <row r="385">
          <cell r="C385" t="str">
            <v>South East</v>
          </cell>
          <cell r="D385" t="str">
            <v>QB07828161</v>
          </cell>
          <cell r="E385" t="str">
            <v>22/11kV Line</v>
          </cell>
          <cell r="F385" t="str">
            <v>SE</v>
          </cell>
          <cell r="G385" t="str">
            <v>QSPN</v>
          </cell>
          <cell r="H385" t="str">
            <v>G James Aust - Eagle Farm - 3</v>
          </cell>
          <cell r="I385" t="str">
            <v>11kV Line</v>
          </cell>
          <cell r="J385">
            <v>1.0202100000000001</v>
          </cell>
          <cell r="K385">
            <v>24000</v>
          </cell>
          <cell r="L385">
            <v>0</v>
          </cell>
          <cell r="M385">
            <v>24000</v>
          </cell>
          <cell r="N385">
            <v>4224092.0959112914</v>
          </cell>
          <cell r="O385">
            <v>0</v>
          </cell>
          <cell r="P385">
            <v>0</v>
          </cell>
          <cell r="Q385">
            <v>0</v>
          </cell>
          <cell r="R385">
            <v>0</v>
          </cell>
          <cell r="S385">
            <v>19764</v>
          </cell>
          <cell r="T385">
            <v>0</v>
          </cell>
          <cell r="U385">
            <v>19437.894</v>
          </cell>
          <cell r="V385">
            <v>326.10599999999999</v>
          </cell>
          <cell r="W385">
            <v>4224092.0959112914</v>
          </cell>
          <cell r="X385">
            <v>0</v>
          </cell>
          <cell r="Y385">
            <v>0</v>
          </cell>
          <cell r="Z385">
            <v>1615003.4194401978</v>
          </cell>
          <cell r="AA385">
            <v>2609088.6764710932</v>
          </cell>
        </row>
        <row r="386">
          <cell r="C386" t="str">
            <v>South East</v>
          </cell>
          <cell r="D386" t="str">
            <v>QB04070810</v>
          </cell>
          <cell r="E386" t="str">
            <v>22/11kV Line</v>
          </cell>
          <cell r="F386" t="str">
            <v>SE</v>
          </cell>
          <cell r="G386" t="str">
            <v>QBMH</v>
          </cell>
          <cell r="H386" t="str">
            <v>GE Real Estate Aust (Citibank Ctr 199 Charlotte St)</v>
          </cell>
          <cell r="I386" t="str">
            <v>11kV Line</v>
          </cell>
          <cell r="J386">
            <v>1.0434399999999999</v>
          </cell>
          <cell r="K386">
            <v>344000</v>
          </cell>
          <cell r="L386">
            <v>0</v>
          </cell>
          <cell r="M386">
            <v>344000</v>
          </cell>
          <cell r="N386">
            <v>1980000</v>
          </cell>
          <cell r="O386">
            <v>0</v>
          </cell>
          <cell r="P386">
            <v>0</v>
          </cell>
          <cell r="Q386">
            <v>0</v>
          </cell>
          <cell r="R386">
            <v>0</v>
          </cell>
          <cell r="S386">
            <v>7800</v>
          </cell>
          <cell r="T386">
            <v>0</v>
          </cell>
          <cell r="U386">
            <v>7671.2999999999993</v>
          </cell>
          <cell r="V386">
            <v>128.69999999999999</v>
          </cell>
          <cell r="W386">
            <v>1980000</v>
          </cell>
          <cell r="X386">
            <v>0</v>
          </cell>
          <cell r="Y386">
            <v>0</v>
          </cell>
          <cell r="Z386">
            <v>547292.59222505672</v>
          </cell>
          <cell r="AA386">
            <v>1432707.4077749434</v>
          </cell>
        </row>
        <row r="387">
          <cell r="C387" t="str">
            <v>South East</v>
          </cell>
          <cell r="D387" t="str">
            <v>QB11109432</v>
          </cell>
          <cell r="E387" t="str">
            <v>22/11kV Line</v>
          </cell>
          <cell r="F387" t="str">
            <v>SE</v>
          </cell>
          <cell r="G387" t="str">
            <v>QLGH</v>
          </cell>
          <cell r="H387" t="str">
            <v>Gelita Australia</v>
          </cell>
          <cell r="I387" t="str">
            <v>11kV Line</v>
          </cell>
          <cell r="J387">
            <v>1.0202100000000001</v>
          </cell>
          <cell r="K387">
            <v>224000</v>
          </cell>
          <cell r="L387">
            <v>0</v>
          </cell>
          <cell r="M387">
            <v>224000</v>
          </cell>
          <cell r="N387">
            <v>18480000</v>
          </cell>
          <cell r="O387">
            <v>0</v>
          </cell>
          <cell r="P387">
            <v>0</v>
          </cell>
          <cell r="Q387">
            <v>0</v>
          </cell>
          <cell r="R387">
            <v>0</v>
          </cell>
          <cell r="S387">
            <v>33000</v>
          </cell>
          <cell r="T387">
            <v>0</v>
          </cell>
          <cell r="U387">
            <v>32455.5</v>
          </cell>
          <cell r="V387">
            <v>544.5</v>
          </cell>
          <cell r="W387">
            <v>18480000</v>
          </cell>
          <cell r="X387">
            <v>0</v>
          </cell>
          <cell r="Y387">
            <v>0</v>
          </cell>
          <cell r="Z387">
            <v>9614029.7089628987</v>
          </cell>
          <cell r="AA387">
            <v>8865970.2910370994</v>
          </cell>
        </row>
        <row r="388">
          <cell r="C388" t="str">
            <v>South East</v>
          </cell>
          <cell r="D388" t="str">
            <v>3120157528</v>
          </cell>
          <cell r="E388" t="str">
            <v>22/11kV Line</v>
          </cell>
          <cell r="F388" t="str">
            <v>SE</v>
          </cell>
          <cell r="G388" t="str">
            <v>QMAR</v>
          </cell>
          <cell r="H388" t="str">
            <v>Gold Coast Light Rail - BRPW</v>
          </cell>
          <cell r="I388" t="str">
            <v>11kV Line</v>
          </cell>
          <cell r="J388">
            <v>1.0202100000000001</v>
          </cell>
          <cell r="K388">
            <v>229000</v>
          </cell>
          <cell r="L388">
            <v>224000</v>
          </cell>
          <cell r="M388">
            <v>5000</v>
          </cell>
          <cell r="N388">
            <v>1034679.7667731353</v>
          </cell>
          <cell r="O388">
            <v>0</v>
          </cell>
          <cell r="P388">
            <v>0</v>
          </cell>
          <cell r="Q388">
            <v>0</v>
          </cell>
          <cell r="R388">
            <v>0</v>
          </cell>
          <cell r="S388">
            <v>3672</v>
          </cell>
          <cell r="T388">
            <v>0</v>
          </cell>
          <cell r="U388">
            <v>3611.4120000000003</v>
          </cell>
          <cell r="V388">
            <v>60.588000000000008</v>
          </cell>
          <cell r="W388">
            <v>1034679.7667731353</v>
          </cell>
          <cell r="X388">
            <v>0</v>
          </cell>
          <cell r="Y388">
            <v>0</v>
          </cell>
          <cell r="Z388">
            <v>335087.25124539022</v>
          </cell>
          <cell r="AA388">
            <v>699592.51552774513</v>
          </cell>
        </row>
        <row r="389">
          <cell r="C389" t="str">
            <v>South East</v>
          </cell>
          <cell r="D389" t="str">
            <v>3120157541</v>
          </cell>
          <cell r="E389" t="str">
            <v>22/11kV Line</v>
          </cell>
          <cell r="F389" t="str">
            <v>SE</v>
          </cell>
          <cell r="G389" t="str">
            <v>QMAR</v>
          </cell>
          <cell r="H389" t="str">
            <v>Gold Coast Light Rail - NESW</v>
          </cell>
          <cell r="I389" t="str">
            <v>11kV Line</v>
          </cell>
          <cell r="J389">
            <v>1.0202100000000001</v>
          </cell>
          <cell r="K389">
            <v>224000</v>
          </cell>
          <cell r="L389">
            <v>224000</v>
          </cell>
          <cell r="M389">
            <v>0</v>
          </cell>
          <cell r="N389">
            <v>1102748.0011919553</v>
          </cell>
          <cell r="O389">
            <v>0</v>
          </cell>
          <cell r="P389">
            <v>0</v>
          </cell>
          <cell r="Q389">
            <v>0</v>
          </cell>
          <cell r="R389">
            <v>0</v>
          </cell>
          <cell r="S389">
            <v>3660</v>
          </cell>
          <cell r="T389">
            <v>0</v>
          </cell>
          <cell r="U389">
            <v>3599.6100000000006</v>
          </cell>
          <cell r="V389">
            <v>60.390000000000008</v>
          </cell>
          <cell r="W389">
            <v>1102748.0011919553</v>
          </cell>
          <cell r="X389">
            <v>0</v>
          </cell>
          <cell r="Y389">
            <v>0</v>
          </cell>
          <cell r="Z389">
            <v>389732.10733043612</v>
          </cell>
          <cell r="AA389">
            <v>713015.89386151917</v>
          </cell>
        </row>
        <row r="390">
          <cell r="C390" t="str">
            <v>South East</v>
          </cell>
          <cell r="D390" t="str">
            <v>QB03187764</v>
          </cell>
          <cell r="E390" t="str">
            <v>22/11kV Line</v>
          </cell>
          <cell r="F390" t="str">
            <v>SE</v>
          </cell>
          <cell r="G390" t="str">
            <v>QSPN</v>
          </cell>
          <cell r="H390" t="str">
            <v>Golden Circle Cannery</v>
          </cell>
          <cell r="I390" t="str">
            <v>11kV Line</v>
          </cell>
          <cell r="J390">
            <v>1.0202100000000001</v>
          </cell>
          <cell r="K390">
            <v>484000</v>
          </cell>
          <cell r="L390">
            <v>0</v>
          </cell>
          <cell r="M390">
            <v>484000</v>
          </cell>
          <cell r="N390">
            <v>16985783.23078391</v>
          </cell>
          <cell r="O390">
            <v>0</v>
          </cell>
          <cell r="P390">
            <v>0</v>
          </cell>
          <cell r="Q390">
            <v>0</v>
          </cell>
          <cell r="R390">
            <v>0</v>
          </cell>
          <cell r="S390">
            <v>43380</v>
          </cell>
          <cell r="T390">
            <v>0</v>
          </cell>
          <cell r="U390">
            <v>42664.229999999996</v>
          </cell>
          <cell r="V390">
            <v>715.77</v>
          </cell>
          <cell r="W390">
            <v>16985783.23078391</v>
          </cell>
          <cell r="X390">
            <v>0</v>
          </cell>
          <cell r="Y390">
            <v>0</v>
          </cell>
          <cell r="Z390">
            <v>7651147.046756831</v>
          </cell>
          <cell r="AA390">
            <v>9334636.1840270776</v>
          </cell>
        </row>
        <row r="391">
          <cell r="C391" t="str">
            <v>South East</v>
          </cell>
          <cell r="D391" t="str">
            <v>QB09220551</v>
          </cell>
          <cell r="E391" t="str">
            <v>22/11kV Line</v>
          </cell>
          <cell r="F391" t="str">
            <v>SE</v>
          </cell>
          <cell r="G391" t="str">
            <v>QMGB</v>
          </cell>
          <cell r="H391" t="str">
            <v>Goodearth Hotels Australia (Gold Coast)</v>
          </cell>
          <cell r="I391" t="str">
            <v>11kV Line</v>
          </cell>
          <cell r="J391">
            <v>1.0434399999999999</v>
          </cell>
          <cell r="K391">
            <v>210000</v>
          </cell>
          <cell r="L391">
            <v>0</v>
          </cell>
          <cell r="M391">
            <v>210000</v>
          </cell>
          <cell r="N391">
            <v>2864993.5104</v>
          </cell>
          <cell r="O391">
            <v>0</v>
          </cell>
          <cell r="P391">
            <v>0</v>
          </cell>
          <cell r="Q391">
            <v>0</v>
          </cell>
          <cell r="R391">
            <v>0</v>
          </cell>
          <cell r="S391">
            <v>6171.2278880000003</v>
          </cell>
          <cell r="T391">
            <v>0</v>
          </cell>
          <cell r="U391">
            <v>6069.4026278480005</v>
          </cell>
          <cell r="V391">
            <v>101.825260152</v>
          </cell>
          <cell r="W391">
            <v>2864993.5104</v>
          </cell>
          <cell r="X391">
            <v>0</v>
          </cell>
          <cell r="Y391">
            <v>0</v>
          </cell>
          <cell r="Z391">
            <v>1392004.5888</v>
          </cell>
          <cell r="AA391">
            <v>1472988.9216</v>
          </cell>
        </row>
        <row r="392">
          <cell r="C392" t="str">
            <v>South East</v>
          </cell>
          <cell r="D392" t="str">
            <v>QB11199709</v>
          </cell>
          <cell r="E392" t="str">
            <v>22/11kV Line</v>
          </cell>
          <cell r="F392" t="str">
            <v>SE</v>
          </cell>
          <cell r="G392" t="str">
            <v>QLGH</v>
          </cell>
          <cell r="H392" t="str">
            <v>CFSP3 - Grand Plaza Shopping Centre</v>
          </cell>
          <cell r="I392" t="str">
            <v>11kV Line</v>
          </cell>
          <cell r="J392">
            <v>1.0434399999999999</v>
          </cell>
          <cell r="K392">
            <v>631000</v>
          </cell>
          <cell r="L392">
            <v>0</v>
          </cell>
          <cell r="M392">
            <v>631000</v>
          </cell>
          <cell r="N392">
            <v>5440943.2387199998</v>
          </cell>
          <cell r="O392">
            <v>0</v>
          </cell>
          <cell r="P392">
            <v>0</v>
          </cell>
          <cell r="Q392">
            <v>0</v>
          </cell>
          <cell r="R392">
            <v>0</v>
          </cell>
          <cell r="S392">
            <v>18313.984449200001</v>
          </cell>
          <cell r="T392">
            <v>0</v>
          </cell>
          <cell r="U392">
            <v>18011.803705788203</v>
          </cell>
          <cell r="V392">
            <v>302.18074341179999</v>
          </cell>
          <cell r="W392">
            <v>5440943.2387199998</v>
          </cell>
          <cell r="X392">
            <v>0</v>
          </cell>
          <cell r="Y392">
            <v>0</v>
          </cell>
          <cell r="Z392">
            <v>1955728.5695200006</v>
          </cell>
          <cell r="AA392">
            <v>3485214.6691999994</v>
          </cell>
        </row>
        <row r="393">
          <cell r="C393" t="str">
            <v>South East</v>
          </cell>
          <cell r="D393" t="str">
            <v>QB05811490</v>
          </cell>
          <cell r="E393" t="str">
            <v>22/11kV Line</v>
          </cell>
          <cell r="F393" t="str">
            <v>SE</v>
          </cell>
          <cell r="G393" t="str">
            <v>QLGH</v>
          </cell>
          <cell r="H393" t="str">
            <v>Greenbank &amp; District RSL Services Club</v>
          </cell>
          <cell r="I393" t="str">
            <v>11kV Line</v>
          </cell>
          <cell r="J393">
            <v>1.0434399999999999</v>
          </cell>
          <cell r="K393">
            <v>220000</v>
          </cell>
          <cell r="L393">
            <v>0</v>
          </cell>
          <cell r="M393">
            <v>220000</v>
          </cell>
          <cell r="N393">
            <v>2963644.92888514</v>
          </cell>
          <cell r="O393">
            <v>0</v>
          </cell>
          <cell r="P393">
            <v>0</v>
          </cell>
          <cell r="Q393">
            <v>0</v>
          </cell>
          <cell r="R393">
            <v>0</v>
          </cell>
          <cell r="S393">
            <v>7008</v>
          </cell>
          <cell r="T393">
            <v>0</v>
          </cell>
          <cell r="U393">
            <v>6892.3680000000004</v>
          </cell>
          <cell r="V393">
            <v>115.63200000000001</v>
          </cell>
          <cell r="W393">
            <v>2963644.92888514</v>
          </cell>
          <cell r="X393">
            <v>0</v>
          </cell>
          <cell r="Y393">
            <v>0</v>
          </cell>
          <cell r="Z393">
            <v>1388463.0087016944</v>
          </cell>
          <cell r="AA393">
            <v>1575181.9201834453</v>
          </cell>
        </row>
        <row r="394">
          <cell r="C394" t="str">
            <v>South East</v>
          </cell>
          <cell r="D394" t="str">
            <v>QB03674193</v>
          </cell>
          <cell r="E394" t="str">
            <v>22/11kV Line</v>
          </cell>
          <cell r="F394" t="str">
            <v>SE</v>
          </cell>
          <cell r="G394" t="str">
            <v>QBMH</v>
          </cell>
          <cell r="H394" t="str">
            <v>Ramsay Health - Greenslopes Private Hospital</v>
          </cell>
          <cell r="I394" t="str">
            <v>11kV Line</v>
          </cell>
          <cell r="J394">
            <v>1.0202100000000001</v>
          </cell>
          <cell r="K394">
            <v>1478000</v>
          </cell>
          <cell r="L394">
            <v>0</v>
          </cell>
          <cell r="M394">
            <v>1478000</v>
          </cell>
          <cell r="N394">
            <v>20865838.805785015</v>
          </cell>
          <cell r="O394">
            <v>0</v>
          </cell>
          <cell r="P394">
            <v>0</v>
          </cell>
          <cell r="Q394">
            <v>0</v>
          </cell>
          <cell r="R394">
            <v>0</v>
          </cell>
          <cell r="S394">
            <v>40956</v>
          </cell>
          <cell r="T394">
            <v>0</v>
          </cell>
          <cell r="U394">
            <v>40280.226000000002</v>
          </cell>
          <cell r="V394">
            <v>675.774</v>
          </cell>
          <cell r="W394">
            <v>20865838.805785015</v>
          </cell>
          <cell r="X394">
            <v>0</v>
          </cell>
          <cell r="Y394">
            <v>0</v>
          </cell>
          <cell r="Z394">
            <v>9820170.8410405349</v>
          </cell>
          <cell r="AA394">
            <v>11045667.96474448</v>
          </cell>
        </row>
        <row r="395">
          <cell r="C395" t="str">
            <v>South East</v>
          </cell>
          <cell r="D395" t="str">
            <v>QB05386217</v>
          </cell>
          <cell r="E395" t="str">
            <v>22/11kV Line</v>
          </cell>
          <cell r="F395" t="str">
            <v>SE</v>
          </cell>
          <cell r="G395" t="str">
            <v>QBBS</v>
          </cell>
          <cell r="H395" t="str">
            <v>GU2 - Griffith University Mt Gravatt</v>
          </cell>
          <cell r="I395" t="str">
            <v>11kV Line</v>
          </cell>
          <cell r="J395">
            <v>1.0434399999999999</v>
          </cell>
          <cell r="K395">
            <v>1053000</v>
          </cell>
          <cell r="L395">
            <v>0</v>
          </cell>
          <cell r="M395">
            <v>1053000</v>
          </cell>
          <cell r="N395">
            <v>4227250.4208000004</v>
          </cell>
          <cell r="O395">
            <v>0</v>
          </cell>
          <cell r="P395">
            <v>0</v>
          </cell>
          <cell r="Q395">
            <v>0</v>
          </cell>
          <cell r="R395">
            <v>0</v>
          </cell>
          <cell r="S395">
            <v>12394.481220000001</v>
          </cell>
          <cell r="T395">
            <v>0</v>
          </cell>
          <cell r="U395">
            <v>12189.972279870002</v>
          </cell>
          <cell r="V395">
            <v>204.50894013000007</v>
          </cell>
          <cell r="W395">
            <v>4227250.4208000004</v>
          </cell>
          <cell r="X395">
            <v>0</v>
          </cell>
          <cell r="Y395">
            <v>0</v>
          </cell>
          <cell r="Z395">
            <v>1629000.666</v>
          </cell>
          <cell r="AA395">
            <v>2598249.7548000007</v>
          </cell>
        </row>
        <row r="396">
          <cell r="C396" t="str">
            <v>South East</v>
          </cell>
          <cell r="D396" t="str">
            <v>QB08188050</v>
          </cell>
          <cell r="E396" t="str">
            <v>22/11kV Line</v>
          </cell>
          <cell r="F396" t="str">
            <v>SE</v>
          </cell>
          <cell r="G396" t="str">
            <v>QMAR</v>
          </cell>
          <cell r="H396" t="str">
            <v>GU3 - Griffith University Southport 1</v>
          </cell>
          <cell r="I396" t="str">
            <v>11kV Line</v>
          </cell>
          <cell r="J396">
            <v>1.0434399999999999</v>
          </cell>
          <cell r="K396">
            <v>3127000.0000000009</v>
          </cell>
          <cell r="L396">
            <v>1036000.0000000009</v>
          </cell>
          <cell r="M396">
            <v>2091000</v>
          </cell>
          <cell r="N396">
            <v>24721930.5</v>
          </cell>
          <cell r="O396">
            <v>0</v>
          </cell>
          <cell r="P396">
            <v>0</v>
          </cell>
          <cell r="Q396">
            <v>0</v>
          </cell>
          <cell r="R396">
            <v>0</v>
          </cell>
          <cell r="S396">
            <v>58377.472499999989</v>
          </cell>
          <cell r="T396">
            <v>0</v>
          </cell>
          <cell r="U396">
            <v>57414.244203749993</v>
          </cell>
          <cell r="V396">
            <v>963.22829624999986</v>
          </cell>
          <cell r="W396">
            <v>24721930.5</v>
          </cell>
          <cell r="X396">
            <v>0</v>
          </cell>
          <cell r="Y396">
            <v>0</v>
          </cell>
          <cell r="Z396">
            <v>10930260.099999998</v>
          </cell>
          <cell r="AA396">
            <v>13791670.4</v>
          </cell>
        </row>
        <row r="397">
          <cell r="C397" t="str">
            <v>South East</v>
          </cell>
          <cell r="D397" t="str">
            <v>QB03674592</v>
          </cell>
          <cell r="E397" t="str">
            <v>22/11kV Line</v>
          </cell>
          <cell r="F397" t="str">
            <v>SE</v>
          </cell>
          <cell r="G397" t="str">
            <v>QRLE</v>
          </cell>
          <cell r="H397" t="str">
            <v>CSR - Gyprock &amp; Fibrecement</v>
          </cell>
          <cell r="I397" t="str">
            <v>11kV Line</v>
          </cell>
          <cell r="J397">
            <v>1.0434399999999999</v>
          </cell>
          <cell r="K397">
            <v>431000</v>
          </cell>
          <cell r="L397">
            <v>0</v>
          </cell>
          <cell r="M397">
            <v>431000</v>
          </cell>
          <cell r="N397">
            <v>4561686.0000000009</v>
          </cell>
          <cell r="O397">
            <v>0</v>
          </cell>
          <cell r="P397">
            <v>0</v>
          </cell>
          <cell r="Q397">
            <v>0</v>
          </cell>
          <cell r="R397">
            <v>0</v>
          </cell>
          <cell r="S397">
            <v>11367.2093</v>
          </cell>
          <cell r="T397">
            <v>0</v>
          </cell>
          <cell r="U397">
            <v>11179.650346550001</v>
          </cell>
          <cell r="V397">
            <v>187.55895345000002</v>
          </cell>
          <cell r="W397">
            <v>4561686.0000000009</v>
          </cell>
          <cell r="X397">
            <v>0</v>
          </cell>
          <cell r="Y397">
            <v>0</v>
          </cell>
          <cell r="Z397">
            <v>1893846.6000000006</v>
          </cell>
          <cell r="AA397">
            <v>2667839.4000000004</v>
          </cell>
        </row>
        <row r="398">
          <cell r="C398" t="str">
            <v>South East</v>
          </cell>
          <cell r="D398" t="str">
            <v>QB03675408</v>
          </cell>
          <cell r="E398" t="str">
            <v>22/11kV Line</v>
          </cell>
          <cell r="F398" t="str">
            <v>SE</v>
          </cell>
          <cell r="G398" t="str">
            <v>QRLD</v>
          </cell>
          <cell r="H398" t="str">
            <v>Hans Continental Smallgoods 2</v>
          </cell>
          <cell r="I398" t="str">
            <v>11kV Line</v>
          </cell>
          <cell r="J398">
            <v>1.0434399999999999</v>
          </cell>
          <cell r="K398">
            <v>787000</v>
          </cell>
          <cell r="L398">
            <v>0</v>
          </cell>
          <cell r="M398">
            <v>787000</v>
          </cell>
          <cell r="N398">
            <v>3769899.8000000003</v>
          </cell>
          <cell r="O398">
            <v>0</v>
          </cell>
          <cell r="P398">
            <v>0</v>
          </cell>
          <cell r="Q398">
            <v>0</v>
          </cell>
          <cell r="R398">
            <v>0</v>
          </cell>
          <cell r="S398">
            <v>8460.1625000000004</v>
          </cell>
          <cell r="T398">
            <v>0</v>
          </cell>
          <cell r="U398">
            <v>8320.5698187500002</v>
          </cell>
          <cell r="V398">
            <v>139.59268125</v>
          </cell>
          <cell r="W398">
            <v>3769899.8000000003</v>
          </cell>
          <cell r="X398">
            <v>0</v>
          </cell>
          <cell r="Y398">
            <v>0</v>
          </cell>
          <cell r="Z398">
            <v>1826066.9000000001</v>
          </cell>
          <cell r="AA398">
            <v>1943832.9000000001</v>
          </cell>
        </row>
        <row r="399">
          <cell r="C399" t="str">
            <v>South East</v>
          </cell>
          <cell r="D399" t="str">
            <v>QB13478061</v>
          </cell>
          <cell r="E399" t="str">
            <v>22/11kV Line</v>
          </cell>
          <cell r="F399" t="str">
            <v>SE</v>
          </cell>
          <cell r="G399" t="str">
            <v>QMAR</v>
          </cell>
          <cell r="H399" t="str">
            <v>Harbourtown</v>
          </cell>
          <cell r="I399" t="str">
            <v>11kV Line</v>
          </cell>
          <cell r="J399">
            <v>1.0434399999999999</v>
          </cell>
          <cell r="K399">
            <v>1036000</v>
          </cell>
          <cell r="L399">
            <v>0</v>
          </cell>
          <cell r="M399">
            <v>1036000</v>
          </cell>
          <cell r="N399">
            <v>13231409.335278001</v>
          </cell>
          <cell r="O399">
            <v>0</v>
          </cell>
          <cell r="P399">
            <v>0</v>
          </cell>
          <cell r="Q399">
            <v>0</v>
          </cell>
          <cell r="R399">
            <v>0</v>
          </cell>
          <cell r="S399">
            <v>43753.928316800018</v>
          </cell>
          <cell r="T399">
            <v>0</v>
          </cell>
          <cell r="U399">
            <v>43031.988499572821</v>
          </cell>
          <cell r="V399">
            <v>721.93981722720036</v>
          </cell>
          <cell r="W399">
            <v>13231409.335278001</v>
          </cell>
          <cell r="X399">
            <v>0</v>
          </cell>
          <cell r="Y399">
            <v>0</v>
          </cell>
          <cell r="Z399">
            <v>4947848.9960220009</v>
          </cell>
          <cell r="AA399">
            <v>8283560.3392559988</v>
          </cell>
        </row>
        <row r="400">
          <cell r="C400" t="str">
            <v>South East</v>
          </cell>
          <cell r="D400" t="str">
            <v>QB03675319</v>
          </cell>
          <cell r="E400" t="str">
            <v>22/11kV Line</v>
          </cell>
          <cell r="F400" t="str">
            <v>SE</v>
          </cell>
          <cell r="G400" t="str">
            <v>QMRE</v>
          </cell>
          <cell r="H400" t="str">
            <v>Hexion Chemicals</v>
          </cell>
          <cell r="I400" t="str">
            <v>11kV Line</v>
          </cell>
          <cell r="J400">
            <v>1.0434399999999999</v>
          </cell>
          <cell r="K400">
            <v>196000</v>
          </cell>
          <cell r="L400">
            <v>0</v>
          </cell>
          <cell r="M400">
            <v>196000</v>
          </cell>
          <cell r="N400">
            <v>3343898.4779999992</v>
          </cell>
          <cell r="O400">
            <v>0</v>
          </cell>
          <cell r="P400">
            <v>0</v>
          </cell>
          <cell r="Q400">
            <v>0</v>
          </cell>
          <cell r="R400">
            <v>0</v>
          </cell>
          <cell r="S400">
            <v>6944.8553999999995</v>
          </cell>
          <cell r="T400">
            <v>0</v>
          </cell>
          <cell r="U400">
            <v>6830.2652859</v>
          </cell>
          <cell r="V400">
            <v>114.59011409999999</v>
          </cell>
          <cell r="W400">
            <v>3343898.4779999992</v>
          </cell>
          <cell r="X400">
            <v>0</v>
          </cell>
          <cell r="Y400">
            <v>0</v>
          </cell>
          <cell r="Z400">
            <v>1788260.7679999997</v>
          </cell>
          <cell r="AA400">
            <v>1555637.7099999997</v>
          </cell>
        </row>
        <row r="401">
          <cell r="C401" t="str">
            <v>South East</v>
          </cell>
          <cell r="D401" t="str">
            <v>QB13504134</v>
          </cell>
          <cell r="E401" t="str">
            <v>22/11kV Line</v>
          </cell>
          <cell r="F401" t="str">
            <v>SE</v>
          </cell>
          <cell r="G401" t="str">
            <v>QBMH</v>
          </cell>
          <cell r="H401" t="str">
            <v>Hilton Hotel</v>
          </cell>
          <cell r="I401" t="str">
            <v>11kV Line</v>
          </cell>
          <cell r="J401">
            <v>1.0434399999999999</v>
          </cell>
          <cell r="K401">
            <v>635000</v>
          </cell>
          <cell r="L401">
            <v>0</v>
          </cell>
          <cell r="M401">
            <v>635000</v>
          </cell>
          <cell r="N401">
            <v>5232343.97</v>
          </cell>
          <cell r="O401">
            <v>0</v>
          </cell>
          <cell r="P401">
            <v>0</v>
          </cell>
          <cell r="Q401">
            <v>0</v>
          </cell>
          <cell r="R401">
            <v>0</v>
          </cell>
          <cell r="S401">
            <v>10800.5195</v>
          </cell>
          <cell r="T401">
            <v>0</v>
          </cell>
          <cell r="U401">
            <v>10622.310928250001</v>
          </cell>
          <cell r="V401">
            <v>178.20857175</v>
          </cell>
          <cell r="W401">
            <v>5232343.97</v>
          </cell>
          <cell r="X401">
            <v>0</v>
          </cell>
          <cell r="Y401">
            <v>0</v>
          </cell>
          <cell r="Z401">
            <v>2533660.6869999999</v>
          </cell>
          <cell r="AA401">
            <v>2698683.2829999998</v>
          </cell>
        </row>
        <row r="402">
          <cell r="C402" t="str">
            <v>South East</v>
          </cell>
          <cell r="D402" t="str">
            <v>QB08751544</v>
          </cell>
          <cell r="E402" t="str">
            <v>22/11kV Line</v>
          </cell>
          <cell r="F402" t="str">
            <v>SE</v>
          </cell>
          <cell r="G402" t="str">
            <v>QBMH</v>
          </cell>
          <cell r="H402" t="str">
            <v>Beaufort Heritage</v>
          </cell>
          <cell r="I402" t="str">
            <v>11kV Line</v>
          </cell>
          <cell r="J402">
            <v>1.0434399999999999</v>
          </cell>
          <cell r="K402">
            <v>581000</v>
          </cell>
          <cell r="L402">
            <v>0</v>
          </cell>
          <cell r="M402">
            <v>581000</v>
          </cell>
          <cell r="N402">
            <v>3804741.24</v>
          </cell>
          <cell r="O402">
            <v>0</v>
          </cell>
          <cell r="P402">
            <v>0</v>
          </cell>
          <cell r="Q402">
            <v>0</v>
          </cell>
          <cell r="R402">
            <v>0</v>
          </cell>
          <cell r="S402">
            <v>7878.5252</v>
          </cell>
          <cell r="T402">
            <v>0</v>
          </cell>
          <cell r="U402">
            <v>7748.5295342000009</v>
          </cell>
          <cell r="V402">
            <v>129.99566579999998</v>
          </cell>
          <cell r="W402">
            <v>3804741.24</v>
          </cell>
          <cell r="X402">
            <v>0</v>
          </cell>
          <cell r="Y402">
            <v>0</v>
          </cell>
          <cell r="Z402">
            <v>1879047.7600000005</v>
          </cell>
          <cell r="AA402">
            <v>1925693.4799999997</v>
          </cell>
        </row>
        <row r="403">
          <cell r="C403" t="str">
            <v>South East</v>
          </cell>
          <cell r="D403" t="str">
            <v>QB06863566</v>
          </cell>
          <cell r="E403" t="str">
            <v>22/11kV Line</v>
          </cell>
          <cell r="F403" t="str">
            <v>SE</v>
          </cell>
          <cell r="G403" t="str">
            <v>QMAR</v>
          </cell>
          <cell r="H403" t="str">
            <v>Holiday Inn Surfers Paradise</v>
          </cell>
          <cell r="I403" t="str">
            <v>11kV Line</v>
          </cell>
          <cell r="J403">
            <v>1.0434399999999999</v>
          </cell>
          <cell r="K403">
            <v>421000</v>
          </cell>
          <cell r="L403">
            <v>0</v>
          </cell>
          <cell r="M403">
            <v>421000</v>
          </cell>
          <cell r="N403">
            <v>4728077.5895999996</v>
          </cell>
          <cell r="O403">
            <v>0</v>
          </cell>
          <cell r="P403">
            <v>0</v>
          </cell>
          <cell r="Q403">
            <v>0</v>
          </cell>
          <cell r="R403">
            <v>0</v>
          </cell>
          <cell r="S403">
            <v>9819.2565759999998</v>
          </cell>
          <cell r="T403">
            <v>0</v>
          </cell>
          <cell r="U403">
            <v>9657.2388424960009</v>
          </cell>
          <cell r="V403">
            <v>162.01773350400001</v>
          </cell>
          <cell r="W403">
            <v>4728077.5895999996</v>
          </cell>
          <cell r="X403">
            <v>0</v>
          </cell>
          <cell r="Y403">
            <v>0</v>
          </cell>
          <cell r="Z403">
            <v>2411439.0804000003</v>
          </cell>
          <cell r="AA403">
            <v>2316638.5091999997</v>
          </cell>
        </row>
        <row r="404">
          <cell r="C404" t="str">
            <v>South East</v>
          </cell>
          <cell r="D404" t="str">
            <v>QB03674037</v>
          </cell>
          <cell r="E404" t="str">
            <v>22/11kV Line</v>
          </cell>
          <cell r="F404" t="str">
            <v>SE</v>
          </cell>
          <cell r="G404" t="str">
            <v>QMRE</v>
          </cell>
          <cell r="H404" t="str">
            <v>Holy Spirit Hospital - Spring Hill</v>
          </cell>
          <cell r="I404" t="str">
            <v>11kV Line</v>
          </cell>
          <cell r="J404">
            <v>1.0434399999999999</v>
          </cell>
          <cell r="K404">
            <v>646000</v>
          </cell>
          <cell r="L404">
            <v>0</v>
          </cell>
          <cell r="M404">
            <v>646000</v>
          </cell>
          <cell r="N404">
            <v>9962867.3688637819</v>
          </cell>
          <cell r="O404">
            <v>0</v>
          </cell>
          <cell r="P404">
            <v>0</v>
          </cell>
          <cell r="Q404">
            <v>0</v>
          </cell>
          <cell r="R404">
            <v>0</v>
          </cell>
          <cell r="S404">
            <v>18132</v>
          </cell>
          <cell r="T404">
            <v>0</v>
          </cell>
          <cell r="U404">
            <v>17832.822</v>
          </cell>
          <cell r="V404">
            <v>299.178</v>
          </cell>
          <cell r="W404">
            <v>9962867.3688637819</v>
          </cell>
          <cell r="X404">
            <v>0</v>
          </cell>
          <cell r="Y404">
            <v>0</v>
          </cell>
          <cell r="Z404">
            <v>4762381.49575336</v>
          </cell>
          <cell r="AA404">
            <v>5200485.8731104219</v>
          </cell>
        </row>
        <row r="405">
          <cell r="C405" t="str">
            <v>South East</v>
          </cell>
          <cell r="D405" t="str">
            <v>QB07839057</v>
          </cell>
          <cell r="E405" t="str">
            <v>22/11kV Line</v>
          </cell>
          <cell r="F405" t="str">
            <v>SE</v>
          </cell>
          <cell r="G405" t="str">
            <v>QMAR</v>
          </cell>
          <cell r="H405" t="str">
            <v>InterContinental Sanctuary Cove Resort</v>
          </cell>
          <cell r="I405" t="str">
            <v>11kV Line</v>
          </cell>
          <cell r="J405">
            <v>1.0434399999999999</v>
          </cell>
          <cell r="K405">
            <v>409000</v>
          </cell>
          <cell r="L405">
            <v>0</v>
          </cell>
          <cell r="M405">
            <v>409000</v>
          </cell>
          <cell r="N405">
            <v>3690936</v>
          </cell>
          <cell r="O405">
            <v>0</v>
          </cell>
          <cell r="P405">
            <v>0</v>
          </cell>
          <cell r="Q405">
            <v>0</v>
          </cell>
          <cell r="R405">
            <v>0</v>
          </cell>
          <cell r="S405">
            <v>7780.2686000000003</v>
          </cell>
          <cell r="T405">
            <v>0</v>
          </cell>
          <cell r="U405">
            <v>7651.8941681000015</v>
          </cell>
          <cell r="V405">
            <v>128.37443190000002</v>
          </cell>
          <cell r="W405">
            <v>3690936</v>
          </cell>
          <cell r="X405">
            <v>0</v>
          </cell>
          <cell r="Y405">
            <v>0</v>
          </cell>
          <cell r="Z405">
            <v>1906219</v>
          </cell>
          <cell r="AA405">
            <v>1784717</v>
          </cell>
        </row>
        <row r="406">
          <cell r="C406" t="str">
            <v>South East</v>
          </cell>
          <cell r="D406" t="str">
            <v>QB02191091</v>
          </cell>
          <cell r="E406" t="str">
            <v>22/11kV Line</v>
          </cell>
          <cell r="F406" t="str">
            <v>SE</v>
          </cell>
          <cell r="G406" t="str">
            <v>QWLG</v>
          </cell>
          <cell r="H406" t="str">
            <v>Finlayson Timber (Hyne &amp; Son Pty Ltd - 2)</v>
          </cell>
          <cell r="I406" t="str">
            <v>11kV Line</v>
          </cell>
          <cell r="J406">
            <v>1.0434399999999999</v>
          </cell>
          <cell r="K406">
            <v>221000</v>
          </cell>
          <cell r="L406">
            <v>0</v>
          </cell>
          <cell r="M406">
            <v>221000</v>
          </cell>
          <cell r="N406">
            <v>4134414.8519928618</v>
          </cell>
          <cell r="O406">
            <v>0</v>
          </cell>
          <cell r="P406">
            <v>0</v>
          </cell>
          <cell r="Q406">
            <v>0</v>
          </cell>
          <cell r="R406">
            <v>0</v>
          </cell>
          <cell r="S406">
            <v>8556</v>
          </cell>
          <cell r="T406">
            <v>0</v>
          </cell>
          <cell r="U406">
            <v>8414.8260000000009</v>
          </cell>
          <cell r="V406">
            <v>141.17400000000001</v>
          </cell>
          <cell r="W406">
            <v>4134414.8519928618</v>
          </cell>
          <cell r="X406">
            <v>0</v>
          </cell>
          <cell r="Y406">
            <v>0</v>
          </cell>
          <cell r="Z406">
            <v>2152077.2894919012</v>
          </cell>
          <cell r="AA406">
            <v>1982337.5625009602</v>
          </cell>
        </row>
        <row r="407">
          <cell r="C407" t="str">
            <v>South East</v>
          </cell>
          <cell r="D407" t="str">
            <v>3116521340</v>
          </cell>
          <cell r="E407" t="str">
            <v>22/11kV Line</v>
          </cell>
          <cell r="F407" t="str">
            <v>SE</v>
          </cell>
          <cell r="G407" t="str">
            <v>QLGL</v>
          </cell>
          <cell r="H407" t="str">
            <v>IKEA Australia</v>
          </cell>
          <cell r="I407" t="str">
            <v>11kV Line</v>
          </cell>
          <cell r="J407">
            <v>1.0434399999999999</v>
          </cell>
          <cell r="K407">
            <v>456000</v>
          </cell>
          <cell r="L407">
            <v>0</v>
          </cell>
          <cell r="M407">
            <v>456000</v>
          </cell>
          <cell r="N407">
            <v>3756871.2</v>
          </cell>
          <cell r="O407">
            <v>0</v>
          </cell>
          <cell r="P407">
            <v>0</v>
          </cell>
          <cell r="Q407">
            <v>0</v>
          </cell>
          <cell r="R407">
            <v>0</v>
          </cell>
          <cell r="S407">
            <v>11167.883699999998</v>
          </cell>
          <cell r="T407">
            <v>0</v>
          </cell>
          <cell r="U407">
            <v>10983.613618949999</v>
          </cell>
          <cell r="V407">
            <v>184.27008104999999</v>
          </cell>
          <cell r="W407">
            <v>3756871.2</v>
          </cell>
          <cell r="X407">
            <v>0</v>
          </cell>
          <cell r="Y407">
            <v>0</v>
          </cell>
          <cell r="Z407">
            <v>1704992.3000000003</v>
          </cell>
          <cell r="AA407">
            <v>2051878.9000000001</v>
          </cell>
        </row>
        <row r="408">
          <cell r="C408" t="str">
            <v>South East</v>
          </cell>
          <cell r="D408" t="str">
            <v>QB10959777</v>
          </cell>
          <cell r="E408" t="str">
            <v>22/11kV Line</v>
          </cell>
          <cell r="F408" t="str">
            <v>SE</v>
          </cell>
          <cell r="G408" t="str">
            <v>QBMH</v>
          </cell>
          <cell r="H408" t="str">
            <v>ING RE - 140 Creek Street</v>
          </cell>
          <cell r="I408" t="str">
            <v>11kV Line</v>
          </cell>
          <cell r="J408">
            <v>1.0202100000000001</v>
          </cell>
          <cell r="K408">
            <v>0</v>
          </cell>
          <cell r="L408">
            <v>0</v>
          </cell>
          <cell r="M408">
            <v>0</v>
          </cell>
          <cell r="N408">
            <v>4833679.8150730152</v>
          </cell>
          <cell r="O408">
            <v>0</v>
          </cell>
          <cell r="P408">
            <v>0</v>
          </cell>
          <cell r="Q408">
            <v>0</v>
          </cell>
          <cell r="R408">
            <v>0</v>
          </cell>
          <cell r="S408">
            <v>13968</v>
          </cell>
          <cell r="T408">
            <v>0</v>
          </cell>
          <cell r="U408">
            <v>13737.528000000002</v>
          </cell>
          <cell r="V408">
            <v>230.47199999999998</v>
          </cell>
          <cell r="W408">
            <v>4833679.8150730152</v>
          </cell>
          <cell r="X408">
            <v>0</v>
          </cell>
          <cell r="Y408">
            <v>0</v>
          </cell>
          <cell r="Z408">
            <v>1819048.8772184721</v>
          </cell>
          <cell r="AA408">
            <v>3014630.9378545433</v>
          </cell>
        </row>
        <row r="409">
          <cell r="C409" t="str">
            <v>South East</v>
          </cell>
          <cell r="D409" t="str">
            <v>QB04077423</v>
          </cell>
          <cell r="E409" t="str">
            <v>22/11kV Line</v>
          </cell>
          <cell r="F409" t="str">
            <v>SE</v>
          </cell>
          <cell r="G409" t="str">
            <v>QCBW</v>
          </cell>
          <cell r="H409" t="str">
            <v>ING RE - 239 George Street</v>
          </cell>
          <cell r="I409" t="str">
            <v>11kV Line</v>
          </cell>
          <cell r="J409">
            <v>1.0434399999999999</v>
          </cell>
          <cell r="K409">
            <v>1124000</v>
          </cell>
          <cell r="L409">
            <v>0</v>
          </cell>
          <cell r="M409">
            <v>1124000</v>
          </cell>
          <cell r="N409">
            <v>5164338.3610764388</v>
          </cell>
          <cell r="O409">
            <v>0</v>
          </cell>
          <cell r="P409">
            <v>0</v>
          </cell>
          <cell r="Q409">
            <v>0</v>
          </cell>
          <cell r="R409">
            <v>0</v>
          </cell>
          <cell r="S409">
            <v>16032</v>
          </cell>
          <cell r="T409">
            <v>0</v>
          </cell>
          <cell r="U409">
            <v>15767.472000000002</v>
          </cell>
          <cell r="V409">
            <v>264.52800000000002</v>
          </cell>
          <cell r="W409">
            <v>5164338.3610764388</v>
          </cell>
          <cell r="X409">
            <v>0</v>
          </cell>
          <cell r="Y409">
            <v>0</v>
          </cell>
          <cell r="Z409">
            <v>1738295.9305671866</v>
          </cell>
          <cell r="AA409">
            <v>3426042.4305092525</v>
          </cell>
        </row>
        <row r="410">
          <cell r="C410" t="str">
            <v>South East</v>
          </cell>
          <cell r="D410" t="str">
            <v>QB13903624</v>
          </cell>
          <cell r="E410" t="str">
            <v>22/11kV Line</v>
          </cell>
          <cell r="F410" t="str">
            <v>SE</v>
          </cell>
          <cell r="G410" t="str">
            <v>QMRE</v>
          </cell>
          <cell r="H410" t="str">
            <v>Inghams Enterprises - 1</v>
          </cell>
          <cell r="I410" t="str">
            <v>11kV Line</v>
          </cell>
          <cell r="J410">
            <v>1.0434399999999999</v>
          </cell>
          <cell r="K410">
            <v>1751000</v>
          </cell>
          <cell r="L410">
            <v>0</v>
          </cell>
          <cell r="M410">
            <v>1751000</v>
          </cell>
          <cell r="N410">
            <v>25288847.718643818</v>
          </cell>
          <cell r="O410">
            <v>0</v>
          </cell>
          <cell r="P410">
            <v>0</v>
          </cell>
          <cell r="Q410">
            <v>0</v>
          </cell>
          <cell r="R410">
            <v>0</v>
          </cell>
          <cell r="S410">
            <v>55116</v>
          </cell>
          <cell r="T410">
            <v>0</v>
          </cell>
          <cell r="U410">
            <v>54206.586000000003</v>
          </cell>
          <cell r="V410">
            <v>909.4140000000001</v>
          </cell>
          <cell r="W410">
            <v>25288847.718643818</v>
          </cell>
          <cell r="X410">
            <v>0</v>
          </cell>
          <cell r="Y410">
            <v>0</v>
          </cell>
          <cell r="Z410">
            <v>9243529.8621689398</v>
          </cell>
          <cell r="AA410">
            <v>16045317.856474882</v>
          </cell>
        </row>
        <row r="411">
          <cell r="C411" t="str">
            <v>South East</v>
          </cell>
          <cell r="D411" t="str">
            <v>QB03188060</v>
          </cell>
          <cell r="E411" t="str">
            <v>22/11kV Line</v>
          </cell>
          <cell r="F411" t="str">
            <v>SE</v>
          </cell>
          <cell r="G411" t="str">
            <v>QMRE</v>
          </cell>
          <cell r="H411" t="str">
            <v>Inghams Enterprises - 3</v>
          </cell>
          <cell r="I411" t="str">
            <v>11kV Line</v>
          </cell>
          <cell r="J411">
            <v>1.0434399999999999</v>
          </cell>
          <cell r="K411">
            <v>452000</v>
          </cell>
          <cell r="L411">
            <v>0</v>
          </cell>
          <cell r="M411">
            <v>452000</v>
          </cell>
          <cell r="N411">
            <v>5705892.1019627061</v>
          </cell>
          <cell r="O411">
            <v>0</v>
          </cell>
          <cell r="P411">
            <v>0</v>
          </cell>
          <cell r="Q411">
            <v>0</v>
          </cell>
          <cell r="R411">
            <v>0</v>
          </cell>
          <cell r="S411">
            <v>12036</v>
          </cell>
          <cell r="T411">
            <v>0</v>
          </cell>
          <cell r="U411">
            <v>11837.406000000001</v>
          </cell>
          <cell r="V411">
            <v>198.59400000000002</v>
          </cell>
          <cell r="W411">
            <v>5705892.1019627061</v>
          </cell>
          <cell r="X411">
            <v>0</v>
          </cell>
          <cell r="Y411">
            <v>0</v>
          </cell>
          <cell r="Z411">
            <v>2565324.7718360829</v>
          </cell>
          <cell r="AA411">
            <v>3140567.3301266232</v>
          </cell>
        </row>
        <row r="412">
          <cell r="C412" t="str">
            <v>South East</v>
          </cell>
          <cell r="D412" t="str">
            <v>3116355857</v>
          </cell>
          <cell r="E412" t="str">
            <v>22/11kV Line</v>
          </cell>
          <cell r="F412" t="str">
            <v>SE</v>
          </cell>
          <cell r="G412" t="str">
            <v>QBKS</v>
          </cell>
          <cell r="H412" t="str">
            <v>Inghams Enterprises - 4</v>
          </cell>
          <cell r="I412" t="str">
            <v>11kV Line</v>
          </cell>
          <cell r="J412">
            <v>1.0434399999999999</v>
          </cell>
          <cell r="K412">
            <v>261000</v>
          </cell>
          <cell r="L412">
            <v>0</v>
          </cell>
          <cell r="M412">
            <v>261000</v>
          </cell>
          <cell r="N412">
            <v>5372076.0734050982</v>
          </cell>
          <cell r="O412">
            <v>0</v>
          </cell>
          <cell r="P412">
            <v>0</v>
          </cell>
          <cell r="Q412">
            <v>0</v>
          </cell>
          <cell r="R412">
            <v>0</v>
          </cell>
          <cell r="S412">
            <v>9480</v>
          </cell>
          <cell r="T412">
            <v>0</v>
          </cell>
          <cell r="U412">
            <v>9323.58</v>
          </cell>
          <cell r="V412">
            <v>156.42000000000002</v>
          </cell>
          <cell r="W412">
            <v>5372076.0734050982</v>
          </cell>
          <cell r="X412">
            <v>0</v>
          </cell>
          <cell r="Y412">
            <v>0</v>
          </cell>
          <cell r="Z412">
            <v>2740915.5278287558</v>
          </cell>
          <cell r="AA412">
            <v>2631160.5455763424</v>
          </cell>
        </row>
        <row r="413">
          <cell r="C413" t="str">
            <v>South East</v>
          </cell>
          <cell r="D413" t="str">
            <v>QB06723420</v>
          </cell>
          <cell r="E413" t="str">
            <v>22/11kV Line</v>
          </cell>
          <cell r="F413" t="str">
            <v>SE</v>
          </cell>
          <cell r="G413" t="str">
            <v>QSPN</v>
          </cell>
          <cell r="H413" t="str">
            <v>Ovato Print (Zillmere Rd)</v>
          </cell>
          <cell r="I413" t="str">
            <v>11kV Line</v>
          </cell>
          <cell r="J413">
            <v>1.0434399999999999</v>
          </cell>
          <cell r="K413">
            <v>212000</v>
          </cell>
          <cell r="L413">
            <v>0</v>
          </cell>
          <cell r="M413">
            <v>212000</v>
          </cell>
          <cell r="N413">
            <v>2313060.7879999997</v>
          </cell>
          <cell r="O413">
            <v>0</v>
          </cell>
          <cell r="P413">
            <v>0</v>
          </cell>
          <cell r="Q413">
            <v>0</v>
          </cell>
          <cell r="R413">
            <v>0</v>
          </cell>
          <cell r="S413">
            <v>6763.3525</v>
          </cell>
          <cell r="T413">
            <v>0</v>
          </cell>
          <cell r="U413">
            <v>6651.7571837500009</v>
          </cell>
          <cell r="V413">
            <v>111.59531625</v>
          </cell>
          <cell r="W413">
            <v>2313060.7879999997</v>
          </cell>
          <cell r="X413">
            <v>0</v>
          </cell>
          <cell r="Y413">
            <v>0</v>
          </cell>
          <cell r="Z413">
            <v>960182.37100000004</v>
          </cell>
          <cell r="AA413">
            <v>1352878.4169999994</v>
          </cell>
        </row>
        <row r="414">
          <cell r="C414" t="str">
            <v>South East</v>
          </cell>
          <cell r="D414" t="str">
            <v>QB04065506</v>
          </cell>
          <cell r="E414" t="str">
            <v>22/11kV Line</v>
          </cell>
          <cell r="F414" t="str">
            <v>SE</v>
          </cell>
          <cell r="G414" t="str">
            <v>QMRE</v>
          </cell>
          <cell r="H414" t="str">
            <v>IP2 - 160 Ann Street</v>
          </cell>
          <cell r="I414" t="str">
            <v>11kV Line</v>
          </cell>
          <cell r="J414">
            <v>1.0434399999999999</v>
          </cell>
          <cell r="K414">
            <v>587000</v>
          </cell>
          <cell r="L414">
            <v>0</v>
          </cell>
          <cell r="M414">
            <v>587000</v>
          </cell>
          <cell r="N414">
            <v>2235724.1</v>
          </cell>
          <cell r="O414">
            <v>0</v>
          </cell>
          <cell r="P414">
            <v>0</v>
          </cell>
          <cell r="Q414">
            <v>0</v>
          </cell>
          <cell r="R414">
            <v>0</v>
          </cell>
          <cell r="S414">
            <v>8110.2339000000011</v>
          </cell>
          <cell r="T414">
            <v>0</v>
          </cell>
          <cell r="U414">
            <v>7976.4150406500012</v>
          </cell>
          <cell r="V414">
            <v>133.81885935000003</v>
          </cell>
          <cell r="W414">
            <v>2235724.1</v>
          </cell>
          <cell r="X414">
            <v>0</v>
          </cell>
          <cell r="Y414">
            <v>0</v>
          </cell>
          <cell r="Z414">
            <v>641271.40000000014</v>
          </cell>
          <cell r="AA414">
            <v>1594452.7</v>
          </cell>
        </row>
        <row r="415">
          <cell r="C415" t="str">
            <v>South East</v>
          </cell>
          <cell r="D415" t="str">
            <v>QB05047838</v>
          </cell>
          <cell r="E415" t="str">
            <v>22/11kV Line</v>
          </cell>
          <cell r="F415" t="str">
            <v>SE</v>
          </cell>
          <cell r="G415" t="str">
            <v>QMRE</v>
          </cell>
          <cell r="H415" t="str">
            <v>Ionics Australasia Pty Ltd</v>
          </cell>
          <cell r="I415" t="str">
            <v>11kV Line</v>
          </cell>
          <cell r="J415">
            <v>1.0202100000000001</v>
          </cell>
          <cell r="K415">
            <v>6000</v>
          </cell>
          <cell r="L415">
            <v>0</v>
          </cell>
          <cell r="M415">
            <v>6000</v>
          </cell>
          <cell r="N415">
            <v>36294894.120000005</v>
          </cell>
          <cell r="O415">
            <v>0</v>
          </cell>
          <cell r="P415">
            <v>0</v>
          </cell>
          <cell r="Q415">
            <v>0</v>
          </cell>
          <cell r="R415">
            <v>0</v>
          </cell>
          <cell r="S415">
            <v>73170.247199999998</v>
          </cell>
          <cell r="T415">
            <v>0</v>
          </cell>
          <cell r="U415">
            <v>71962.938121200001</v>
          </cell>
          <cell r="V415">
            <v>1207.3090788</v>
          </cell>
          <cell r="W415">
            <v>36294894.120000005</v>
          </cell>
          <cell r="X415">
            <v>0</v>
          </cell>
          <cell r="Y415">
            <v>0</v>
          </cell>
          <cell r="Z415">
            <v>19438212.899999999</v>
          </cell>
          <cell r="AA415">
            <v>16856681.220000003</v>
          </cell>
        </row>
        <row r="416">
          <cell r="C416" t="str">
            <v>South East</v>
          </cell>
          <cell r="D416" t="str">
            <v>QB02572672</v>
          </cell>
          <cell r="E416" t="str">
            <v>22/11kV Line</v>
          </cell>
          <cell r="F416" t="str">
            <v>SE</v>
          </cell>
          <cell r="G416" t="str">
            <v>QSPN</v>
          </cell>
          <cell r="H416" t="str">
            <v>Iplex Pipelines Australia</v>
          </cell>
          <cell r="I416" t="str">
            <v>11kV Line</v>
          </cell>
          <cell r="J416">
            <v>1.0434399999999999</v>
          </cell>
          <cell r="K416">
            <v>845000</v>
          </cell>
          <cell r="L416">
            <v>0</v>
          </cell>
          <cell r="M416">
            <v>845000</v>
          </cell>
          <cell r="N416">
            <v>12624231.030000001</v>
          </cell>
          <cell r="O416">
            <v>0</v>
          </cell>
          <cell r="P416">
            <v>0</v>
          </cell>
          <cell r="Q416">
            <v>0</v>
          </cell>
          <cell r="R416">
            <v>0</v>
          </cell>
          <cell r="S416">
            <v>26227.057100000005</v>
          </cell>
          <cell r="T416">
            <v>0</v>
          </cell>
          <cell r="U416">
            <v>25794.310657850008</v>
          </cell>
          <cell r="V416">
            <v>432.74644215000006</v>
          </cell>
          <cell r="W416">
            <v>12624231.030000001</v>
          </cell>
          <cell r="X416">
            <v>0</v>
          </cell>
          <cell r="Y416">
            <v>0</v>
          </cell>
          <cell r="Z416">
            <v>6418671.5830000006</v>
          </cell>
          <cell r="AA416">
            <v>6205559.4470000006</v>
          </cell>
        </row>
        <row r="417">
          <cell r="C417" t="str">
            <v>South East</v>
          </cell>
          <cell r="D417" t="str">
            <v>QB00634611</v>
          </cell>
          <cell r="E417" t="str">
            <v>22/11kV Line</v>
          </cell>
          <cell r="F417" t="str">
            <v>SE</v>
          </cell>
          <cell r="G417" t="str">
            <v>QBKS</v>
          </cell>
          <cell r="H417" t="str">
            <v>Queensland Health - Ipswich - QH107</v>
          </cell>
          <cell r="I417" t="str">
            <v>11kV Line</v>
          </cell>
          <cell r="J417">
            <v>1.0434399999999999</v>
          </cell>
          <cell r="K417">
            <v>1008000</v>
          </cell>
          <cell r="L417">
            <v>0</v>
          </cell>
          <cell r="M417">
            <v>1008000</v>
          </cell>
          <cell r="N417">
            <v>13905977.800000001</v>
          </cell>
          <cell r="O417">
            <v>0</v>
          </cell>
          <cell r="P417">
            <v>0</v>
          </cell>
          <cell r="Q417">
            <v>0</v>
          </cell>
          <cell r="R417">
            <v>0</v>
          </cell>
          <cell r="S417">
            <v>26364.527900000001</v>
          </cell>
          <cell r="T417">
            <v>0</v>
          </cell>
          <cell r="U417">
            <v>25929.513189650006</v>
          </cell>
          <cell r="V417">
            <v>435.01471035000009</v>
          </cell>
          <cell r="W417">
            <v>13905977.800000001</v>
          </cell>
          <cell r="X417">
            <v>0</v>
          </cell>
          <cell r="Y417">
            <v>0</v>
          </cell>
          <cell r="Z417">
            <v>6669375.3000000007</v>
          </cell>
          <cell r="AA417">
            <v>7236602.5</v>
          </cell>
        </row>
        <row r="418">
          <cell r="C418" t="str">
            <v>South East</v>
          </cell>
          <cell r="D418" t="str">
            <v>QB08531471</v>
          </cell>
          <cell r="E418" t="str">
            <v>22/11kV Line</v>
          </cell>
          <cell r="F418" t="str">
            <v>SE</v>
          </cell>
          <cell r="G418" t="str">
            <v>QMGB</v>
          </cell>
          <cell r="H418" t="str">
            <v>John Flynn - Gold Coast Private Hospital</v>
          </cell>
          <cell r="I418" t="str">
            <v>11kV Line</v>
          </cell>
          <cell r="J418">
            <v>1.0434399999999999</v>
          </cell>
          <cell r="K418">
            <v>1730000</v>
          </cell>
          <cell r="L418">
            <v>109000</v>
          </cell>
          <cell r="M418">
            <v>1621000</v>
          </cell>
          <cell r="N418">
            <v>13268840.427811587</v>
          </cell>
          <cell r="O418">
            <v>0</v>
          </cell>
          <cell r="P418">
            <v>0</v>
          </cell>
          <cell r="Q418">
            <v>0</v>
          </cell>
          <cell r="R418">
            <v>0</v>
          </cell>
          <cell r="S418">
            <v>27384</v>
          </cell>
          <cell r="T418">
            <v>0</v>
          </cell>
          <cell r="U418">
            <v>26932.164000000004</v>
          </cell>
          <cell r="V418">
            <v>451.83600000000001</v>
          </cell>
          <cell r="W418">
            <v>13268840.427811587</v>
          </cell>
          <cell r="X418">
            <v>0</v>
          </cell>
          <cell r="Y418">
            <v>0</v>
          </cell>
          <cell r="Z418">
            <v>6150230.8712162804</v>
          </cell>
          <cell r="AA418">
            <v>7118609.5565953078</v>
          </cell>
        </row>
        <row r="419">
          <cell r="C419" t="str">
            <v>South East</v>
          </cell>
          <cell r="D419" t="str">
            <v>QB03674797</v>
          </cell>
          <cell r="E419" t="str">
            <v>22/11kV Line</v>
          </cell>
          <cell r="F419" t="str">
            <v>SE</v>
          </cell>
          <cell r="G419" t="str">
            <v>QMRE</v>
          </cell>
          <cell r="H419" t="str">
            <v>PC1 - John Pinnell Cold Stores</v>
          </cell>
          <cell r="I419" t="str">
            <v>11kV Line</v>
          </cell>
          <cell r="J419">
            <v>1.0202100000000001</v>
          </cell>
          <cell r="K419">
            <v>47000</v>
          </cell>
          <cell r="L419">
            <v>0</v>
          </cell>
          <cell r="M419">
            <v>47000</v>
          </cell>
          <cell r="N419">
            <v>10602109.199999999</v>
          </cell>
          <cell r="O419">
            <v>0</v>
          </cell>
          <cell r="P419">
            <v>0</v>
          </cell>
          <cell r="Q419">
            <v>0</v>
          </cell>
          <cell r="R419">
            <v>0</v>
          </cell>
          <cell r="S419">
            <v>21839.341400000001</v>
          </cell>
          <cell r="T419">
            <v>0</v>
          </cell>
          <cell r="U419">
            <v>21478.992266900001</v>
          </cell>
          <cell r="V419">
            <v>360.34913310000002</v>
          </cell>
          <cell r="W419">
            <v>10602109.199999999</v>
          </cell>
          <cell r="X419">
            <v>0</v>
          </cell>
          <cell r="Y419">
            <v>0</v>
          </cell>
          <cell r="Z419">
            <v>5381441.5999999996</v>
          </cell>
          <cell r="AA419">
            <v>5220667.5999999996</v>
          </cell>
        </row>
        <row r="420">
          <cell r="C420" t="str">
            <v>South East</v>
          </cell>
          <cell r="D420" t="str">
            <v>QB04075633</v>
          </cell>
          <cell r="E420" t="str">
            <v>22/11kV Line</v>
          </cell>
          <cell r="F420" t="str">
            <v>SE</v>
          </cell>
          <cell r="G420" t="str">
            <v>QBMH</v>
          </cell>
          <cell r="H420" t="str">
            <v>J2 - Jupiters Casino - Brisbane</v>
          </cell>
          <cell r="I420" t="str">
            <v>11kV Line</v>
          </cell>
          <cell r="J420">
            <v>1.0434399999999999</v>
          </cell>
          <cell r="K420">
            <v>997000</v>
          </cell>
          <cell r="L420">
            <v>0</v>
          </cell>
          <cell r="M420">
            <v>997000</v>
          </cell>
          <cell r="N420">
            <v>19027848.751329273</v>
          </cell>
          <cell r="O420">
            <v>0</v>
          </cell>
          <cell r="P420">
            <v>0</v>
          </cell>
          <cell r="Q420">
            <v>0</v>
          </cell>
          <cell r="R420">
            <v>0</v>
          </cell>
          <cell r="S420">
            <v>33312</v>
          </cell>
          <cell r="T420">
            <v>0</v>
          </cell>
          <cell r="U420">
            <v>32762.351999999999</v>
          </cell>
          <cell r="V420">
            <v>549.64800000000002</v>
          </cell>
          <cell r="W420">
            <v>19027848.751329273</v>
          </cell>
          <cell r="X420">
            <v>0</v>
          </cell>
          <cell r="Y420">
            <v>0</v>
          </cell>
          <cell r="Z420">
            <v>9779074.9358116388</v>
          </cell>
          <cell r="AA420">
            <v>9248773.8155176342</v>
          </cell>
        </row>
        <row r="421">
          <cell r="C421" t="str">
            <v>South East</v>
          </cell>
          <cell r="D421" t="str">
            <v>QB01976281</v>
          </cell>
          <cell r="E421" t="str">
            <v>22/11kV Line</v>
          </cell>
          <cell r="F421" t="str">
            <v>SE</v>
          </cell>
          <cell r="G421" t="str">
            <v>QPWD</v>
          </cell>
          <cell r="H421" t="str">
            <v>MAM2 - Kawana Shopping World</v>
          </cell>
          <cell r="I421" t="str">
            <v>11kV Line</v>
          </cell>
          <cell r="J421">
            <v>1.0434399999999999</v>
          </cell>
          <cell r="K421">
            <v>631000</v>
          </cell>
          <cell r="L421">
            <v>0</v>
          </cell>
          <cell r="M421">
            <v>631000</v>
          </cell>
          <cell r="N421">
            <v>5115996.5000000009</v>
          </cell>
          <cell r="O421">
            <v>0</v>
          </cell>
          <cell r="P421">
            <v>0</v>
          </cell>
          <cell r="Q421">
            <v>0</v>
          </cell>
          <cell r="R421">
            <v>0</v>
          </cell>
          <cell r="S421">
            <v>18574.285099999997</v>
          </cell>
          <cell r="T421">
            <v>0</v>
          </cell>
          <cell r="U421">
            <v>18267.809395849999</v>
          </cell>
          <cell r="V421">
            <v>306.47570415000001</v>
          </cell>
          <cell r="W421">
            <v>5115996.5000000009</v>
          </cell>
          <cell r="X421">
            <v>0</v>
          </cell>
          <cell r="Y421">
            <v>0</v>
          </cell>
          <cell r="Z421">
            <v>1759482.8000000003</v>
          </cell>
          <cell r="AA421">
            <v>3356513.7000000011</v>
          </cell>
        </row>
        <row r="422">
          <cell r="C422" t="str">
            <v>South East</v>
          </cell>
          <cell r="D422" t="str">
            <v>QB03299864</v>
          </cell>
          <cell r="E422" t="str">
            <v>22/11kV Line</v>
          </cell>
          <cell r="F422" t="str">
            <v>SE</v>
          </cell>
          <cell r="G422" t="str">
            <v>QSPN</v>
          </cell>
          <cell r="H422" t="str">
            <v>Kedron Wavell Services Club</v>
          </cell>
          <cell r="I422" t="str">
            <v>11kV Line</v>
          </cell>
          <cell r="J422">
            <v>1.0434399999999999</v>
          </cell>
          <cell r="K422">
            <v>210000</v>
          </cell>
          <cell r="L422">
            <v>0</v>
          </cell>
          <cell r="M422">
            <v>210000</v>
          </cell>
          <cell r="N422">
            <v>2939036.5837766039</v>
          </cell>
          <cell r="O422">
            <v>0</v>
          </cell>
          <cell r="P422">
            <v>0</v>
          </cell>
          <cell r="Q422">
            <v>0</v>
          </cell>
          <cell r="R422">
            <v>0</v>
          </cell>
          <cell r="S422">
            <v>6804</v>
          </cell>
          <cell r="T422">
            <v>0</v>
          </cell>
          <cell r="U422">
            <v>6691.7340000000004</v>
          </cell>
          <cell r="V422">
            <v>112.26600000000002</v>
          </cell>
          <cell r="W422">
            <v>2939036.5837766039</v>
          </cell>
          <cell r="X422">
            <v>0</v>
          </cell>
          <cell r="Y422">
            <v>0</v>
          </cell>
          <cell r="Z422">
            <v>1437268.7863877814</v>
          </cell>
          <cell r="AA422">
            <v>1501767.7973888228</v>
          </cell>
        </row>
        <row r="423">
          <cell r="C423" t="str">
            <v>South East</v>
          </cell>
          <cell r="D423" t="str">
            <v>QB03300188</v>
          </cell>
          <cell r="E423" t="str">
            <v>22/11kV Line</v>
          </cell>
          <cell r="F423" t="str">
            <v>SE</v>
          </cell>
          <cell r="G423" t="str">
            <v>QTNS</v>
          </cell>
          <cell r="H423" t="str">
            <v>JR2 - Kenmore Shopping Village</v>
          </cell>
          <cell r="I423" t="str">
            <v>11kV Line</v>
          </cell>
          <cell r="J423">
            <v>1.0434399999999999</v>
          </cell>
          <cell r="K423">
            <v>399000</v>
          </cell>
          <cell r="L423">
            <v>0</v>
          </cell>
          <cell r="M423">
            <v>399000</v>
          </cell>
          <cell r="N423">
            <v>4181425.940442706</v>
          </cell>
          <cell r="O423">
            <v>0</v>
          </cell>
          <cell r="P423">
            <v>0</v>
          </cell>
          <cell r="Q423">
            <v>0</v>
          </cell>
          <cell r="R423">
            <v>0</v>
          </cell>
          <cell r="S423">
            <v>11544</v>
          </cell>
          <cell r="T423">
            <v>0</v>
          </cell>
          <cell r="U423">
            <v>11353.524000000001</v>
          </cell>
          <cell r="V423">
            <v>190.476</v>
          </cell>
          <cell r="W423">
            <v>4181425.940442706</v>
          </cell>
          <cell r="X423">
            <v>0</v>
          </cell>
          <cell r="Y423">
            <v>0</v>
          </cell>
          <cell r="Z423">
            <v>1699601.0284289969</v>
          </cell>
          <cell r="AA423">
            <v>2481824.9120137091</v>
          </cell>
        </row>
        <row r="424">
          <cell r="C424" t="str">
            <v>South East</v>
          </cell>
          <cell r="D424" t="str">
            <v>QB02649993</v>
          </cell>
          <cell r="E424" t="str">
            <v>22/11kV Line</v>
          </cell>
          <cell r="F424" t="str">
            <v>SE</v>
          </cell>
          <cell r="G424" t="str">
            <v>QPWD</v>
          </cell>
          <cell r="H424" t="str">
            <v>Kilcoy Pastoral Co - 1</v>
          </cell>
          <cell r="I424" t="str">
            <v>11kV Line</v>
          </cell>
          <cell r="J424">
            <v>1.0434399999999999</v>
          </cell>
          <cell r="K424">
            <v>649000</v>
          </cell>
          <cell r="L424">
            <v>0</v>
          </cell>
          <cell r="M424">
            <v>649000</v>
          </cell>
          <cell r="N424">
            <v>10802854.24465506</v>
          </cell>
          <cell r="O424">
            <v>0</v>
          </cell>
          <cell r="P424">
            <v>0</v>
          </cell>
          <cell r="Q424">
            <v>0</v>
          </cell>
          <cell r="R424">
            <v>0</v>
          </cell>
          <cell r="S424">
            <v>20652</v>
          </cell>
          <cell r="T424">
            <v>0</v>
          </cell>
          <cell r="U424">
            <v>20311.242000000002</v>
          </cell>
          <cell r="V424">
            <v>340.75799999999998</v>
          </cell>
          <cell r="W424">
            <v>10802854.24465506</v>
          </cell>
          <cell r="X424">
            <v>0</v>
          </cell>
          <cell r="Y424">
            <v>0</v>
          </cell>
          <cell r="Z424">
            <v>5284847.1187822176</v>
          </cell>
          <cell r="AA424">
            <v>5518007.1258728411</v>
          </cell>
        </row>
        <row r="425">
          <cell r="C425" t="str">
            <v>South East</v>
          </cell>
          <cell r="D425" t="str">
            <v>QB07401680</v>
          </cell>
          <cell r="E425" t="str">
            <v>22/11kV Line</v>
          </cell>
          <cell r="F425" t="str">
            <v>SE</v>
          </cell>
          <cell r="G425" t="str">
            <v>QMGB</v>
          </cell>
          <cell r="H425" t="str">
            <v>K-Mart - The Pines</v>
          </cell>
          <cell r="I425" t="str">
            <v>11kV Line</v>
          </cell>
          <cell r="J425">
            <v>1.0434399999999999</v>
          </cell>
          <cell r="K425">
            <v>210000</v>
          </cell>
          <cell r="L425">
            <v>0</v>
          </cell>
          <cell r="M425">
            <v>210000</v>
          </cell>
          <cell r="N425">
            <v>1133054.3138787695</v>
          </cell>
          <cell r="O425">
            <v>0</v>
          </cell>
          <cell r="P425">
            <v>0</v>
          </cell>
          <cell r="Q425">
            <v>0</v>
          </cell>
          <cell r="R425">
            <v>0</v>
          </cell>
          <cell r="S425">
            <v>3264</v>
          </cell>
          <cell r="T425">
            <v>0</v>
          </cell>
          <cell r="U425">
            <v>3210.1440000000002</v>
          </cell>
          <cell r="V425">
            <v>53.856000000000009</v>
          </cell>
          <cell r="W425">
            <v>1133054.3138787695</v>
          </cell>
          <cell r="X425">
            <v>0</v>
          </cell>
          <cell r="Y425">
            <v>0</v>
          </cell>
          <cell r="Z425">
            <v>469096.64700159966</v>
          </cell>
          <cell r="AA425">
            <v>663957.66687716986</v>
          </cell>
        </row>
        <row r="426">
          <cell r="C426" t="str">
            <v>South East</v>
          </cell>
          <cell r="D426" t="str">
            <v>QB04057601</v>
          </cell>
          <cell r="E426" t="str">
            <v>22/11kV Line</v>
          </cell>
          <cell r="F426" t="str">
            <v>SE</v>
          </cell>
          <cell r="G426" t="str">
            <v>QBMH</v>
          </cell>
          <cell r="H426" t="str">
            <v>KS2 - 260 Queen St</v>
          </cell>
          <cell r="I426" t="str">
            <v>11kV Line</v>
          </cell>
          <cell r="J426">
            <v>1.0434399999999999</v>
          </cell>
          <cell r="K426">
            <v>710000</v>
          </cell>
          <cell r="L426">
            <v>0</v>
          </cell>
          <cell r="M426">
            <v>710000</v>
          </cell>
          <cell r="N426">
            <v>723885.73498048459</v>
          </cell>
          <cell r="O426">
            <v>0</v>
          </cell>
          <cell r="P426">
            <v>0</v>
          </cell>
          <cell r="Q426">
            <v>0</v>
          </cell>
          <cell r="R426">
            <v>0</v>
          </cell>
          <cell r="S426">
            <v>3768</v>
          </cell>
          <cell r="T426">
            <v>0</v>
          </cell>
          <cell r="U426">
            <v>3705.8280000000004</v>
          </cell>
          <cell r="V426">
            <v>62.171999999999997</v>
          </cell>
          <cell r="W426">
            <v>723885.73498048459</v>
          </cell>
          <cell r="X426">
            <v>0</v>
          </cell>
          <cell r="Y426">
            <v>0</v>
          </cell>
          <cell r="Z426">
            <v>265061.10503681249</v>
          </cell>
          <cell r="AA426">
            <v>458824.6299436721</v>
          </cell>
        </row>
        <row r="427">
          <cell r="C427" t="str">
            <v>South East</v>
          </cell>
          <cell r="D427" t="str">
            <v>QB12339636</v>
          </cell>
          <cell r="E427" t="str">
            <v>22/11kV Line</v>
          </cell>
          <cell r="F427" t="str">
            <v>SE</v>
          </cell>
          <cell r="G427" t="str">
            <v>QSPN</v>
          </cell>
          <cell r="H427" t="str">
            <v>Leda - Morayfield - 1</v>
          </cell>
          <cell r="I427" t="str">
            <v>11kV Line</v>
          </cell>
          <cell r="J427">
            <v>1.0434399999999999</v>
          </cell>
          <cell r="K427">
            <v>825000</v>
          </cell>
          <cell r="L427">
            <v>0</v>
          </cell>
          <cell r="M427">
            <v>825000</v>
          </cell>
          <cell r="N427">
            <v>8984129.5999999996</v>
          </cell>
          <cell r="O427">
            <v>0</v>
          </cell>
          <cell r="P427">
            <v>0</v>
          </cell>
          <cell r="Q427">
            <v>0</v>
          </cell>
          <cell r="R427">
            <v>0</v>
          </cell>
          <cell r="S427">
            <v>27757.287800000006</v>
          </cell>
          <cell r="T427">
            <v>0</v>
          </cell>
          <cell r="U427">
            <v>27299.292551300008</v>
          </cell>
          <cell r="V427">
            <v>457.99524870000005</v>
          </cell>
          <cell r="W427">
            <v>8984129.5999999996</v>
          </cell>
          <cell r="X427">
            <v>0</v>
          </cell>
          <cell r="Y427">
            <v>0</v>
          </cell>
          <cell r="Z427">
            <v>3348937.2999999993</v>
          </cell>
          <cell r="AA427">
            <v>5635192.2999999998</v>
          </cell>
        </row>
        <row r="428">
          <cell r="C428" t="str">
            <v>South East</v>
          </cell>
          <cell r="D428" t="str">
            <v>QB13794094</v>
          </cell>
          <cell r="E428" t="str">
            <v>22/11kV Line</v>
          </cell>
          <cell r="F428" t="str">
            <v>SE</v>
          </cell>
          <cell r="G428" t="str">
            <v>QBMH</v>
          </cell>
          <cell r="H428" t="str">
            <v>Leda - Morayfield - 2</v>
          </cell>
          <cell r="I428" t="str">
            <v>11kV Line</v>
          </cell>
          <cell r="J428">
            <v>1.0434399999999999</v>
          </cell>
          <cell r="K428">
            <v>387000</v>
          </cell>
          <cell r="L428">
            <v>0</v>
          </cell>
          <cell r="M428">
            <v>387000</v>
          </cell>
          <cell r="N428">
            <v>3092407.9</v>
          </cell>
          <cell r="O428">
            <v>0</v>
          </cell>
          <cell r="P428">
            <v>0</v>
          </cell>
          <cell r="Q428">
            <v>0</v>
          </cell>
          <cell r="R428">
            <v>0</v>
          </cell>
          <cell r="S428">
            <v>8978.9009000000005</v>
          </cell>
          <cell r="T428">
            <v>0</v>
          </cell>
          <cell r="U428">
            <v>8830.7490351500019</v>
          </cell>
          <cell r="V428">
            <v>148.15186485000001</v>
          </cell>
          <cell r="W428">
            <v>3092407.9</v>
          </cell>
          <cell r="X428">
            <v>0</v>
          </cell>
          <cell r="Y428">
            <v>0</v>
          </cell>
          <cell r="Z428">
            <v>1187032.3999999999</v>
          </cell>
          <cell r="AA428">
            <v>1905375.5</v>
          </cell>
        </row>
        <row r="429">
          <cell r="C429" t="str">
            <v>South East</v>
          </cell>
          <cell r="D429" t="str">
            <v>QB12288306</v>
          </cell>
          <cell r="E429" t="str">
            <v>22/11kV Line</v>
          </cell>
          <cell r="F429" t="str">
            <v>SE</v>
          </cell>
          <cell r="G429" t="str">
            <v>QMAR</v>
          </cell>
          <cell r="H429" t="str">
            <v>Legends Hotel</v>
          </cell>
          <cell r="I429" t="str">
            <v>11kV Line</v>
          </cell>
          <cell r="J429">
            <v>1.0434399999999999</v>
          </cell>
          <cell r="K429">
            <v>210000</v>
          </cell>
          <cell r="L429">
            <v>0</v>
          </cell>
          <cell r="M429">
            <v>210000</v>
          </cell>
          <cell r="N429">
            <v>2986103.9000000008</v>
          </cell>
          <cell r="O429">
            <v>0</v>
          </cell>
          <cell r="P429">
            <v>0</v>
          </cell>
          <cell r="Q429">
            <v>0</v>
          </cell>
          <cell r="R429">
            <v>0</v>
          </cell>
          <cell r="S429">
            <v>6508.0449000000017</v>
          </cell>
          <cell r="T429">
            <v>0</v>
          </cell>
          <cell r="U429">
            <v>6400.6621591500025</v>
          </cell>
          <cell r="V429">
            <v>107.38274085000003</v>
          </cell>
          <cell r="W429">
            <v>2986103.9000000008</v>
          </cell>
          <cell r="X429">
            <v>0</v>
          </cell>
          <cell r="Y429">
            <v>0</v>
          </cell>
          <cell r="Z429">
            <v>1478430.6000000003</v>
          </cell>
          <cell r="AA429">
            <v>1507673.3000000005</v>
          </cell>
        </row>
        <row r="430">
          <cell r="C430" t="str">
            <v>South East</v>
          </cell>
          <cell r="D430" t="str">
            <v>QB09828427</v>
          </cell>
          <cell r="E430" t="str">
            <v>22/11kV Line</v>
          </cell>
          <cell r="F430" t="str">
            <v>SE</v>
          </cell>
          <cell r="G430" t="str">
            <v>QLGL</v>
          </cell>
          <cell r="H430" t="str">
            <v>Queensland Health - Logan - QH108</v>
          </cell>
          <cell r="I430" t="str">
            <v>11kV Line</v>
          </cell>
          <cell r="J430">
            <v>1.0434399999999999</v>
          </cell>
          <cell r="K430">
            <v>1379000</v>
          </cell>
          <cell r="L430">
            <v>421000</v>
          </cell>
          <cell r="M430">
            <v>958000</v>
          </cell>
          <cell r="N430">
            <v>12098117.638554394</v>
          </cell>
          <cell r="O430">
            <v>0</v>
          </cell>
          <cell r="P430">
            <v>0</v>
          </cell>
          <cell r="Q430">
            <v>0</v>
          </cell>
          <cell r="R430">
            <v>0</v>
          </cell>
          <cell r="S430">
            <v>27588</v>
          </cell>
          <cell r="T430">
            <v>0</v>
          </cell>
          <cell r="U430">
            <v>27132.797999999999</v>
          </cell>
          <cell r="V430">
            <v>455.202</v>
          </cell>
          <cell r="W430">
            <v>12098117.638554394</v>
          </cell>
          <cell r="X430">
            <v>0</v>
          </cell>
          <cell r="Y430">
            <v>0</v>
          </cell>
          <cell r="Z430">
            <v>5874699.2634092038</v>
          </cell>
          <cell r="AA430">
            <v>6223418.3751451904</v>
          </cell>
        </row>
        <row r="431">
          <cell r="C431" t="str">
            <v>South East</v>
          </cell>
          <cell r="D431" t="str">
            <v>3115991318</v>
          </cell>
          <cell r="E431" t="str">
            <v>22/11kV Line</v>
          </cell>
          <cell r="F431" t="str">
            <v>SE</v>
          </cell>
          <cell r="G431" t="str">
            <v>QLGH</v>
          </cell>
          <cell r="H431" t="str">
            <v>QIC2 - Logan Hyperdome</v>
          </cell>
          <cell r="I431" t="str">
            <v>11kV Line</v>
          </cell>
          <cell r="J431">
            <v>1.0434399999999999</v>
          </cell>
          <cell r="K431">
            <v>421000</v>
          </cell>
          <cell r="L431">
            <v>0</v>
          </cell>
          <cell r="M431">
            <v>421000</v>
          </cell>
          <cell r="N431">
            <v>4521322.8667379878</v>
          </cell>
          <cell r="O431">
            <v>0</v>
          </cell>
          <cell r="P431">
            <v>0</v>
          </cell>
          <cell r="Q431">
            <v>0</v>
          </cell>
          <cell r="R431">
            <v>0</v>
          </cell>
          <cell r="S431">
            <v>12372</v>
          </cell>
          <cell r="T431">
            <v>0</v>
          </cell>
          <cell r="U431">
            <v>12167.862000000001</v>
          </cell>
          <cell r="V431">
            <v>204.13800000000003</v>
          </cell>
          <cell r="W431">
            <v>4521322.8667379878</v>
          </cell>
          <cell r="X431">
            <v>0</v>
          </cell>
          <cell r="Y431">
            <v>0</v>
          </cell>
          <cell r="Z431">
            <v>1756506.7656016697</v>
          </cell>
          <cell r="AA431">
            <v>2764816.1011363179</v>
          </cell>
        </row>
        <row r="432">
          <cell r="C432" t="str">
            <v>South East</v>
          </cell>
          <cell r="D432" t="str">
            <v>QB03918441</v>
          </cell>
          <cell r="E432" t="str">
            <v>22/11kV Line</v>
          </cell>
          <cell r="F432" t="str">
            <v>SE</v>
          </cell>
          <cell r="G432" t="str">
            <v>QSPN</v>
          </cell>
          <cell r="H432" t="str">
            <v>CPT4 - Lutwyche Shopping Centre</v>
          </cell>
          <cell r="I432" t="str">
            <v>11kV Line</v>
          </cell>
          <cell r="J432">
            <v>1.0434399999999999</v>
          </cell>
          <cell r="K432">
            <v>421000</v>
          </cell>
          <cell r="L432">
            <v>0</v>
          </cell>
          <cell r="M432">
            <v>421000</v>
          </cell>
          <cell r="N432">
            <v>2500029.2957066707</v>
          </cell>
          <cell r="O432">
            <v>0</v>
          </cell>
          <cell r="P432">
            <v>0</v>
          </cell>
          <cell r="Q432">
            <v>0</v>
          </cell>
          <cell r="R432">
            <v>0</v>
          </cell>
          <cell r="S432">
            <v>7776</v>
          </cell>
          <cell r="T432">
            <v>0</v>
          </cell>
          <cell r="U432">
            <v>7647.6959999999999</v>
          </cell>
          <cell r="V432">
            <v>128.304</v>
          </cell>
          <cell r="W432">
            <v>2500029.2957066707</v>
          </cell>
          <cell r="X432">
            <v>0</v>
          </cell>
          <cell r="Y432">
            <v>0</v>
          </cell>
          <cell r="Z432">
            <v>912271.4976042636</v>
          </cell>
          <cell r="AA432">
            <v>1587757.7981024073</v>
          </cell>
        </row>
        <row r="433">
          <cell r="C433" t="str">
            <v>South East</v>
          </cell>
          <cell r="D433" t="str">
            <v>3114605121</v>
          </cell>
          <cell r="E433" t="str">
            <v>22/11kV Line</v>
          </cell>
          <cell r="F433" t="str">
            <v>SE</v>
          </cell>
          <cell r="G433" t="str">
            <v>QBMH</v>
          </cell>
          <cell r="H433" t="str">
            <v>IP3 - Maccarthur Central</v>
          </cell>
          <cell r="I433" t="str">
            <v>11kV Line</v>
          </cell>
          <cell r="J433">
            <v>1.0434399999999999</v>
          </cell>
          <cell r="K433">
            <v>210000</v>
          </cell>
          <cell r="L433">
            <v>0</v>
          </cell>
          <cell r="M433">
            <v>210000</v>
          </cell>
          <cell r="N433">
            <v>2518522.2999999998</v>
          </cell>
          <cell r="O433">
            <v>0</v>
          </cell>
          <cell r="P433">
            <v>0</v>
          </cell>
          <cell r="Q433">
            <v>0</v>
          </cell>
          <cell r="R433">
            <v>0</v>
          </cell>
          <cell r="S433">
            <v>7556.0083000000004</v>
          </cell>
          <cell r="T433">
            <v>0</v>
          </cell>
          <cell r="U433">
            <v>7431.3341630500017</v>
          </cell>
          <cell r="V433">
            <v>124.67413695000002</v>
          </cell>
          <cell r="W433">
            <v>2518522.2999999998</v>
          </cell>
          <cell r="X433">
            <v>0</v>
          </cell>
          <cell r="Y433">
            <v>0</v>
          </cell>
          <cell r="Z433">
            <v>952013.7999999997</v>
          </cell>
          <cell r="AA433">
            <v>1566508.5</v>
          </cell>
        </row>
        <row r="434">
          <cell r="C434" t="str">
            <v>South East</v>
          </cell>
          <cell r="D434" t="str">
            <v>3114422930</v>
          </cell>
          <cell r="E434" t="str">
            <v>22/11kV Line</v>
          </cell>
          <cell r="F434" t="str">
            <v>SE</v>
          </cell>
          <cell r="G434" t="str">
            <v>QBMH</v>
          </cell>
          <cell r="H434" t="str">
            <v>MA3 - Macquarie Building</v>
          </cell>
          <cell r="I434" t="str">
            <v>11kV Line</v>
          </cell>
          <cell r="J434">
            <v>1.0434399999999999</v>
          </cell>
          <cell r="K434">
            <v>423000</v>
          </cell>
          <cell r="L434">
            <v>0</v>
          </cell>
          <cell r="M434">
            <v>423000</v>
          </cell>
          <cell r="N434">
            <v>2954426.6949126488</v>
          </cell>
          <cell r="O434">
            <v>0</v>
          </cell>
          <cell r="P434">
            <v>0</v>
          </cell>
          <cell r="Q434">
            <v>0</v>
          </cell>
          <cell r="R434">
            <v>0</v>
          </cell>
          <cell r="S434">
            <v>9420</v>
          </cell>
          <cell r="T434">
            <v>0</v>
          </cell>
          <cell r="U434">
            <v>9264.57</v>
          </cell>
          <cell r="V434">
            <v>155.43</v>
          </cell>
          <cell r="W434">
            <v>2954426.6949126488</v>
          </cell>
          <cell r="X434">
            <v>0</v>
          </cell>
          <cell r="Y434">
            <v>0</v>
          </cell>
          <cell r="Z434">
            <v>984807.53063433536</v>
          </cell>
          <cell r="AA434">
            <v>1969619.1642783133</v>
          </cell>
        </row>
        <row r="435">
          <cell r="C435" t="str">
            <v>South East</v>
          </cell>
          <cell r="D435" t="str">
            <v>QB13834363</v>
          </cell>
          <cell r="E435" t="str">
            <v>22/11kV Line</v>
          </cell>
          <cell r="F435" t="str">
            <v>SE</v>
          </cell>
          <cell r="G435" t="str">
            <v>QRLE</v>
          </cell>
          <cell r="H435" t="str">
            <v>Main Roads Department</v>
          </cell>
          <cell r="I435" t="str">
            <v>11kV Line</v>
          </cell>
          <cell r="J435">
            <v>1.0202100000000001</v>
          </cell>
          <cell r="K435">
            <v>109000</v>
          </cell>
          <cell r="L435">
            <v>0</v>
          </cell>
          <cell r="M435">
            <v>109000</v>
          </cell>
          <cell r="N435">
            <v>4159292.8299999991</v>
          </cell>
          <cell r="O435">
            <v>0</v>
          </cell>
          <cell r="P435">
            <v>0</v>
          </cell>
          <cell r="Q435">
            <v>0</v>
          </cell>
          <cell r="R435">
            <v>0</v>
          </cell>
          <cell r="S435">
            <v>12214.777300000002</v>
          </cell>
          <cell r="T435">
            <v>0</v>
          </cell>
          <cell r="U435">
            <v>12013.233474550001</v>
          </cell>
          <cell r="V435">
            <v>201.54382545000001</v>
          </cell>
          <cell r="W435">
            <v>4159292.8299999991</v>
          </cell>
          <cell r="X435">
            <v>0</v>
          </cell>
          <cell r="Y435">
            <v>0</v>
          </cell>
          <cell r="Z435">
            <v>1759005.2399999998</v>
          </cell>
          <cell r="AA435">
            <v>2400287.5899999989</v>
          </cell>
        </row>
        <row r="436">
          <cell r="C436" t="str">
            <v>South East</v>
          </cell>
          <cell r="D436" t="str">
            <v>QB07793766</v>
          </cell>
          <cell r="E436" t="str">
            <v>22/11kV Line</v>
          </cell>
          <cell r="F436" t="str">
            <v>SE</v>
          </cell>
          <cell r="G436" t="str">
            <v>QMAR</v>
          </cell>
          <cell r="H436" t="str">
            <v>Marina Mirage Shopping Centre</v>
          </cell>
          <cell r="I436" t="str">
            <v>11kV Line</v>
          </cell>
          <cell r="J436">
            <v>1.0434399999999999</v>
          </cell>
          <cell r="K436">
            <v>435000</v>
          </cell>
          <cell r="L436">
            <v>0</v>
          </cell>
          <cell r="M436">
            <v>435000</v>
          </cell>
          <cell r="N436">
            <v>3561038.2399999988</v>
          </cell>
          <cell r="O436">
            <v>0</v>
          </cell>
          <cell r="P436">
            <v>0</v>
          </cell>
          <cell r="Q436">
            <v>0</v>
          </cell>
          <cell r="R436">
            <v>0</v>
          </cell>
          <cell r="S436">
            <v>10520.265359000001</v>
          </cell>
          <cell r="T436">
            <v>0</v>
          </cell>
          <cell r="U436">
            <v>10346.680980576501</v>
          </cell>
          <cell r="V436">
            <v>173.5843784235</v>
          </cell>
          <cell r="W436">
            <v>3561038.2399999988</v>
          </cell>
          <cell r="X436">
            <v>0</v>
          </cell>
          <cell r="Y436">
            <v>0</v>
          </cell>
          <cell r="Z436">
            <v>1532949.8899999997</v>
          </cell>
          <cell r="AA436">
            <v>2028088.3499999992</v>
          </cell>
        </row>
        <row r="437">
          <cell r="C437" t="str">
            <v>South East</v>
          </cell>
          <cell r="D437" t="str">
            <v>QB11728108</v>
          </cell>
          <cell r="E437" t="str">
            <v>22/11kV Line</v>
          </cell>
          <cell r="F437" t="str">
            <v>SE</v>
          </cell>
          <cell r="G437" t="str">
            <v>QPWD</v>
          </cell>
          <cell r="H437" t="str">
            <v>SCRC2 - Maroochy Sewerage Plant</v>
          </cell>
          <cell r="I437" t="str">
            <v>11kV Line</v>
          </cell>
          <cell r="J437">
            <v>1.0434399999999999</v>
          </cell>
          <cell r="K437">
            <v>679000</v>
          </cell>
          <cell r="L437">
            <v>0</v>
          </cell>
          <cell r="M437">
            <v>679000</v>
          </cell>
          <cell r="N437">
            <v>8016227.1900000004</v>
          </cell>
          <cell r="O437">
            <v>0</v>
          </cell>
          <cell r="P437">
            <v>0</v>
          </cell>
          <cell r="Q437">
            <v>0</v>
          </cell>
          <cell r="R437">
            <v>0</v>
          </cell>
          <cell r="S437">
            <v>15379.6983</v>
          </cell>
          <cell r="T437">
            <v>0</v>
          </cell>
          <cell r="U437">
            <v>15125.933278050001</v>
          </cell>
          <cell r="V437">
            <v>253.76502195</v>
          </cell>
          <cell r="W437">
            <v>8016227.1900000004</v>
          </cell>
          <cell r="X437">
            <v>0</v>
          </cell>
          <cell r="Y437">
            <v>0</v>
          </cell>
          <cell r="Z437">
            <v>4132363.2</v>
          </cell>
          <cell r="AA437">
            <v>3883863.99</v>
          </cell>
        </row>
        <row r="438">
          <cell r="C438" t="str">
            <v>South East</v>
          </cell>
          <cell r="D438" t="str">
            <v>QB09432655</v>
          </cell>
          <cell r="E438" t="str">
            <v>22/11kV Line</v>
          </cell>
          <cell r="F438" t="str">
            <v>SE</v>
          </cell>
          <cell r="G438" t="str">
            <v>QMAR</v>
          </cell>
          <cell r="H438" t="str">
            <v>Marriott (TNN) Surfers Paradise</v>
          </cell>
          <cell r="I438" t="str">
            <v>11kV Line</v>
          </cell>
          <cell r="J438">
            <v>1.0434399999999999</v>
          </cell>
          <cell r="K438">
            <v>430000</v>
          </cell>
          <cell r="L438">
            <v>0</v>
          </cell>
          <cell r="M438">
            <v>430000</v>
          </cell>
          <cell r="N438">
            <v>5401233.3199999994</v>
          </cell>
          <cell r="O438">
            <v>0</v>
          </cell>
          <cell r="P438">
            <v>0</v>
          </cell>
          <cell r="Q438">
            <v>0</v>
          </cell>
          <cell r="R438">
            <v>0</v>
          </cell>
          <cell r="S438">
            <v>11517.554900000001</v>
          </cell>
          <cell r="T438">
            <v>0</v>
          </cell>
          <cell r="U438">
            <v>11327.515244150001</v>
          </cell>
          <cell r="V438">
            <v>190.03965585000003</v>
          </cell>
          <cell r="W438">
            <v>5401233.3199999994</v>
          </cell>
          <cell r="X438">
            <v>0</v>
          </cell>
          <cell r="Y438">
            <v>0</v>
          </cell>
          <cell r="Z438">
            <v>2665690.1999999997</v>
          </cell>
          <cell r="AA438">
            <v>2735543.1199999996</v>
          </cell>
        </row>
        <row r="439">
          <cell r="C439" t="str">
            <v>South East</v>
          </cell>
          <cell r="D439" t="str">
            <v>QB09835270</v>
          </cell>
          <cell r="E439" t="str">
            <v>22/11kV Line</v>
          </cell>
          <cell r="F439" t="str">
            <v>SE</v>
          </cell>
          <cell r="G439" t="str">
            <v>QLGH</v>
          </cell>
          <cell r="H439" t="str">
            <v>Brickwood Pty Ltd (LM1 - Marsden Industrial Estate ST4)</v>
          </cell>
          <cell r="I439" t="str">
            <v>11kV Line</v>
          </cell>
          <cell r="J439">
            <v>1.0434399999999999</v>
          </cell>
          <cell r="K439">
            <v>651000</v>
          </cell>
          <cell r="L439">
            <v>0</v>
          </cell>
          <cell r="M439">
            <v>651000</v>
          </cell>
          <cell r="N439">
            <v>30000</v>
          </cell>
          <cell r="O439">
            <v>0</v>
          </cell>
          <cell r="P439">
            <v>0</v>
          </cell>
          <cell r="Q439">
            <v>0</v>
          </cell>
          <cell r="R439">
            <v>0</v>
          </cell>
          <cell r="S439">
            <v>240</v>
          </cell>
          <cell r="T439">
            <v>0</v>
          </cell>
          <cell r="U439">
            <v>236.04000000000002</v>
          </cell>
          <cell r="V439">
            <v>3.96</v>
          </cell>
          <cell r="W439">
            <v>30000</v>
          </cell>
          <cell r="X439">
            <v>0</v>
          </cell>
          <cell r="Y439">
            <v>0</v>
          </cell>
          <cell r="Z439">
            <v>13487.97084281356</v>
          </cell>
          <cell r="AA439">
            <v>16512.02915718644</v>
          </cell>
        </row>
        <row r="440">
          <cell r="C440" t="str">
            <v>South East</v>
          </cell>
          <cell r="D440" t="str">
            <v>QB03188671</v>
          </cell>
          <cell r="E440" t="str">
            <v>22/11kV Line</v>
          </cell>
          <cell r="F440" t="str">
            <v>SE</v>
          </cell>
          <cell r="G440" t="str">
            <v>QRLE</v>
          </cell>
          <cell r="H440" t="str">
            <v>Mater - Woolloongabba</v>
          </cell>
          <cell r="I440" t="str">
            <v>11kV Line</v>
          </cell>
          <cell r="J440">
            <v>1.0202100000000001</v>
          </cell>
          <cell r="K440">
            <v>3325000</v>
          </cell>
          <cell r="L440">
            <v>0</v>
          </cell>
          <cell r="M440">
            <v>3325000</v>
          </cell>
          <cell r="N440">
            <v>33741258.296461493</v>
          </cell>
          <cell r="O440">
            <v>0</v>
          </cell>
          <cell r="P440">
            <v>0</v>
          </cell>
          <cell r="Q440">
            <v>0</v>
          </cell>
          <cell r="R440">
            <v>0</v>
          </cell>
          <cell r="S440">
            <v>69840</v>
          </cell>
          <cell r="T440">
            <v>0</v>
          </cell>
          <cell r="U440">
            <v>68687.64</v>
          </cell>
          <cell r="V440">
            <v>1152.3600000000001</v>
          </cell>
          <cell r="W440">
            <v>33741258.296461493</v>
          </cell>
          <cell r="X440">
            <v>0</v>
          </cell>
          <cell r="Y440">
            <v>0</v>
          </cell>
          <cell r="Z440">
            <v>15983839.501529131</v>
          </cell>
          <cell r="AA440">
            <v>17757418.794932362</v>
          </cell>
        </row>
        <row r="441">
          <cell r="C441" t="str">
            <v>South East</v>
          </cell>
          <cell r="D441" t="str">
            <v>QB09628142</v>
          </cell>
          <cell r="E441" t="str">
            <v>22/11kV Line</v>
          </cell>
          <cell r="F441" t="str">
            <v>SE</v>
          </cell>
          <cell r="G441" t="str">
            <v>QBMH</v>
          </cell>
          <cell r="H441" t="str">
            <v>Mater - South Brisbane</v>
          </cell>
          <cell r="I441" t="str">
            <v>11kV Line</v>
          </cell>
          <cell r="J441">
            <v>1.0434399999999999</v>
          </cell>
          <cell r="K441">
            <v>425000</v>
          </cell>
          <cell r="L441">
            <v>0</v>
          </cell>
          <cell r="M441">
            <v>425000</v>
          </cell>
          <cell r="N441">
            <v>7241768.4821990384</v>
          </cell>
          <cell r="O441">
            <v>0</v>
          </cell>
          <cell r="P441">
            <v>0</v>
          </cell>
          <cell r="Q441">
            <v>0</v>
          </cell>
          <cell r="R441">
            <v>0</v>
          </cell>
          <cell r="S441">
            <v>15144</v>
          </cell>
          <cell r="T441">
            <v>0</v>
          </cell>
          <cell r="U441">
            <v>14894.124000000002</v>
          </cell>
          <cell r="V441">
            <v>249.876</v>
          </cell>
          <cell r="W441">
            <v>7241768.4821990384</v>
          </cell>
          <cell r="X441">
            <v>0</v>
          </cell>
          <cell r="Y441">
            <v>0</v>
          </cell>
          <cell r="Z441">
            <v>3438592.5183661319</v>
          </cell>
          <cell r="AA441">
            <v>3803175.9638329064</v>
          </cell>
        </row>
        <row r="442">
          <cell r="C442" t="str">
            <v>South East</v>
          </cell>
          <cell r="D442" t="str">
            <v>QB08598231</v>
          </cell>
          <cell r="E442" t="str">
            <v>22/11kV Line</v>
          </cell>
          <cell r="F442" t="str">
            <v>SE</v>
          </cell>
          <cell r="G442" t="str">
            <v>QSPN</v>
          </cell>
          <cell r="H442" t="str">
            <v>Mayne Group Ltd</v>
          </cell>
          <cell r="I442" t="str">
            <v>11kV Line</v>
          </cell>
          <cell r="J442">
            <v>1.0434399999999999</v>
          </cell>
          <cell r="K442">
            <v>424000</v>
          </cell>
          <cell r="L442">
            <v>210000</v>
          </cell>
          <cell r="M442">
            <v>214000</v>
          </cell>
          <cell r="N442">
            <v>7718252.3366274936</v>
          </cell>
          <cell r="O442">
            <v>0</v>
          </cell>
          <cell r="P442">
            <v>0</v>
          </cell>
          <cell r="Q442">
            <v>0</v>
          </cell>
          <cell r="R442">
            <v>0</v>
          </cell>
          <cell r="S442">
            <v>16236</v>
          </cell>
          <cell r="T442">
            <v>0</v>
          </cell>
          <cell r="U442">
            <v>15968.106</v>
          </cell>
          <cell r="V442">
            <v>267.89400000000001</v>
          </cell>
          <cell r="W442">
            <v>7718252.3366274936</v>
          </cell>
          <cell r="X442">
            <v>0</v>
          </cell>
          <cell r="Y442">
            <v>0</v>
          </cell>
          <cell r="Z442">
            <v>3542078.3877728633</v>
          </cell>
          <cell r="AA442">
            <v>4176173.9488546308</v>
          </cell>
        </row>
        <row r="443">
          <cell r="C443" t="str">
            <v>South East</v>
          </cell>
          <cell r="D443" t="str">
            <v>QB07783027</v>
          </cell>
          <cell r="E443" t="str">
            <v>22/11kV Line</v>
          </cell>
          <cell r="F443" t="str">
            <v>SE</v>
          </cell>
          <cell r="G443" t="str">
            <v>QBKS</v>
          </cell>
          <cell r="H443" t="str">
            <v>Memo - Ipswich City Library</v>
          </cell>
          <cell r="I443" t="str">
            <v>11kV Line</v>
          </cell>
          <cell r="J443">
            <v>1.0434399999999999</v>
          </cell>
          <cell r="K443">
            <v>558000</v>
          </cell>
          <cell r="L443">
            <v>0</v>
          </cell>
          <cell r="M443">
            <v>558000</v>
          </cell>
          <cell r="N443">
            <v>1258304.6739999999</v>
          </cell>
          <cell r="O443">
            <v>0</v>
          </cell>
          <cell r="P443">
            <v>0</v>
          </cell>
          <cell r="Q443">
            <v>0</v>
          </cell>
          <cell r="R443">
            <v>0</v>
          </cell>
          <cell r="S443">
            <v>3444.2435000000005</v>
          </cell>
          <cell r="T443">
            <v>0</v>
          </cell>
          <cell r="U443">
            <v>3387.4134822500005</v>
          </cell>
          <cell r="V443">
            <v>56.83001775000001</v>
          </cell>
          <cell r="W443">
            <v>1258304.6739999999</v>
          </cell>
          <cell r="X443">
            <v>0</v>
          </cell>
          <cell r="Y443">
            <v>0</v>
          </cell>
          <cell r="Z443">
            <v>555286.77800000005</v>
          </cell>
          <cell r="AA443">
            <v>703017.89599999983</v>
          </cell>
        </row>
        <row r="444">
          <cell r="C444" t="str">
            <v>South East</v>
          </cell>
          <cell r="D444" t="str">
            <v>QB11408677</v>
          </cell>
          <cell r="E444" t="str">
            <v>22/11kV Line</v>
          </cell>
          <cell r="F444" t="str">
            <v>SE</v>
          </cell>
          <cell r="G444" t="str">
            <v>QMGB</v>
          </cell>
          <cell r="H444" t="str">
            <v>GCCC - Merrimac WWTP - 1</v>
          </cell>
          <cell r="I444" t="str">
            <v>11kV Line</v>
          </cell>
          <cell r="J444">
            <v>1.0434399999999999</v>
          </cell>
          <cell r="K444">
            <v>494000</v>
          </cell>
          <cell r="L444">
            <v>0</v>
          </cell>
          <cell r="M444">
            <v>494000</v>
          </cell>
          <cell r="N444">
            <v>6422747.5785399657</v>
          </cell>
          <cell r="O444">
            <v>0</v>
          </cell>
          <cell r="P444">
            <v>0</v>
          </cell>
          <cell r="Q444">
            <v>0</v>
          </cell>
          <cell r="R444">
            <v>0</v>
          </cell>
          <cell r="S444">
            <v>10812</v>
          </cell>
          <cell r="T444">
            <v>0</v>
          </cell>
          <cell r="U444">
            <v>10633.602000000001</v>
          </cell>
          <cell r="V444">
            <v>178.398</v>
          </cell>
          <cell r="W444">
            <v>6422747.5785399657</v>
          </cell>
          <cell r="X444">
            <v>0</v>
          </cell>
          <cell r="Y444">
            <v>0</v>
          </cell>
          <cell r="Z444">
            <v>3230809.6612824448</v>
          </cell>
          <cell r="AA444">
            <v>3191937.9172575208</v>
          </cell>
        </row>
        <row r="445">
          <cell r="C445" t="str">
            <v>South East</v>
          </cell>
          <cell r="D445" t="str">
            <v>3116204930</v>
          </cell>
          <cell r="E445" t="str">
            <v>22/11kV Line</v>
          </cell>
          <cell r="F445" t="str">
            <v>SE</v>
          </cell>
          <cell r="G445" t="str">
            <v>QMGB</v>
          </cell>
          <cell r="H445" t="str">
            <v>GCCC - Merrimac WWTP - 2</v>
          </cell>
          <cell r="I445" t="str">
            <v>11kV Line</v>
          </cell>
          <cell r="J445">
            <v>1.0434399999999999</v>
          </cell>
          <cell r="K445">
            <v>109000</v>
          </cell>
          <cell r="L445">
            <v>0</v>
          </cell>
          <cell r="M445">
            <v>109000</v>
          </cell>
          <cell r="N445">
            <v>4493598.24</v>
          </cell>
          <cell r="O445">
            <v>0</v>
          </cell>
          <cell r="P445">
            <v>0</v>
          </cell>
          <cell r="Q445">
            <v>0</v>
          </cell>
          <cell r="R445">
            <v>0</v>
          </cell>
          <cell r="S445">
            <v>8721.1971000000012</v>
          </cell>
          <cell r="T445">
            <v>0</v>
          </cell>
          <cell r="U445">
            <v>8577.2973478500026</v>
          </cell>
          <cell r="V445">
            <v>143.89975215000004</v>
          </cell>
          <cell r="W445">
            <v>4493598.24</v>
          </cell>
          <cell r="X445">
            <v>0</v>
          </cell>
          <cell r="Y445">
            <v>0</v>
          </cell>
          <cell r="Z445">
            <v>2247890.2799999998</v>
          </cell>
          <cell r="AA445">
            <v>2245707.96</v>
          </cell>
        </row>
        <row r="446">
          <cell r="C446" t="str">
            <v>South East</v>
          </cell>
          <cell r="D446" t="str">
            <v>3115764451</v>
          </cell>
          <cell r="E446" t="str">
            <v>22/11kV Line</v>
          </cell>
          <cell r="F446" t="str">
            <v>SE</v>
          </cell>
          <cell r="G446" t="str">
            <v>QLGH</v>
          </cell>
          <cell r="H446" t="str">
            <v>Metcash Trading Limited</v>
          </cell>
          <cell r="I446" t="str">
            <v>11kV Line</v>
          </cell>
          <cell r="J446">
            <v>1.0434399999999999</v>
          </cell>
          <cell r="K446">
            <v>210000</v>
          </cell>
          <cell r="L446">
            <v>0</v>
          </cell>
          <cell r="M446">
            <v>210000</v>
          </cell>
          <cell r="N446">
            <v>4847475.2999999989</v>
          </cell>
          <cell r="O446">
            <v>0</v>
          </cell>
          <cell r="P446">
            <v>0</v>
          </cell>
          <cell r="Q446">
            <v>0</v>
          </cell>
          <cell r="R446">
            <v>0</v>
          </cell>
          <cell r="S446">
            <v>8286.9901000000009</v>
          </cell>
          <cell r="T446">
            <v>0</v>
          </cell>
          <cell r="U446">
            <v>8150.2547633500017</v>
          </cell>
          <cell r="V446">
            <v>136.73533665000002</v>
          </cell>
          <cell r="W446">
            <v>4847475.2999999989</v>
          </cell>
          <cell r="X446">
            <v>0</v>
          </cell>
          <cell r="Y446">
            <v>0</v>
          </cell>
          <cell r="Z446">
            <v>2485729.5999999996</v>
          </cell>
          <cell r="AA446">
            <v>2361745.6999999997</v>
          </cell>
        </row>
        <row r="447">
          <cell r="C447" t="str">
            <v>South East</v>
          </cell>
          <cell r="D447" t="str">
            <v>QB05382564</v>
          </cell>
          <cell r="E447" t="str">
            <v>22/11kV Line</v>
          </cell>
          <cell r="F447" t="str">
            <v>SE</v>
          </cell>
          <cell r="G447" t="str">
            <v>QALG</v>
          </cell>
          <cell r="H447" t="str">
            <v>Metroll Queensland Pty Ltd</v>
          </cell>
          <cell r="I447" t="str">
            <v>11kV Line</v>
          </cell>
          <cell r="J447">
            <v>1.0434399999999999</v>
          </cell>
          <cell r="K447">
            <v>553000</v>
          </cell>
          <cell r="L447">
            <v>0</v>
          </cell>
          <cell r="M447">
            <v>553000</v>
          </cell>
          <cell r="N447">
            <v>8694371.8797981553</v>
          </cell>
          <cell r="O447">
            <v>0</v>
          </cell>
          <cell r="P447">
            <v>0</v>
          </cell>
          <cell r="Q447">
            <v>0</v>
          </cell>
          <cell r="R447">
            <v>0</v>
          </cell>
          <cell r="S447">
            <v>18948</v>
          </cell>
          <cell r="T447">
            <v>0</v>
          </cell>
          <cell r="U447">
            <v>18635.358</v>
          </cell>
          <cell r="V447">
            <v>312.642</v>
          </cell>
          <cell r="W447">
            <v>8694371.8797981553</v>
          </cell>
          <cell r="X447">
            <v>0</v>
          </cell>
          <cell r="Y447">
            <v>0</v>
          </cell>
          <cell r="Z447">
            <v>4491722.2472607251</v>
          </cell>
          <cell r="AA447">
            <v>4202649.6325374292</v>
          </cell>
        </row>
        <row r="448">
          <cell r="C448" t="str">
            <v>South East</v>
          </cell>
          <cell r="D448" t="str">
            <v>QB04171870</v>
          </cell>
          <cell r="E448" t="str">
            <v>22/11kV Line</v>
          </cell>
          <cell r="F448" t="str">
            <v>SE</v>
          </cell>
          <cell r="G448" t="str">
            <v>QMRE</v>
          </cell>
          <cell r="H448" t="str">
            <v>Mrs Crockets Kitchen</v>
          </cell>
          <cell r="I448" t="str">
            <v>11kV Line</v>
          </cell>
          <cell r="J448">
            <v>1.0434399999999999</v>
          </cell>
          <cell r="K448">
            <v>213000</v>
          </cell>
          <cell r="L448">
            <v>0</v>
          </cell>
          <cell r="M448">
            <v>213000</v>
          </cell>
          <cell r="N448">
            <v>4557532.2989999996</v>
          </cell>
          <cell r="O448">
            <v>0</v>
          </cell>
          <cell r="P448">
            <v>0</v>
          </cell>
          <cell r="Q448">
            <v>0</v>
          </cell>
          <cell r="R448">
            <v>0</v>
          </cell>
          <cell r="S448">
            <v>11425.377500000001</v>
          </cell>
          <cell r="T448">
            <v>0</v>
          </cell>
          <cell r="U448">
            <v>11236.858771250001</v>
          </cell>
          <cell r="V448">
            <v>188.51872875000004</v>
          </cell>
          <cell r="W448">
            <v>4557532.2989999996</v>
          </cell>
          <cell r="X448">
            <v>0</v>
          </cell>
          <cell r="Y448">
            <v>0</v>
          </cell>
          <cell r="Z448">
            <v>2179363.219</v>
          </cell>
          <cell r="AA448">
            <v>2378169.08</v>
          </cell>
        </row>
        <row r="449">
          <cell r="C449" t="str">
            <v>South East</v>
          </cell>
          <cell r="D449" t="str">
            <v>QB00539872</v>
          </cell>
          <cell r="E449" t="str">
            <v>22/11kV Line</v>
          </cell>
          <cell r="F449" t="str">
            <v>SE</v>
          </cell>
          <cell r="G449" t="str">
            <v>QABR</v>
          </cell>
          <cell r="H449" t="str">
            <v>Mulgowie Fresh</v>
          </cell>
          <cell r="I449" t="str">
            <v>11kV Line</v>
          </cell>
          <cell r="J449">
            <v>1.0434399999999999</v>
          </cell>
          <cell r="K449">
            <v>216000</v>
          </cell>
          <cell r="L449">
            <v>0</v>
          </cell>
          <cell r="M449">
            <v>216000</v>
          </cell>
          <cell r="N449">
            <v>5289723.4564727489</v>
          </cell>
          <cell r="O449">
            <v>0</v>
          </cell>
          <cell r="P449">
            <v>0</v>
          </cell>
          <cell r="Q449">
            <v>0</v>
          </cell>
          <cell r="R449">
            <v>0</v>
          </cell>
          <cell r="S449">
            <v>12420</v>
          </cell>
          <cell r="T449">
            <v>0</v>
          </cell>
          <cell r="U449">
            <v>12215.07</v>
          </cell>
          <cell r="V449">
            <v>204.93</v>
          </cell>
          <cell r="W449">
            <v>5289723.4564727489</v>
          </cell>
          <cell r="X449">
            <v>0</v>
          </cell>
          <cell r="Y449">
            <v>0</v>
          </cell>
          <cell r="Z449">
            <v>2580245.4871523115</v>
          </cell>
          <cell r="AA449">
            <v>2709477.9693204374</v>
          </cell>
        </row>
        <row r="450">
          <cell r="C450" t="str">
            <v>South East</v>
          </cell>
          <cell r="D450" t="str">
            <v>QB05849560</v>
          </cell>
          <cell r="E450" t="str">
            <v>22/11kV Line</v>
          </cell>
          <cell r="F450" t="str">
            <v>SE</v>
          </cell>
          <cell r="G450" t="str">
            <v>QBMH</v>
          </cell>
          <cell r="H450" t="str">
            <v>National Australia Bank</v>
          </cell>
          <cell r="I450" t="str">
            <v>11kV Line</v>
          </cell>
          <cell r="J450">
            <v>1.0434399999999999</v>
          </cell>
          <cell r="K450">
            <v>421000</v>
          </cell>
          <cell r="L450">
            <v>0</v>
          </cell>
          <cell r="M450">
            <v>421000</v>
          </cell>
          <cell r="N450">
            <v>2742686.845101737</v>
          </cell>
          <cell r="O450">
            <v>0</v>
          </cell>
          <cell r="P450">
            <v>0</v>
          </cell>
          <cell r="Q450">
            <v>0</v>
          </cell>
          <cell r="R450">
            <v>0</v>
          </cell>
          <cell r="S450">
            <v>9660</v>
          </cell>
          <cell r="T450">
            <v>0</v>
          </cell>
          <cell r="U450">
            <v>9500.61</v>
          </cell>
          <cell r="V450">
            <v>159.39000000000001</v>
          </cell>
          <cell r="W450">
            <v>2742686.845101737</v>
          </cell>
          <cell r="X450">
            <v>0</v>
          </cell>
          <cell r="Y450">
            <v>0</v>
          </cell>
          <cell r="Z450">
            <v>870910.4437571551</v>
          </cell>
          <cell r="AA450">
            <v>1871776.401344582</v>
          </cell>
        </row>
        <row r="451">
          <cell r="C451" t="str">
            <v>South East</v>
          </cell>
          <cell r="D451" t="str">
            <v>QB08177830</v>
          </cell>
          <cell r="E451" t="str">
            <v>22/11kV Line</v>
          </cell>
          <cell r="F451" t="str">
            <v>SE</v>
          </cell>
          <cell r="G451" t="str">
            <v>QLGH</v>
          </cell>
          <cell r="H451" t="str">
            <v>NF1 - National Foods - Crestmead</v>
          </cell>
          <cell r="I451" t="str">
            <v>11kV Line</v>
          </cell>
          <cell r="J451">
            <v>1.0434399999999999</v>
          </cell>
          <cell r="K451">
            <v>472000</v>
          </cell>
          <cell r="L451">
            <v>0</v>
          </cell>
          <cell r="M451">
            <v>472000</v>
          </cell>
          <cell r="N451">
            <v>7708434.6665469008</v>
          </cell>
          <cell r="O451">
            <v>0</v>
          </cell>
          <cell r="P451">
            <v>0</v>
          </cell>
          <cell r="Q451">
            <v>0</v>
          </cell>
          <cell r="R451">
            <v>0</v>
          </cell>
          <cell r="S451">
            <v>15948</v>
          </cell>
          <cell r="T451">
            <v>0</v>
          </cell>
          <cell r="U451">
            <v>15684.858</v>
          </cell>
          <cell r="V451">
            <v>263.142</v>
          </cell>
          <cell r="W451">
            <v>7708434.6665469008</v>
          </cell>
          <cell r="X451">
            <v>0</v>
          </cell>
          <cell r="Y451">
            <v>0</v>
          </cell>
          <cell r="Z451">
            <v>3483036.0668042502</v>
          </cell>
          <cell r="AA451">
            <v>4225398.5997426501</v>
          </cell>
        </row>
        <row r="452">
          <cell r="C452" t="str">
            <v>South East</v>
          </cell>
          <cell r="D452" t="str">
            <v>QB07373686</v>
          </cell>
          <cell r="E452" t="str">
            <v>22/11kV Line</v>
          </cell>
          <cell r="F452" t="str">
            <v>SE</v>
          </cell>
          <cell r="G452" t="str">
            <v>QBMH</v>
          </cell>
          <cell r="H452" t="str">
            <v>NM1 - Central Plaza</v>
          </cell>
          <cell r="I452" t="str">
            <v>11kV Line</v>
          </cell>
          <cell r="J452">
            <v>1.0434399999999999</v>
          </cell>
          <cell r="K452">
            <v>1053000</v>
          </cell>
          <cell r="L452">
            <v>0</v>
          </cell>
          <cell r="M452">
            <v>1053000</v>
          </cell>
          <cell r="N452">
            <v>5617086.3999999994</v>
          </cell>
          <cell r="O452">
            <v>0</v>
          </cell>
          <cell r="P452">
            <v>0</v>
          </cell>
          <cell r="Q452">
            <v>0</v>
          </cell>
          <cell r="R452">
            <v>0</v>
          </cell>
          <cell r="S452">
            <v>18219.078300000001</v>
          </cell>
          <cell r="T452">
            <v>0</v>
          </cell>
          <cell r="U452">
            <v>17918.463508050001</v>
          </cell>
          <cell r="V452">
            <v>300.61479195000004</v>
          </cell>
          <cell r="W452">
            <v>5617086.3999999994</v>
          </cell>
          <cell r="X452">
            <v>0</v>
          </cell>
          <cell r="Y452">
            <v>0</v>
          </cell>
          <cell r="Z452">
            <v>1876493.6000000006</v>
          </cell>
          <cell r="AA452">
            <v>3740592.7999999989</v>
          </cell>
        </row>
        <row r="453">
          <cell r="C453" t="str">
            <v>South East</v>
          </cell>
          <cell r="D453" t="str">
            <v>QB08146942</v>
          </cell>
          <cell r="E453" t="str">
            <v>22/11kV Line</v>
          </cell>
          <cell r="F453" t="str">
            <v>SE</v>
          </cell>
          <cell r="G453" t="str">
            <v>QBMH</v>
          </cell>
          <cell r="H453" t="str">
            <v>NM2 - Central Plaza</v>
          </cell>
          <cell r="I453" t="str">
            <v>11kV Line</v>
          </cell>
          <cell r="J453">
            <v>1.0434399999999999</v>
          </cell>
          <cell r="K453">
            <v>635000</v>
          </cell>
          <cell r="L453">
            <v>0</v>
          </cell>
          <cell r="M453">
            <v>635000</v>
          </cell>
          <cell r="N453">
            <v>4750266.6201252043</v>
          </cell>
          <cell r="O453">
            <v>0</v>
          </cell>
          <cell r="P453">
            <v>0</v>
          </cell>
          <cell r="Q453">
            <v>0</v>
          </cell>
          <cell r="R453">
            <v>0</v>
          </cell>
          <cell r="S453">
            <v>15864</v>
          </cell>
          <cell r="T453">
            <v>0</v>
          </cell>
          <cell r="U453">
            <v>15602.244000000002</v>
          </cell>
          <cell r="V453">
            <v>261.75600000000003</v>
          </cell>
          <cell r="W453">
            <v>4750266.6201252043</v>
          </cell>
          <cell r="X453">
            <v>0</v>
          </cell>
          <cell r="Y453">
            <v>0</v>
          </cell>
          <cell r="Z453">
            <v>1463042.7943666889</v>
          </cell>
          <cell r="AA453">
            <v>3287223.8257585154</v>
          </cell>
        </row>
        <row r="454">
          <cell r="C454" t="str">
            <v>South East</v>
          </cell>
          <cell r="D454" t="str">
            <v>QB02110261</v>
          </cell>
          <cell r="E454" t="str">
            <v>22/11kV Line</v>
          </cell>
          <cell r="F454" t="str">
            <v>SE</v>
          </cell>
          <cell r="G454" t="str">
            <v>QWLG</v>
          </cell>
          <cell r="H454" t="str">
            <v>Nestle - Gympie - 1</v>
          </cell>
          <cell r="I454" t="str">
            <v>11kV Line</v>
          </cell>
          <cell r="J454">
            <v>1.0434399999999999</v>
          </cell>
          <cell r="K454">
            <v>800999.99999999988</v>
          </cell>
          <cell r="L454">
            <v>209999.99999999988</v>
          </cell>
          <cell r="M454">
            <v>591000</v>
          </cell>
          <cell r="N454">
            <v>10836837.369507406</v>
          </cell>
          <cell r="O454">
            <v>0</v>
          </cell>
          <cell r="P454">
            <v>0</v>
          </cell>
          <cell r="Q454">
            <v>0</v>
          </cell>
          <cell r="R454">
            <v>0</v>
          </cell>
          <cell r="S454">
            <v>23832</v>
          </cell>
          <cell r="T454">
            <v>0</v>
          </cell>
          <cell r="U454">
            <v>23438.772000000001</v>
          </cell>
          <cell r="V454">
            <v>393.22799999999995</v>
          </cell>
          <cell r="W454">
            <v>10836837.369507406</v>
          </cell>
          <cell r="X454">
            <v>0</v>
          </cell>
          <cell r="Y454">
            <v>0</v>
          </cell>
          <cell r="Z454">
            <v>5434841.0433758842</v>
          </cell>
          <cell r="AA454">
            <v>5401996.3261315227</v>
          </cell>
        </row>
        <row r="455">
          <cell r="C455" t="str">
            <v>South East</v>
          </cell>
          <cell r="D455" t="str">
            <v>QB00978302</v>
          </cell>
          <cell r="E455" t="str">
            <v>22/11kV Line</v>
          </cell>
          <cell r="F455" t="str">
            <v>SE</v>
          </cell>
          <cell r="G455" t="str">
            <v>QMGB</v>
          </cell>
          <cell r="H455" t="str">
            <v>Neumann Steel</v>
          </cell>
          <cell r="I455" t="str">
            <v>11kV Line</v>
          </cell>
          <cell r="J455">
            <v>1.0202100000000001</v>
          </cell>
          <cell r="K455">
            <v>0</v>
          </cell>
          <cell r="L455">
            <v>0</v>
          </cell>
          <cell r="M455">
            <v>0</v>
          </cell>
          <cell r="N455">
            <v>3490966.9248286821</v>
          </cell>
          <cell r="O455">
            <v>0</v>
          </cell>
          <cell r="P455">
            <v>0</v>
          </cell>
          <cell r="Q455">
            <v>0</v>
          </cell>
          <cell r="R455">
            <v>0</v>
          </cell>
          <cell r="S455">
            <v>13296</v>
          </cell>
          <cell r="T455">
            <v>0</v>
          </cell>
          <cell r="U455">
            <v>13076.616000000002</v>
          </cell>
          <cell r="V455">
            <v>219.38400000000001</v>
          </cell>
          <cell r="W455">
            <v>3490966.9248286821</v>
          </cell>
          <cell r="X455">
            <v>0</v>
          </cell>
          <cell r="Y455">
            <v>0</v>
          </cell>
          <cell r="Z455">
            <v>934545.65984132746</v>
          </cell>
          <cell r="AA455">
            <v>2556421.2649873546</v>
          </cell>
        </row>
        <row r="456">
          <cell r="C456" t="str">
            <v>South East</v>
          </cell>
          <cell r="D456" t="str">
            <v>QB08002878</v>
          </cell>
          <cell r="E456" t="str">
            <v>22/11kV Line</v>
          </cell>
          <cell r="F456" t="str">
            <v>SE</v>
          </cell>
          <cell r="G456" t="str">
            <v>QMGB</v>
          </cell>
          <cell r="H456" t="str">
            <v>TO1 - Oasis Shopping Centre</v>
          </cell>
          <cell r="I456" t="str">
            <v>11kV Line</v>
          </cell>
          <cell r="J456">
            <v>1.0434399999999999</v>
          </cell>
          <cell r="K456">
            <v>631000</v>
          </cell>
          <cell r="L456">
            <v>0</v>
          </cell>
          <cell r="M456">
            <v>631000</v>
          </cell>
          <cell r="N456">
            <v>7222086.2226067251</v>
          </cell>
          <cell r="O456">
            <v>0</v>
          </cell>
          <cell r="P456">
            <v>0</v>
          </cell>
          <cell r="Q456">
            <v>0</v>
          </cell>
          <cell r="R456">
            <v>0</v>
          </cell>
          <cell r="S456">
            <v>16608</v>
          </cell>
          <cell r="T456">
            <v>0</v>
          </cell>
          <cell r="U456">
            <v>16333.968000000001</v>
          </cell>
          <cell r="V456">
            <v>274.03200000000004</v>
          </cell>
          <cell r="W456">
            <v>7222086.2226067251</v>
          </cell>
          <cell r="X456">
            <v>0</v>
          </cell>
          <cell r="Y456">
            <v>0</v>
          </cell>
          <cell r="Z456">
            <v>3061316.0053098234</v>
          </cell>
          <cell r="AA456">
            <v>4160770.2172969016</v>
          </cell>
        </row>
        <row r="457">
          <cell r="C457" t="str">
            <v>South East</v>
          </cell>
          <cell r="D457" t="str">
            <v>QB11128348</v>
          </cell>
          <cell r="E457" t="str">
            <v>22/11kV Line</v>
          </cell>
          <cell r="F457" t="str">
            <v>SE</v>
          </cell>
          <cell r="G457" t="str">
            <v>QCBW</v>
          </cell>
          <cell r="H457" t="str">
            <v>Suncorp Stadium - 1</v>
          </cell>
          <cell r="I457" t="str">
            <v>11kV Line</v>
          </cell>
          <cell r="J457">
            <v>1.0434399999999999</v>
          </cell>
          <cell r="K457">
            <v>631000</v>
          </cell>
          <cell r="L457">
            <v>0</v>
          </cell>
          <cell r="M457">
            <v>631000</v>
          </cell>
          <cell r="N457">
            <v>3600000</v>
          </cell>
          <cell r="O457">
            <v>0</v>
          </cell>
          <cell r="P457">
            <v>0</v>
          </cell>
          <cell r="Q457">
            <v>0</v>
          </cell>
          <cell r="R457">
            <v>0</v>
          </cell>
          <cell r="S457">
            <v>17628</v>
          </cell>
          <cell r="T457">
            <v>0</v>
          </cell>
          <cell r="U457">
            <v>17337.137999999999</v>
          </cell>
          <cell r="V457">
            <v>290.86200000000002</v>
          </cell>
          <cell r="W457">
            <v>3600000</v>
          </cell>
          <cell r="X457">
            <v>0</v>
          </cell>
          <cell r="Y457">
            <v>0</v>
          </cell>
          <cell r="Z457">
            <v>1631559.3936603828</v>
          </cell>
          <cell r="AA457">
            <v>1968440.6063396174</v>
          </cell>
        </row>
        <row r="458">
          <cell r="C458" t="str">
            <v>South East</v>
          </cell>
          <cell r="D458" t="str">
            <v>3116665139</v>
          </cell>
          <cell r="E458" t="str">
            <v>22/11kV Line</v>
          </cell>
          <cell r="F458" t="str">
            <v>SE</v>
          </cell>
          <cell r="G458" t="str">
            <v>QGDA</v>
          </cell>
          <cell r="H458" t="str">
            <v>Orion SC1 - Springfield</v>
          </cell>
          <cell r="I458" t="str">
            <v>11kV Line</v>
          </cell>
          <cell r="J458">
            <v>1.0202100000000001</v>
          </cell>
          <cell r="K458">
            <v>201000</v>
          </cell>
          <cell r="L458">
            <v>0</v>
          </cell>
          <cell r="M458">
            <v>201000</v>
          </cell>
          <cell r="N458">
            <v>5098142.5898623439</v>
          </cell>
          <cell r="O458">
            <v>0</v>
          </cell>
          <cell r="P458">
            <v>0</v>
          </cell>
          <cell r="Q458">
            <v>0</v>
          </cell>
          <cell r="R458">
            <v>0</v>
          </cell>
          <cell r="S458">
            <v>16140</v>
          </cell>
          <cell r="T458">
            <v>0</v>
          </cell>
          <cell r="U458">
            <v>15873.690000000002</v>
          </cell>
          <cell r="V458">
            <v>266.31000000000006</v>
          </cell>
          <cell r="W458">
            <v>5098142.5898623439</v>
          </cell>
          <cell r="X458">
            <v>0</v>
          </cell>
          <cell r="Y458">
            <v>0</v>
          </cell>
          <cell r="Z458">
            <v>1937206.0102481593</v>
          </cell>
          <cell r="AA458">
            <v>3160936.5796141853</v>
          </cell>
        </row>
        <row r="459">
          <cell r="C459" t="str">
            <v>South East</v>
          </cell>
          <cell r="D459" t="str">
            <v>3115938841</v>
          </cell>
          <cell r="E459" t="str">
            <v>22/11kV Line</v>
          </cell>
          <cell r="F459" t="str">
            <v>SE</v>
          </cell>
          <cell r="G459" t="str">
            <v>QGDA</v>
          </cell>
          <cell r="H459" t="str">
            <v>Orion SC2 - Springfield</v>
          </cell>
          <cell r="I459" t="str">
            <v>11kV Line</v>
          </cell>
          <cell r="J459">
            <v>1.0202100000000001</v>
          </cell>
          <cell r="K459">
            <v>201000</v>
          </cell>
          <cell r="L459">
            <v>0</v>
          </cell>
          <cell r="M459">
            <v>201000</v>
          </cell>
          <cell r="N459">
            <v>11992907.699999999</v>
          </cell>
          <cell r="O459">
            <v>0</v>
          </cell>
          <cell r="P459">
            <v>0</v>
          </cell>
          <cell r="Q459">
            <v>0</v>
          </cell>
          <cell r="R459">
            <v>0</v>
          </cell>
          <cell r="S459">
            <v>29834.275399999999</v>
          </cell>
          <cell r="T459">
            <v>0</v>
          </cell>
          <cell r="U459">
            <v>29342.009855900003</v>
          </cell>
          <cell r="V459">
            <v>492.26554409999994</v>
          </cell>
          <cell r="W459">
            <v>11992907.699999999</v>
          </cell>
          <cell r="X459">
            <v>0</v>
          </cell>
          <cell r="Y459">
            <v>0</v>
          </cell>
          <cell r="Z459">
            <v>4986064.4999999981</v>
          </cell>
          <cell r="AA459">
            <v>7006843.2000000011</v>
          </cell>
        </row>
        <row r="460">
          <cell r="C460" t="str">
            <v>South East</v>
          </cell>
          <cell r="D460" t="str">
            <v>QB06018289</v>
          </cell>
          <cell r="E460" t="str">
            <v>22/11kV Line</v>
          </cell>
          <cell r="F460" t="str">
            <v>SE</v>
          </cell>
          <cell r="G460" t="str">
            <v>QRLD</v>
          </cell>
          <cell r="H460" t="str">
            <v>CSR - PGH Clay Bricks &amp; Pavers</v>
          </cell>
          <cell r="I460" t="str">
            <v>11kV Line</v>
          </cell>
          <cell r="J460">
            <v>1.0434399999999999</v>
          </cell>
          <cell r="K460">
            <v>653000</v>
          </cell>
          <cell r="L460">
            <v>0</v>
          </cell>
          <cell r="M460">
            <v>653000</v>
          </cell>
          <cell r="N460">
            <v>8313621.2999999998</v>
          </cell>
          <cell r="O460">
            <v>0</v>
          </cell>
          <cell r="P460">
            <v>0</v>
          </cell>
          <cell r="Q460">
            <v>0</v>
          </cell>
          <cell r="R460">
            <v>0</v>
          </cell>
          <cell r="S460">
            <v>18666.6888</v>
          </cell>
          <cell r="T460">
            <v>0</v>
          </cell>
          <cell r="U460">
            <v>18358.688434799999</v>
          </cell>
          <cell r="V460">
            <v>308.00036520000003</v>
          </cell>
          <cell r="W460">
            <v>8313621.2999999998</v>
          </cell>
          <cell r="X460">
            <v>0</v>
          </cell>
          <cell r="Y460">
            <v>0</v>
          </cell>
          <cell r="Z460">
            <v>4399606.9000000004</v>
          </cell>
          <cell r="AA460">
            <v>3914014.3999999994</v>
          </cell>
        </row>
        <row r="461">
          <cell r="C461" t="str">
            <v>South East</v>
          </cell>
          <cell r="D461" t="str">
            <v>QB03674304</v>
          </cell>
          <cell r="E461" t="str">
            <v>22/11kV Line</v>
          </cell>
          <cell r="F461" t="str">
            <v>SE</v>
          </cell>
          <cell r="G461" t="str">
            <v>QMRE</v>
          </cell>
          <cell r="H461" t="str">
            <v>Versacold - 2</v>
          </cell>
          <cell r="I461" t="str">
            <v>11kV Line</v>
          </cell>
          <cell r="J461">
            <v>1.0434399999999999</v>
          </cell>
          <cell r="K461">
            <v>445000</v>
          </cell>
          <cell r="L461">
            <v>0</v>
          </cell>
          <cell r="M461">
            <v>445000</v>
          </cell>
          <cell r="N461">
            <v>9090545.4198160004</v>
          </cell>
          <cell r="O461">
            <v>0</v>
          </cell>
          <cell r="P461">
            <v>0</v>
          </cell>
          <cell r="Q461">
            <v>0</v>
          </cell>
          <cell r="R461">
            <v>0</v>
          </cell>
          <cell r="S461">
            <v>15348</v>
          </cell>
          <cell r="T461">
            <v>0</v>
          </cell>
          <cell r="U461">
            <v>15094.758000000002</v>
          </cell>
          <cell r="V461">
            <v>253.24200000000002</v>
          </cell>
          <cell r="W461">
            <v>9090545.4198160004</v>
          </cell>
          <cell r="X461">
            <v>0</v>
          </cell>
          <cell r="Y461">
            <v>0</v>
          </cell>
          <cell r="Z461">
            <v>4824288.7300853273</v>
          </cell>
          <cell r="AA461">
            <v>4266256.6897306731</v>
          </cell>
        </row>
        <row r="462">
          <cell r="C462" t="str">
            <v>South East</v>
          </cell>
          <cell r="D462" t="str">
            <v>QB01531913</v>
          </cell>
          <cell r="E462" t="str">
            <v>22/11kV Line</v>
          </cell>
          <cell r="F462" t="str">
            <v>SE</v>
          </cell>
          <cell r="G462" t="str">
            <v>QMAR</v>
          </cell>
          <cell r="H462" t="str">
            <v>CPT2 - Paradise Centre</v>
          </cell>
          <cell r="I462" t="str">
            <v>11kV Line</v>
          </cell>
          <cell r="J462">
            <v>1.0434399999999999</v>
          </cell>
          <cell r="K462">
            <v>980000</v>
          </cell>
          <cell r="L462">
            <v>0</v>
          </cell>
          <cell r="M462">
            <v>980000</v>
          </cell>
          <cell r="N462">
            <v>11560942.622585192</v>
          </cell>
          <cell r="O462">
            <v>0</v>
          </cell>
          <cell r="P462">
            <v>0</v>
          </cell>
          <cell r="Q462">
            <v>0</v>
          </cell>
          <cell r="R462">
            <v>0</v>
          </cell>
          <cell r="S462">
            <v>23676</v>
          </cell>
          <cell r="T462">
            <v>0</v>
          </cell>
          <cell r="U462">
            <v>23285.346000000001</v>
          </cell>
          <cell r="V462">
            <v>390.65400000000005</v>
          </cell>
          <cell r="W462">
            <v>11560942.622585192</v>
          </cell>
          <cell r="X462">
            <v>0</v>
          </cell>
          <cell r="Y462">
            <v>0</v>
          </cell>
          <cell r="Z462">
            <v>5351667.7490415657</v>
          </cell>
          <cell r="AA462">
            <v>6209274.8735436276</v>
          </cell>
        </row>
        <row r="463">
          <cell r="C463" t="str">
            <v>South East</v>
          </cell>
          <cell r="D463" t="str">
            <v>QB07187718</v>
          </cell>
          <cell r="E463" t="str">
            <v>22/11kV Line</v>
          </cell>
          <cell r="F463" t="str">
            <v>SE</v>
          </cell>
          <cell r="G463" t="str">
            <v>QGDA</v>
          </cell>
          <cell r="H463" t="str">
            <v>Paradise Food Industries - 1</v>
          </cell>
          <cell r="I463" t="str">
            <v>11kV Line</v>
          </cell>
          <cell r="J463">
            <v>1.0434399999999999</v>
          </cell>
          <cell r="K463">
            <v>600000</v>
          </cell>
          <cell r="L463">
            <v>0</v>
          </cell>
          <cell r="M463">
            <v>600000</v>
          </cell>
          <cell r="N463">
            <v>7426468.0653032148</v>
          </cell>
          <cell r="O463">
            <v>0</v>
          </cell>
          <cell r="P463">
            <v>0</v>
          </cell>
          <cell r="Q463">
            <v>0</v>
          </cell>
          <cell r="R463">
            <v>0</v>
          </cell>
          <cell r="S463">
            <v>15996</v>
          </cell>
          <cell r="T463">
            <v>0</v>
          </cell>
          <cell r="U463">
            <v>15732.065999999999</v>
          </cell>
          <cell r="V463">
            <v>263.93400000000003</v>
          </cell>
          <cell r="W463">
            <v>7426468.0653032148</v>
          </cell>
          <cell r="X463">
            <v>0</v>
          </cell>
          <cell r="Y463">
            <v>0</v>
          </cell>
          <cell r="Z463">
            <v>3243640.1051198319</v>
          </cell>
          <cell r="AA463">
            <v>4182827.960183383</v>
          </cell>
        </row>
        <row r="464">
          <cell r="C464" t="str">
            <v>South East</v>
          </cell>
          <cell r="D464" t="str">
            <v>QB03674053</v>
          </cell>
          <cell r="E464" t="str">
            <v>22/11kV Line</v>
          </cell>
          <cell r="F464" t="str">
            <v>SE</v>
          </cell>
          <cell r="G464" t="str">
            <v>QBMH</v>
          </cell>
          <cell r="H464" t="str">
            <v>Parliamentary Service Commission</v>
          </cell>
          <cell r="I464" t="str">
            <v>11kV Line</v>
          </cell>
          <cell r="J464">
            <v>1.0434399999999999</v>
          </cell>
          <cell r="K464">
            <v>598000</v>
          </cell>
          <cell r="L464">
            <v>0</v>
          </cell>
          <cell r="M464">
            <v>598000</v>
          </cell>
          <cell r="N464">
            <v>3988819.2537307036</v>
          </cell>
          <cell r="O464">
            <v>0</v>
          </cell>
          <cell r="P464">
            <v>0</v>
          </cell>
          <cell r="Q464">
            <v>0</v>
          </cell>
          <cell r="R464">
            <v>0</v>
          </cell>
          <cell r="S464">
            <v>11868</v>
          </cell>
          <cell r="T464">
            <v>0</v>
          </cell>
          <cell r="U464">
            <v>11672.178</v>
          </cell>
          <cell r="V464">
            <v>195.822</v>
          </cell>
          <cell r="W464">
            <v>3988819.2537307036</v>
          </cell>
          <cell r="X464">
            <v>0</v>
          </cell>
          <cell r="Y464">
            <v>0</v>
          </cell>
          <cell r="Z464">
            <v>1556442.2474425139</v>
          </cell>
          <cell r="AA464">
            <v>2432377.0062881894</v>
          </cell>
        </row>
        <row r="465">
          <cell r="C465" t="str">
            <v>South East</v>
          </cell>
          <cell r="D465" t="str">
            <v>QB08884536</v>
          </cell>
          <cell r="E465" t="str">
            <v>22/11kV Line</v>
          </cell>
          <cell r="F465" t="str">
            <v>SE</v>
          </cell>
          <cell r="G465" t="str">
            <v>QSPN</v>
          </cell>
          <cell r="H465" t="str">
            <v>YF12 - Peninsula Fair Shopping Centre</v>
          </cell>
          <cell r="I465" t="str">
            <v>11kV Line</v>
          </cell>
          <cell r="J465">
            <v>1.0434399999999999</v>
          </cell>
          <cell r="K465">
            <v>421000</v>
          </cell>
          <cell r="L465">
            <v>0</v>
          </cell>
          <cell r="M465">
            <v>421000</v>
          </cell>
          <cell r="N465">
            <v>3729129.0999999987</v>
          </cell>
          <cell r="O465">
            <v>0</v>
          </cell>
          <cell r="P465">
            <v>0</v>
          </cell>
          <cell r="Q465">
            <v>0</v>
          </cell>
          <cell r="R465">
            <v>0</v>
          </cell>
          <cell r="S465">
            <v>12861.1728</v>
          </cell>
          <cell r="T465">
            <v>0</v>
          </cell>
          <cell r="U465">
            <v>12648.963448800001</v>
          </cell>
          <cell r="V465">
            <v>212.20935120000001</v>
          </cell>
          <cell r="W465">
            <v>3729129.0999999987</v>
          </cell>
          <cell r="X465">
            <v>0</v>
          </cell>
          <cell r="Y465">
            <v>0</v>
          </cell>
          <cell r="Z465">
            <v>1280729.8999999994</v>
          </cell>
          <cell r="AA465">
            <v>2448399.1999999993</v>
          </cell>
        </row>
        <row r="466">
          <cell r="C466" t="str">
            <v>South East</v>
          </cell>
          <cell r="D466" t="str">
            <v>QB07684185</v>
          </cell>
          <cell r="E466" t="str">
            <v>22/11kV Line</v>
          </cell>
          <cell r="F466" t="str">
            <v>SE</v>
          </cell>
          <cell r="G466" t="str">
            <v>QMRE</v>
          </cell>
          <cell r="H466" t="str">
            <v>Cathedral Square Brisbane</v>
          </cell>
          <cell r="I466" t="str">
            <v>11kV Line</v>
          </cell>
          <cell r="J466">
            <v>1.0434399999999999</v>
          </cell>
          <cell r="K466">
            <v>635000</v>
          </cell>
          <cell r="L466">
            <v>0</v>
          </cell>
          <cell r="M466">
            <v>635000</v>
          </cell>
          <cell r="N466">
            <v>3255407.6423929702</v>
          </cell>
          <cell r="O466">
            <v>0</v>
          </cell>
          <cell r="P466">
            <v>0</v>
          </cell>
          <cell r="Q466">
            <v>0</v>
          </cell>
          <cell r="R466">
            <v>0</v>
          </cell>
          <cell r="S466">
            <v>10680</v>
          </cell>
          <cell r="T466">
            <v>0</v>
          </cell>
          <cell r="U466">
            <v>10503.78</v>
          </cell>
          <cell r="V466">
            <v>176.22</v>
          </cell>
          <cell r="W466">
            <v>3255407.6423929702</v>
          </cell>
          <cell r="X466">
            <v>0</v>
          </cell>
          <cell r="Y466">
            <v>0</v>
          </cell>
          <cell r="Z466">
            <v>1112517.3102138536</v>
          </cell>
          <cell r="AA466">
            <v>2142890.3321791166</v>
          </cell>
        </row>
        <row r="467">
          <cell r="C467" t="str">
            <v>South East</v>
          </cell>
          <cell r="D467" t="str">
            <v>QB12473332</v>
          </cell>
          <cell r="E467" t="str">
            <v>22/11kV Line</v>
          </cell>
          <cell r="F467" t="str">
            <v>SE</v>
          </cell>
          <cell r="G467" t="str">
            <v>QMGB</v>
          </cell>
          <cell r="H467" t="str">
            <v>Phoenician East And North Tower</v>
          </cell>
          <cell r="I467" t="str">
            <v>11kV Line</v>
          </cell>
          <cell r="J467">
            <v>1.0434399999999999</v>
          </cell>
          <cell r="K467">
            <v>210000</v>
          </cell>
          <cell r="L467">
            <v>0</v>
          </cell>
          <cell r="M467">
            <v>210000</v>
          </cell>
          <cell r="N467">
            <v>3093349.9013193878</v>
          </cell>
          <cell r="O467">
            <v>0</v>
          </cell>
          <cell r="P467">
            <v>0</v>
          </cell>
          <cell r="Q467">
            <v>0</v>
          </cell>
          <cell r="R467">
            <v>0</v>
          </cell>
          <cell r="S467">
            <v>6936</v>
          </cell>
          <cell r="T467">
            <v>0</v>
          </cell>
          <cell r="U467">
            <v>6821.5560000000005</v>
          </cell>
          <cell r="V467">
            <v>114.44400000000002</v>
          </cell>
          <cell r="W467">
            <v>3093349.9013193878</v>
          </cell>
          <cell r="X467">
            <v>0</v>
          </cell>
          <cell r="Y467">
            <v>0</v>
          </cell>
          <cell r="Z467">
            <v>1445542.8102944393</v>
          </cell>
          <cell r="AA467">
            <v>1647807.0910249487</v>
          </cell>
        </row>
        <row r="468">
          <cell r="C468" t="str">
            <v>South East</v>
          </cell>
          <cell r="D468" t="str">
            <v>3114250675</v>
          </cell>
          <cell r="E468" t="str">
            <v>22/11kV Line</v>
          </cell>
          <cell r="F468" t="str">
            <v>SE</v>
          </cell>
          <cell r="G468" t="str">
            <v>QLGH</v>
          </cell>
          <cell r="H468" t="str">
            <v>Hanson Australia (Wolfdene Quarry)</v>
          </cell>
          <cell r="I468" t="str">
            <v>11kV Line</v>
          </cell>
          <cell r="J468">
            <v>1.0202100000000001</v>
          </cell>
          <cell r="K468">
            <v>1303000</v>
          </cell>
          <cell r="L468">
            <v>0</v>
          </cell>
          <cell r="M468">
            <v>1303000</v>
          </cell>
          <cell r="N468">
            <v>5889895.4492297396</v>
          </cell>
          <cell r="O468">
            <v>0</v>
          </cell>
          <cell r="P468">
            <v>0</v>
          </cell>
          <cell r="Q468">
            <v>0</v>
          </cell>
          <cell r="R468">
            <v>0</v>
          </cell>
          <cell r="S468">
            <v>30516</v>
          </cell>
          <cell r="T468">
            <v>0</v>
          </cell>
          <cell r="U468">
            <v>30012.486000000001</v>
          </cell>
          <cell r="V468">
            <v>503.51400000000001</v>
          </cell>
          <cell r="W468">
            <v>5889895.4492297396</v>
          </cell>
          <cell r="X468">
            <v>0</v>
          </cell>
          <cell r="Y468">
            <v>0</v>
          </cell>
          <cell r="Z468">
            <v>984103.22276523092</v>
          </cell>
          <cell r="AA468">
            <v>4905792.2264645081</v>
          </cell>
        </row>
        <row r="469">
          <cell r="C469" t="str">
            <v>South East</v>
          </cell>
          <cell r="D469" t="str">
            <v>QB08301140</v>
          </cell>
          <cell r="E469" t="str">
            <v>22/11kV Line</v>
          </cell>
          <cell r="F469" t="str">
            <v>SE</v>
          </cell>
          <cell r="G469" t="str">
            <v>QSPN</v>
          </cell>
          <cell r="H469" t="str">
            <v>David Moss Qld Pty Ltd (PPI Industries Geebung 1)</v>
          </cell>
          <cell r="I469" t="str">
            <v>11kV Line</v>
          </cell>
          <cell r="J469">
            <v>1.0434399999999999</v>
          </cell>
          <cell r="K469">
            <v>211000</v>
          </cell>
          <cell r="L469">
            <v>0</v>
          </cell>
          <cell r="M469">
            <v>211000</v>
          </cell>
          <cell r="N469">
            <v>3295563.5887298384</v>
          </cell>
          <cell r="O469">
            <v>0</v>
          </cell>
          <cell r="P469">
            <v>0</v>
          </cell>
          <cell r="Q469">
            <v>0</v>
          </cell>
          <cell r="R469">
            <v>0</v>
          </cell>
          <cell r="S469">
            <v>11052</v>
          </cell>
          <cell r="T469">
            <v>0</v>
          </cell>
          <cell r="U469">
            <v>10869.642</v>
          </cell>
          <cell r="V469">
            <v>182.358</v>
          </cell>
          <cell r="W469">
            <v>3295563.5887298384</v>
          </cell>
          <cell r="X469">
            <v>0</v>
          </cell>
          <cell r="Y469">
            <v>0</v>
          </cell>
          <cell r="Z469">
            <v>1481025.1512797535</v>
          </cell>
          <cell r="AA469">
            <v>1814538.4374500848</v>
          </cell>
        </row>
        <row r="470">
          <cell r="C470" t="str">
            <v>South East</v>
          </cell>
          <cell r="D470" t="str">
            <v>QB04267818</v>
          </cell>
          <cell r="E470" t="str">
            <v>22/11kV Line</v>
          </cell>
          <cell r="F470" t="str">
            <v>SE</v>
          </cell>
          <cell r="G470" t="str">
            <v>QRLD</v>
          </cell>
          <cell r="H470" t="str">
            <v>Progress Press</v>
          </cell>
          <cell r="I470" t="str">
            <v>11kV Line</v>
          </cell>
          <cell r="J470">
            <v>1.0434399999999999</v>
          </cell>
          <cell r="K470">
            <v>850000</v>
          </cell>
          <cell r="L470">
            <v>0</v>
          </cell>
          <cell r="M470">
            <v>850000</v>
          </cell>
          <cell r="N470">
            <v>630789.51492161094</v>
          </cell>
          <cell r="O470">
            <v>0</v>
          </cell>
          <cell r="P470">
            <v>0</v>
          </cell>
          <cell r="Q470">
            <v>0</v>
          </cell>
          <cell r="R470">
            <v>0</v>
          </cell>
          <cell r="S470">
            <v>3288</v>
          </cell>
          <cell r="T470">
            <v>0</v>
          </cell>
          <cell r="U470">
            <v>3233.7479999999996</v>
          </cell>
          <cell r="V470">
            <v>54.251999999999995</v>
          </cell>
          <cell r="W470">
            <v>630789.51492161094</v>
          </cell>
          <cell r="X470">
            <v>0</v>
          </cell>
          <cell r="Y470">
            <v>0</v>
          </cell>
          <cell r="Z470">
            <v>144612.57778450122</v>
          </cell>
          <cell r="AA470">
            <v>486176.93713710975</v>
          </cell>
        </row>
        <row r="471">
          <cell r="C471" t="str">
            <v>South East</v>
          </cell>
          <cell r="D471" t="str">
            <v>3116151402</v>
          </cell>
          <cell r="E471" t="str">
            <v>22/11kV Line</v>
          </cell>
          <cell r="F471" t="str">
            <v>SE</v>
          </cell>
          <cell r="G471" t="str">
            <v>QLGH</v>
          </cell>
          <cell r="H471" t="str">
            <v>LM2 - PRT Bottle Manufacturing</v>
          </cell>
          <cell r="I471" t="str">
            <v>11kV Line</v>
          </cell>
          <cell r="J471">
            <v>1.0434399999999999</v>
          </cell>
          <cell r="K471">
            <v>221000</v>
          </cell>
          <cell r="L471">
            <v>0</v>
          </cell>
          <cell r="M471">
            <v>221000</v>
          </cell>
          <cell r="N471">
            <v>1000</v>
          </cell>
          <cell r="O471">
            <v>0</v>
          </cell>
          <cell r="P471">
            <v>0</v>
          </cell>
          <cell r="Q471">
            <v>0</v>
          </cell>
          <cell r="R471">
            <v>0</v>
          </cell>
          <cell r="S471">
            <v>60</v>
          </cell>
          <cell r="T471">
            <v>0</v>
          </cell>
          <cell r="U471">
            <v>59.010000000000005</v>
          </cell>
          <cell r="V471">
            <v>0.99</v>
          </cell>
          <cell r="W471">
            <v>1000</v>
          </cell>
          <cell r="X471">
            <v>0</v>
          </cell>
          <cell r="Y471">
            <v>0</v>
          </cell>
          <cell r="Z471">
            <v>508.27916963254268</v>
          </cell>
          <cell r="AA471">
            <v>491.72083036745738</v>
          </cell>
        </row>
        <row r="472">
          <cell r="C472" t="str">
            <v>South East</v>
          </cell>
          <cell r="D472" t="str">
            <v>QB04076486</v>
          </cell>
          <cell r="E472" t="str">
            <v>22/11kV Line</v>
          </cell>
          <cell r="F472" t="str">
            <v>SE</v>
          </cell>
          <cell r="G472" t="str">
            <v>QBMH</v>
          </cell>
          <cell r="H472" t="str">
            <v>Qld DPW - Mineral House - DPW201</v>
          </cell>
          <cell r="I472" t="str">
            <v>11kV Line</v>
          </cell>
          <cell r="J472">
            <v>1.0434399999999999</v>
          </cell>
          <cell r="K472">
            <v>635000</v>
          </cell>
          <cell r="L472">
            <v>0</v>
          </cell>
          <cell r="M472">
            <v>635000</v>
          </cell>
          <cell r="N472">
            <v>5281158.0926822806</v>
          </cell>
          <cell r="O472">
            <v>0</v>
          </cell>
          <cell r="P472">
            <v>0</v>
          </cell>
          <cell r="Q472">
            <v>0</v>
          </cell>
          <cell r="R472">
            <v>0</v>
          </cell>
          <cell r="S472">
            <v>19236</v>
          </cell>
          <cell r="T472">
            <v>0</v>
          </cell>
          <cell r="U472">
            <v>18918.606</v>
          </cell>
          <cell r="V472">
            <v>317.39400000000001</v>
          </cell>
          <cell r="W472">
            <v>5281158.0926822806</v>
          </cell>
          <cell r="X472">
            <v>0</v>
          </cell>
          <cell r="Y472">
            <v>0</v>
          </cell>
          <cell r="Z472">
            <v>1793867.8829430921</v>
          </cell>
          <cell r="AA472">
            <v>3487290.2097391891</v>
          </cell>
        </row>
        <row r="473">
          <cell r="C473" t="str">
            <v>South East</v>
          </cell>
          <cell r="D473" t="str">
            <v>QB03187781</v>
          </cell>
          <cell r="E473" t="str">
            <v>22/11kV Line</v>
          </cell>
          <cell r="F473" t="str">
            <v>SE</v>
          </cell>
          <cell r="G473" t="str">
            <v>QSPN</v>
          </cell>
          <cell r="H473" t="str">
            <v>Powerlink Virginia</v>
          </cell>
          <cell r="I473" t="str">
            <v>11kV Line</v>
          </cell>
          <cell r="J473">
            <v>1.0434399999999999</v>
          </cell>
          <cell r="K473">
            <v>591000</v>
          </cell>
          <cell r="L473">
            <v>0</v>
          </cell>
          <cell r="M473">
            <v>591000</v>
          </cell>
          <cell r="N473">
            <v>2842531.6680000001</v>
          </cell>
          <cell r="O473">
            <v>0</v>
          </cell>
          <cell r="P473">
            <v>0</v>
          </cell>
          <cell r="Q473">
            <v>0</v>
          </cell>
          <cell r="R473">
            <v>0</v>
          </cell>
          <cell r="S473">
            <v>9800.4878000000008</v>
          </cell>
          <cell r="T473">
            <v>0</v>
          </cell>
          <cell r="U473">
            <v>9638.7797513000005</v>
          </cell>
          <cell r="V473">
            <v>161.70804870000003</v>
          </cell>
          <cell r="W473">
            <v>2842531.6680000001</v>
          </cell>
          <cell r="X473">
            <v>0</v>
          </cell>
          <cell r="Y473">
            <v>0</v>
          </cell>
          <cell r="Z473">
            <v>1031484.858</v>
          </cell>
          <cell r="AA473">
            <v>1811046.8099999998</v>
          </cell>
        </row>
        <row r="474">
          <cell r="C474" t="str">
            <v>South East</v>
          </cell>
          <cell r="D474" t="str">
            <v>QB07966571</v>
          </cell>
          <cell r="E474" t="str">
            <v>22/11kV Line</v>
          </cell>
          <cell r="F474" t="str">
            <v>SE</v>
          </cell>
          <cell r="G474" t="str">
            <v>QRLE</v>
          </cell>
          <cell r="H474" t="str">
            <v>Queensland Health - Scientific Services - QH113</v>
          </cell>
          <cell r="I474" t="str">
            <v>11kV Line</v>
          </cell>
          <cell r="J474">
            <v>1.0434399999999999</v>
          </cell>
          <cell r="K474">
            <v>1999000</v>
          </cell>
          <cell r="L474">
            <v>0</v>
          </cell>
          <cell r="M474">
            <v>1999000</v>
          </cell>
          <cell r="N474">
            <v>11796361.738915788</v>
          </cell>
          <cell r="O474">
            <v>0</v>
          </cell>
          <cell r="P474">
            <v>0</v>
          </cell>
          <cell r="Q474">
            <v>0</v>
          </cell>
          <cell r="R474">
            <v>0</v>
          </cell>
          <cell r="S474">
            <v>24228</v>
          </cell>
          <cell r="T474">
            <v>0</v>
          </cell>
          <cell r="U474">
            <v>23828.238000000001</v>
          </cell>
          <cell r="V474">
            <v>399.76200000000006</v>
          </cell>
          <cell r="W474">
            <v>11796361.738915788</v>
          </cell>
          <cell r="X474">
            <v>0</v>
          </cell>
          <cell r="Y474">
            <v>0</v>
          </cell>
          <cell r="Z474">
            <v>5847754.179571786</v>
          </cell>
          <cell r="AA474">
            <v>5948607.559344002</v>
          </cell>
        </row>
        <row r="475">
          <cell r="C475" t="str">
            <v>South East</v>
          </cell>
          <cell r="D475" t="str">
            <v>QB08041938</v>
          </cell>
          <cell r="E475" t="str">
            <v>22/11kV Line</v>
          </cell>
          <cell r="F475" t="str">
            <v>SE</v>
          </cell>
          <cell r="G475" t="str">
            <v>QCBW</v>
          </cell>
          <cell r="H475" t="str">
            <v>Qld Police Roma Street</v>
          </cell>
          <cell r="I475" t="str">
            <v>11kV Line</v>
          </cell>
          <cell r="J475">
            <v>1.0434399999999999</v>
          </cell>
          <cell r="K475">
            <v>842000</v>
          </cell>
          <cell r="L475">
            <v>0</v>
          </cell>
          <cell r="M475">
            <v>842000</v>
          </cell>
          <cell r="N475">
            <v>9393961.2435891032</v>
          </cell>
          <cell r="O475">
            <v>0</v>
          </cell>
          <cell r="P475">
            <v>0</v>
          </cell>
          <cell r="Q475">
            <v>0</v>
          </cell>
          <cell r="R475">
            <v>0</v>
          </cell>
          <cell r="S475">
            <v>17928</v>
          </cell>
          <cell r="T475">
            <v>0</v>
          </cell>
          <cell r="U475">
            <v>17632.188000000002</v>
          </cell>
          <cell r="V475">
            <v>295.81200000000001</v>
          </cell>
          <cell r="W475">
            <v>9393961.2435891032</v>
          </cell>
          <cell r="X475">
            <v>0</v>
          </cell>
          <cell r="Y475">
            <v>0</v>
          </cell>
          <cell r="Z475">
            <v>4499846.6512800697</v>
          </cell>
          <cell r="AA475">
            <v>4894114.5923090335</v>
          </cell>
        </row>
        <row r="476">
          <cell r="C476" t="str">
            <v>South East</v>
          </cell>
          <cell r="D476" t="str">
            <v>QB06652328</v>
          </cell>
          <cell r="E476" t="str">
            <v>22/11kV Line</v>
          </cell>
          <cell r="F476" t="str">
            <v>SE</v>
          </cell>
          <cell r="G476" t="str">
            <v>QBMH</v>
          </cell>
          <cell r="H476" t="str">
            <v>Qld DPW - Minerals &amp; Energy - DPW210</v>
          </cell>
          <cell r="I476" t="str">
            <v>11kV Line</v>
          </cell>
          <cell r="J476">
            <v>1.0434399999999999</v>
          </cell>
          <cell r="K476">
            <v>635000</v>
          </cell>
          <cell r="L476">
            <v>0</v>
          </cell>
          <cell r="M476">
            <v>635000</v>
          </cell>
          <cell r="N476">
            <v>3291576.8548801569</v>
          </cell>
          <cell r="O476">
            <v>0</v>
          </cell>
          <cell r="P476">
            <v>0</v>
          </cell>
          <cell r="Q476">
            <v>0</v>
          </cell>
          <cell r="R476">
            <v>0</v>
          </cell>
          <cell r="S476">
            <v>11736</v>
          </cell>
          <cell r="T476">
            <v>0</v>
          </cell>
          <cell r="U476">
            <v>11542.356</v>
          </cell>
          <cell r="V476">
            <v>193.64400000000001</v>
          </cell>
          <cell r="W476">
            <v>3291576.8548801569</v>
          </cell>
          <cell r="X476">
            <v>0</v>
          </cell>
          <cell r="Y476">
            <v>0</v>
          </cell>
          <cell r="Z476">
            <v>949085.16256895359</v>
          </cell>
          <cell r="AA476">
            <v>2342491.6923112036</v>
          </cell>
        </row>
        <row r="477">
          <cell r="C477" t="str">
            <v>South East</v>
          </cell>
          <cell r="D477" t="str">
            <v>QB04065158</v>
          </cell>
          <cell r="E477" t="str">
            <v>22/11kV Line</v>
          </cell>
          <cell r="F477" t="str">
            <v>SE</v>
          </cell>
          <cell r="G477" t="str">
            <v>QMRE</v>
          </cell>
          <cell r="H477" t="str">
            <v>Quadra Pacific</v>
          </cell>
          <cell r="I477" t="str">
            <v>11kV Line</v>
          </cell>
          <cell r="J477">
            <v>1.0434399999999999</v>
          </cell>
          <cell r="K477">
            <v>589000</v>
          </cell>
          <cell r="L477">
            <v>0</v>
          </cell>
          <cell r="M477">
            <v>589000</v>
          </cell>
          <cell r="N477">
            <v>3160905.75</v>
          </cell>
          <cell r="O477">
            <v>0</v>
          </cell>
          <cell r="P477">
            <v>0</v>
          </cell>
          <cell r="Q477">
            <v>0</v>
          </cell>
          <cell r="R477">
            <v>0</v>
          </cell>
          <cell r="S477">
            <v>8595.4</v>
          </cell>
          <cell r="T477">
            <v>0</v>
          </cell>
          <cell r="U477">
            <v>8453.5758999999998</v>
          </cell>
          <cell r="V477">
            <v>141.82410000000002</v>
          </cell>
          <cell r="W477">
            <v>3160905.75</v>
          </cell>
          <cell r="X477">
            <v>0</v>
          </cell>
          <cell r="Y477">
            <v>0</v>
          </cell>
          <cell r="Z477">
            <v>1084964.4000000001</v>
          </cell>
          <cell r="AA477">
            <v>2075941.3499999999</v>
          </cell>
        </row>
        <row r="478">
          <cell r="C478" t="str">
            <v>South East</v>
          </cell>
          <cell r="D478" t="str">
            <v>QB08952906</v>
          </cell>
          <cell r="E478" t="str">
            <v>22/11kV Line</v>
          </cell>
          <cell r="F478" t="str">
            <v>SE</v>
          </cell>
          <cell r="G478" t="str">
            <v>QMGB</v>
          </cell>
          <cell r="H478" t="str">
            <v>GF1 - Quality Bakers - Burleigh Heads</v>
          </cell>
          <cell r="I478" t="str">
            <v>11kV Line</v>
          </cell>
          <cell r="J478">
            <v>1.0434399999999999</v>
          </cell>
          <cell r="K478">
            <v>216000</v>
          </cell>
          <cell r="L478">
            <v>0</v>
          </cell>
          <cell r="M478">
            <v>216000</v>
          </cell>
          <cell r="N478">
            <v>5104693.946383168</v>
          </cell>
          <cell r="O478">
            <v>0</v>
          </cell>
          <cell r="P478">
            <v>0</v>
          </cell>
          <cell r="Q478">
            <v>0</v>
          </cell>
          <cell r="R478">
            <v>0</v>
          </cell>
          <cell r="S478">
            <v>9072</v>
          </cell>
          <cell r="T478">
            <v>0</v>
          </cell>
          <cell r="U478">
            <v>8922.3120000000017</v>
          </cell>
          <cell r="V478">
            <v>149.68799999999999</v>
          </cell>
          <cell r="W478">
            <v>5104693.946383168</v>
          </cell>
          <cell r="X478">
            <v>0</v>
          </cell>
          <cell r="Y478">
            <v>0</v>
          </cell>
          <cell r="Z478">
            <v>2628920.7801866471</v>
          </cell>
          <cell r="AA478">
            <v>2475773.1661965209</v>
          </cell>
        </row>
        <row r="479">
          <cell r="C479" t="str">
            <v>South East</v>
          </cell>
          <cell r="D479" t="str">
            <v>QB11803738</v>
          </cell>
          <cell r="E479" t="str">
            <v>22/11kV Line</v>
          </cell>
          <cell r="F479" t="str">
            <v>SE</v>
          </cell>
          <cell r="G479" t="str">
            <v>QCBW</v>
          </cell>
          <cell r="H479" t="str">
            <v>Queen Adelaide Building</v>
          </cell>
          <cell r="I479" t="str">
            <v>11kV Line</v>
          </cell>
          <cell r="J479">
            <v>1.0434399999999999</v>
          </cell>
          <cell r="K479">
            <v>423000</v>
          </cell>
          <cell r="L479">
            <v>0</v>
          </cell>
          <cell r="M479">
            <v>423000</v>
          </cell>
          <cell r="N479">
            <v>2290127.5528433425</v>
          </cell>
          <cell r="O479">
            <v>0</v>
          </cell>
          <cell r="P479">
            <v>0</v>
          </cell>
          <cell r="Q479">
            <v>0</v>
          </cell>
          <cell r="R479">
            <v>0</v>
          </cell>
          <cell r="S479">
            <v>7740</v>
          </cell>
          <cell r="T479">
            <v>0</v>
          </cell>
          <cell r="U479">
            <v>7612.2900000000009</v>
          </cell>
          <cell r="V479">
            <v>127.71000000000001</v>
          </cell>
          <cell r="W479">
            <v>2290127.5528433425</v>
          </cell>
          <cell r="X479">
            <v>0</v>
          </cell>
          <cell r="Y479">
            <v>0</v>
          </cell>
          <cell r="Z479">
            <v>779365.45104136795</v>
          </cell>
          <cell r="AA479">
            <v>1510762.1018019747</v>
          </cell>
        </row>
        <row r="480">
          <cell r="C480" t="str">
            <v>South East</v>
          </cell>
          <cell r="D480" t="str">
            <v>QB12230634</v>
          </cell>
          <cell r="E480" t="str">
            <v>22/11kV Line</v>
          </cell>
          <cell r="F480" t="str">
            <v>SE</v>
          </cell>
          <cell r="G480" t="str">
            <v>QPWD</v>
          </cell>
          <cell r="H480" t="str">
            <v>Qld Corrective Serv - Woodford 1</v>
          </cell>
          <cell r="I480" t="str">
            <v>11kV Line</v>
          </cell>
          <cell r="J480">
            <v>1.0434399999999999</v>
          </cell>
          <cell r="K480">
            <v>421000</v>
          </cell>
          <cell r="L480">
            <v>0</v>
          </cell>
          <cell r="M480">
            <v>421000</v>
          </cell>
          <cell r="N480">
            <v>6699294.8267639307</v>
          </cell>
          <cell r="O480">
            <v>0</v>
          </cell>
          <cell r="P480">
            <v>0</v>
          </cell>
          <cell r="Q480">
            <v>0</v>
          </cell>
          <cell r="R480">
            <v>0</v>
          </cell>
          <cell r="S480">
            <v>15936</v>
          </cell>
          <cell r="T480">
            <v>0</v>
          </cell>
          <cell r="U480">
            <v>15673.056</v>
          </cell>
          <cell r="V480">
            <v>262.94400000000002</v>
          </cell>
          <cell r="W480">
            <v>6699294.8267639307</v>
          </cell>
          <cell r="X480">
            <v>0</v>
          </cell>
          <cell r="Y480">
            <v>0</v>
          </cell>
          <cell r="Z480">
            <v>3150747.2008469244</v>
          </cell>
          <cell r="AA480">
            <v>3548547.6259170067</v>
          </cell>
        </row>
        <row r="481">
          <cell r="C481" t="str">
            <v>South East</v>
          </cell>
          <cell r="D481" t="str">
            <v>QB04044053</v>
          </cell>
          <cell r="E481" t="str">
            <v>22/11kV Line</v>
          </cell>
          <cell r="F481" t="str">
            <v>SE</v>
          </cell>
          <cell r="G481" t="str">
            <v>QMRE</v>
          </cell>
          <cell r="H481" t="str">
            <v>QR Bowen Hills - 2</v>
          </cell>
          <cell r="I481" t="str">
            <v>11kV Line</v>
          </cell>
          <cell r="J481">
            <v>1.0202100000000001</v>
          </cell>
          <cell r="K481">
            <v>95000</v>
          </cell>
          <cell r="L481">
            <v>0</v>
          </cell>
          <cell r="M481">
            <v>95000</v>
          </cell>
          <cell r="N481">
            <v>5255837.1970000006</v>
          </cell>
          <cell r="O481">
            <v>0</v>
          </cell>
          <cell r="P481">
            <v>0</v>
          </cell>
          <cell r="Q481">
            <v>0</v>
          </cell>
          <cell r="R481">
            <v>0</v>
          </cell>
          <cell r="S481">
            <v>11223.3712</v>
          </cell>
          <cell r="T481">
            <v>0</v>
          </cell>
          <cell r="U481">
            <v>11038.185575200001</v>
          </cell>
          <cell r="V481">
            <v>185.1856248</v>
          </cell>
          <cell r="W481">
            <v>5255837.1970000006</v>
          </cell>
          <cell r="X481">
            <v>0</v>
          </cell>
          <cell r="Y481">
            <v>0</v>
          </cell>
          <cell r="Z481">
            <v>2676824.1500000004</v>
          </cell>
          <cell r="AA481">
            <v>2579013.0470000007</v>
          </cell>
        </row>
        <row r="482">
          <cell r="C482" t="str">
            <v>South East</v>
          </cell>
          <cell r="D482" t="str">
            <v>QB06235735</v>
          </cell>
          <cell r="E482" t="str">
            <v>22/11kV Line</v>
          </cell>
          <cell r="F482" t="str">
            <v>SE</v>
          </cell>
          <cell r="G482" t="str">
            <v>QMRE</v>
          </cell>
          <cell r="H482" t="str">
            <v>QR Central Station - Retail Shops</v>
          </cell>
          <cell r="I482" t="str">
            <v>11kV Line</v>
          </cell>
          <cell r="J482">
            <v>1.0434399999999999</v>
          </cell>
          <cell r="K482">
            <v>210000</v>
          </cell>
          <cell r="L482">
            <v>0</v>
          </cell>
          <cell r="M482">
            <v>210000</v>
          </cell>
          <cell r="N482">
            <v>3373068.9999999995</v>
          </cell>
          <cell r="O482">
            <v>0</v>
          </cell>
          <cell r="P482">
            <v>0</v>
          </cell>
          <cell r="Q482">
            <v>0</v>
          </cell>
          <cell r="R482">
            <v>0</v>
          </cell>
          <cell r="S482">
            <v>6765.1552999999994</v>
          </cell>
          <cell r="T482">
            <v>0</v>
          </cell>
          <cell r="U482">
            <v>6653.5302375499996</v>
          </cell>
          <cell r="V482">
            <v>111.62506245</v>
          </cell>
          <cell r="W482">
            <v>3373068.9999999995</v>
          </cell>
          <cell r="X482">
            <v>0</v>
          </cell>
          <cell r="Y482">
            <v>0</v>
          </cell>
          <cell r="Z482">
            <v>1664354.3999999997</v>
          </cell>
          <cell r="AA482">
            <v>1708714.5999999999</v>
          </cell>
        </row>
        <row r="483">
          <cell r="C483" t="str">
            <v>South East</v>
          </cell>
          <cell r="D483" t="str">
            <v>QB03674355</v>
          </cell>
          <cell r="E483" t="str">
            <v>22/11kV Line</v>
          </cell>
          <cell r="F483" t="str">
            <v>SE</v>
          </cell>
          <cell r="G483" t="str">
            <v>QBMH</v>
          </cell>
          <cell r="H483" t="str">
            <v>QUT George St</v>
          </cell>
          <cell r="I483" t="str">
            <v>11kV Line</v>
          </cell>
          <cell r="J483">
            <v>1.0434399999999999</v>
          </cell>
          <cell r="K483">
            <v>6207000</v>
          </cell>
          <cell r="L483">
            <v>0</v>
          </cell>
          <cell r="M483">
            <v>6207000</v>
          </cell>
          <cell r="N483">
            <v>28393598.537999999</v>
          </cell>
          <cell r="O483">
            <v>0</v>
          </cell>
          <cell r="P483">
            <v>0</v>
          </cell>
          <cell r="Q483">
            <v>0</v>
          </cell>
          <cell r="R483">
            <v>0</v>
          </cell>
          <cell r="S483">
            <v>63059.554399999994</v>
          </cell>
          <cell r="T483">
            <v>0</v>
          </cell>
          <cell r="U483">
            <v>62019.071752399992</v>
          </cell>
          <cell r="V483">
            <v>1040.4826475999998</v>
          </cell>
          <cell r="W483">
            <v>28393598.537999999</v>
          </cell>
          <cell r="X483">
            <v>0</v>
          </cell>
          <cell r="Y483">
            <v>0</v>
          </cell>
          <cell r="Z483">
            <v>12756650.139</v>
          </cell>
          <cell r="AA483">
            <v>15636948.399</v>
          </cell>
        </row>
        <row r="484">
          <cell r="C484" t="str">
            <v>South East</v>
          </cell>
          <cell r="D484" t="str">
            <v>QB05385717</v>
          </cell>
          <cell r="E484" t="str">
            <v>22/11kV Line</v>
          </cell>
          <cell r="F484" t="str">
            <v>SE</v>
          </cell>
          <cell r="G484" t="str">
            <v>QRBS</v>
          </cell>
          <cell r="H484" t="str">
            <v>RACQ</v>
          </cell>
          <cell r="I484" t="str">
            <v>11kV Line</v>
          </cell>
          <cell r="J484">
            <v>1.0434399999999999</v>
          </cell>
          <cell r="K484">
            <v>226000</v>
          </cell>
          <cell r="L484">
            <v>0</v>
          </cell>
          <cell r="M484">
            <v>226000</v>
          </cell>
          <cell r="N484">
            <v>2958702.03</v>
          </cell>
          <cell r="O484">
            <v>0</v>
          </cell>
          <cell r="P484">
            <v>0</v>
          </cell>
          <cell r="Q484">
            <v>0</v>
          </cell>
          <cell r="R484">
            <v>0</v>
          </cell>
          <cell r="S484">
            <v>9058.9301999999989</v>
          </cell>
          <cell r="T484">
            <v>0</v>
          </cell>
          <cell r="U484">
            <v>8909.4578516999973</v>
          </cell>
          <cell r="V484">
            <v>149.47234829999996</v>
          </cell>
          <cell r="W484">
            <v>2958702.03</v>
          </cell>
          <cell r="X484">
            <v>0</v>
          </cell>
          <cell r="Y484">
            <v>0</v>
          </cell>
          <cell r="Z484">
            <v>1070757.9599999997</v>
          </cell>
          <cell r="AA484">
            <v>1887944.0700000003</v>
          </cell>
        </row>
        <row r="485">
          <cell r="C485" t="str">
            <v>South East</v>
          </cell>
          <cell r="D485" t="str">
            <v>QB03675246</v>
          </cell>
          <cell r="E485" t="str">
            <v>22/11kV Line</v>
          </cell>
          <cell r="F485" t="str">
            <v>SE</v>
          </cell>
          <cell r="G485" t="str">
            <v>QCBW</v>
          </cell>
          <cell r="H485" t="str">
            <v>Accor Hotels - Mecure/Ibis Brisbane (16 Ann St)</v>
          </cell>
          <cell r="I485" t="str">
            <v>11kV Line</v>
          </cell>
          <cell r="J485">
            <v>1.0434399999999999</v>
          </cell>
          <cell r="K485">
            <v>1073000</v>
          </cell>
          <cell r="L485">
            <v>0</v>
          </cell>
          <cell r="M485">
            <v>1073000</v>
          </cell>
          <cell r="N485">
            <v>2991098.5</v>
          </cell>
          <cell r="O485">
            <v>0</v>
          </cell>
          <cell r="P485">
            <v>0</v>
          </cell>
          <cell r="Q485">
            <v>0</v>
          </cell>
          <cell r="R485">
            <v>0</v>
          </cell>
          <cell r="S485">
            <v>5634.5464000000002</v>
          </cell>
          <cell r="T485">
            <v>0</v>
          </cell>
          <cell r="U485">
            <v>5541.5763844000012</v>
          </cell>
          <cell r="V485">
            <v>92.970015600000011</v>
          </cell>
          <cell r="W485">
            <v>2991098.5</v>
          </cell>
          <cell r="X485">
            <v>0</v>
          </cell>
          <cell r="Y485">
            <v>0</v>
          </cell>
          <cell r="Z485">
            <v>1500384.4000000001</v>
          </cell>
          <cell r="AA485">
            <v>1490714.1</v>
          </cell>
        </row>
        <row r="486">
          <cell r="C486" t="str">
            <v>South East</v>
          </cell>
          <cell r="D486" t="str">
            <v>QB06739563</v>
          </cell>
          <cell r="E486" t="str">
            <v>22/11kV Line</v>
          </cell>
          <cell r="F486" t="str">
            <v>SE</v>
          </cell>
          <cell r="G486" t="str">
            <v>QMAR</v>
          </cell>
          <cell r="H486" t="str">
            <v>Courtyard Marriott</v>
          </cell>
          <cell r="I486" t="str">
            <v>11kV Line</v>
          </cell>
          <cell r="J486">
            <v>1.0434399999999999</v>
          </cell>
          <cell r="K486">
            <v>855000</v>
          </cell>
          <cell r="L486">
            <v>0</v>
          </cell>
          <cell r="M486">
            <v>855000</v>
          </cell>
          <cell r="N486">
            <v>3565509.0587281408</v>
          </cell>
          <cell r="O486">
            <v>0</v>
          </cell>
          <cell r="P486">
            <v>0</v>
          </cell>
          <cell r="Q486">
            <v>0</v>
          </cell>
          <cell r="R486">
            <v>0</v>
          </cell>
          <cell r="S486">
            <v>7284</v>
          </cell>
          <cell r="T486">
            <v>0</v>
          </cell>
          <cell r="U486">
            <v>7163.8140000000003</v>
          </cell>
          <cell r="V486">
            <v>120.18600000000001</v>
          </cell>
          <cell r="W486">
            <v>3565509.0587281408</v>
          </cell>
          <cell r="X486">
            <v>0</v>
          </cell>
          <cell r="Y486">
            <v>0</v>
          </cell>
          <cell r="Z486">
            <v>1859819.1329490501</v>
          </cell>
          <cell r="AA486">
            <v>1705689.9257790907</v>
          </cell>
        </row>
        <row r="487">
          <cell r="C487" t="str">
            <v>South East</v>
          </cell>
          <cell r="D487" t="str">
            <v>QB06901930</v>
          </cell>
          <cell r="E487" t="str">
            <v>22/11kV Line</v>
          </cell>
          <cell r="F487" t="str">
            <v>SE</v>
          </cell>
          <cell r="G487" t="str">
            <v>QGDA</v>
          </cell>
          <cell r="H487" t="str">
            <v>YF06 - Redbank Plaza Shopping Centre</v>
          </cell>
          <cell r="I487" t="str">
            <v>11kV Line</v>
          </cell>
          <cell r="J487">
            <v>1.0434399999999999</v>
          </cell>
          <cell r="K487">
            <v>631000</v>
          </cell>
          <cell r="L487">
            <v>0</v>
          </cell>
          <cell r="M487">
            <v>631000</v>
          </cell>
          <cell r="N487">
            <v>6451063.8596269637</v>
          </cell>
          <cell r="O487">
            <v>0</v>
          </cell>
          <cell r="P487">
            <v>0</v>
          </cell>
          <cell r="Q487">
            <v>0</v>
          </cell>
          <cell r="R487">
            <v>0</v>
          </cell>
          <cell r="S487">
            <v>18120</v>
          </cell>
          <cell r="T487">
            <v>0</v>
          </cell>
          <cell r="U487">
            <v>17821.02</v>
          </cell>
          <cell r="V487">
            <v>298.98</v>
          </cell>
          <cell r="W487">
            <v>6451063.8596269637</v>
          </cell>
          <cell r="X487">
            <v>0</v>
          </cell>
          <cell r="Y487">
            <v>0</v>
          </cell>
          <cell r="Z487">
            <v>2390812.6847619293</v>
          </cell>
          <cell r="AA487">
            <v>4060251.1748650344</v>
          </cell>
        </row>
        <row r="488">
          <cell r="C488" t="str">
            <v>South East</v>
          </cell>
          <cell r="D488" t="str">
            <v>QB02300214</v>
          </cell>
          <cell r="E488" t="str">
            <v>22/11kV Line</v>
          </cell>
          <cell r="F488" t="str">
            <v>SE</v>
          </cell>
          <cell r="G488" t="str">
            <v>QSPN</v>
          </cell>
          <cell r="H488" t="str">
            <v>Redcliffe Hospitals Board</v>
          </cell>
          <cell r="I488" t="str">
            <v>11kV Line</v>
          </cell>
          <cell r="J488">
            <v>1.0434399999999999</v>
          </cell>
          <cell r="K488">
            <v>832000</v>
          </cell>
          <cell r="L488">
            <v>0</v>
          </cell>
          <cell r="M488">
            <v>832000</v>
          </cell>
          <cell r="N488">
            <v>9756282.5000000019</v>
          </cell>
          <cell r="O488">
            <v>0</v>
          </cell>
          <cell r="P488">
            <v>0</v>
          </cell>
          <cell r="Q488">
            <v>0</v>
          </cell>
          <cell r="R488">
            <v>0</v>
          </cell>
          <cell r="S488">
            <v>18845.066699999999</v>
          </cell>
          <cell r="T488">
            <v>0</v>
          </cell>
          <cell r="U488">
            <v>18534.12309945</v>
          </cell>
          <cell r="V488">
            <v>310.94360054999999</v>
          </cell>
          <cell r="W488">
            <v>9756282.5000000019</v>
          </cell>
          <cell r="X488">
            <v>0</v>
          </cell>
          <cell r="Y488">
            <v>0</v>
          </cell>
          <cell r="Z488">
            <v>4722132.9000000013</v>
          </cell>
          <cell r="AA488">
            <v>5034149.6000000006</v>
          </cell>
        </row>
        <row r="489">
          <cell r="C489" t="str">
            <v>South East</v>
          </cell>
          <cell r="D489" t="str">
            <v>QB08865175</v>
          </cell>
          <cell r="E489" t="str">
            <v>22/11kV Line</v>
          </cell>
          <cell r="F489" t="str">
            <v>SE</v>
          </cell>
          <cell r="G489" t="str">
            <v>QLGH</v>
          </cell>
          <cell r="H489" t="str">
            <v>Redland Shire Council (SEQWATER) (Dunwich)</v>
          </cell>
          <cell r="I489" t="str">
            <v>11kV Line</v>
          </cell>
          <cell r="J489">
            <v>1.0434399999999999</v>
          </cell>
          <cell r="K489">
            <v>1433000</v>
          </cell>
          <cell r="L489">
            <v>0</v>
          </cell>
          <cell r="M489">
            <v>1433000</v>
          </cell>
          <cell r="N489">
            <v>4887866.1349507803</v>
          </cell>
          <cell r="O489">
            <v>0</v>
          </cell>
          <cell r="P489">
            <v>0</v>
          </cell>
          <cell r="Q489">
            <v>0</v>
          </cell>
          <cell r="R489">
            <v>0</v>
          </cell>
          <cell r="S489">
            <v>17160</v>
          </cell>
          <cell r="T489">
            <v>0</v>
          </cell>
          <cell r="U489">
            <v>16876.86</v>
          </cell>
          <cell r="V489">
            <v>283.14000000000004</v>
          </cell>
          <cell r="W489">
            <v>4887866.1349507803</v>
          </cell>
          <cell r="X489">
            <v>0</v>
          </cell>
          <cell r="Y489">
            <v>0</v>
          </cell>
          <cell r="Z489">
            <v>2427585.9457208822</v>
          </cell>
          <cell r="AA489">
            <v>2460280.1892298982</v>
          </cell>
        </row>
        <row r="490">
          <cell r="C490" t="str">
            <v>South East</v>
          </cell>
          <cell r="D490" t="str">
            <v>QB07508115</v>
          </cell>
          <cell r="E490" t="str">
            <v>22/11kV Line</v>
          </cell>
          <cell r="F490" t="str">
            <v>SE</v>
          </cell>
          <cell r="G490" t="str">
            <v>QBMH</v>
          </cell>
          <cell r="H490" t="str">
            <v>Queensland Health - Redlands - QH114</v>
          </cell>
          <cell r="I490" t="str">
            <v>11kV Line</v>
          </cell>
          <cell r="J490">
            <v>1.0434399999999999</v>
          </cell>
          <cell r="K490">
            <v>661000</v>
          </cell>
          <cell r="L490">
            <v>0</v>
          </cell>
          <cell r="M490">
            <v>661000</v>
          </cell>
          <cell r="N490">
            <v>7521669.6626179833</v>
          </cell>
          <cell r="O490">
            <v>0</v>
          </cell>
          <cell r="P490">
            <v>0</v>
          </cell>
          <cell r="Q490">
            <v>0</v>
          </cell>
          <cell r="R490">
            <v>0</v>
          </cell>
          <cell r="S490">
            <v>16596</v>
          </cell>
          <cell r="T490">
            <v>0</v>
          </cell>
          <cell r="U490">
            <v>16322.166000000001</v>
          </cell>
          <cell r="V490">
            <v>273.834</v>
          </cell>
          <cell r="W490">
            <v>7521669.6626179833</v>
          </cell>
          <cell r="X490">
            <v>0</v>
          </cell>
          <cell r="Y490">
            <v>0</v>
          </cell>
          <cell r="Z490">
            <v>3564408.626000253</v>
          </cell>
          <cell r="AA490">
            <v>3957261.0366177307</v>
          </cell>
        </row>
        <row r="491">
          <cell r="C491" t="str">
            <v>South East</v>
          </cell>
          <cell r="D491" t="str">
            <v>QB08443017</v>
          </cell>
          <cell r="E491" t="str">
            <v>22/11kV Line</v>
          </cell>
          <cell r="F491" t="str">
            <v>SE</v>
          </cell>
          <cell r="G491" t="str">
            <v>QSPN</v>
          </cell>
          <cell r="H491" t="str">
            <v>Ridley Agriproducts</v>
          </cell>
          <cell r="I491" t="str">
            <v>11kV Line</v>
          </cell>
          <cell r="J491">
            <v>1.0434399999999999</v>
          </cell>
          <cell r="K491">
            <v>229000</v>
          </cell>
          <cell r="L491">
            <v>0</v>
          </cell>
          <cell r="M491">
            <v>229000</v>
          </cell>
          <cell r="N491">
            <v>4526656.1399999997</v>
          </cell>
          <cell r="O491">
            <v>0</v>
          </cell>
          <cell r="P491">
            <v>0</v>
          </cell>
          <cell r="Q491">
            <v>0</v>
          </cell>
          <cell r="R491">
            <v>0</v>
          </cell>
          <cell r="S491">
            <v>10903.276600000001</v>
          </cell>
          <cell r="T491">
            <v>0</v>
          </cell>
          <cell r="U491">
            <v>10723.372536100002</v>
          </cell>
          <cell r="V491">
            <v>179.90406390000001</v>
          </cell>
          <cell r="W491">
            <v>4526656.1399999997</v>
          </cell>
          <cell r="X491">
            <v>0</v>
          </cell>
          <cell r="Y491">
            <v>0</v>
          </cell>
          <cell r="Z491">
            <v>2327764.3199999998</v>
          </cell>
          <cell r="AA491">
            <v>2198891.8199999998</v>
          </cell>
        </row>
        <row r="492">
          <cell r="C492" t="str">
            <v>South East</v>
          </cell>
          <cell r="D492" t="str">
            <v>3115265242</v>
          </cell>
          <cell r="E492" t="str">
            <v>22/11kV Line</v>
          </cell>
          <cell r="F492" t="str">
            <v>SE</v>
          </cell>
          <cell r="G492" t="str">
            <v>QBMH</v>
          </cell>
          <cell r="H492" t="str">
            <v>Raparian Plaza</v>
          </cell>
          <cell r="I492" t="str">
            <v>11kV Line</v>
          </cell>
          <cell r="J492">
            <v>1.0434399999999999</v>
          </cell>
          <cell r="K492">
            <v>421000</v>
          </cell>
          <cell r="L492">
            <v>0</v>
          </cell>
          <cell r="M492">
            <v>421000</v>
          </cell>
          <cell r="N492">
            <v>5758848.9299999988</v>
          </cell>
          <cell r="O492">
            <v>0</v>
          </cell>
          <cell r="P492">
            <v>0</v>
          </cell>
          <cell r="Q492">
            <v>0</v>
          </cell>
          <cell r="R492">
            <v>0</v>
          </cell>
          <cell r="S492">
            <v>15839.3565</v>
          </cell>
          <cell r="T492">
            <v>0</v>
          </cell>
          <cell r="U492">
            <v>15578.007117750001</v>
          </cell>
          <cell r="V492">
            <v>261.34938225000002</v>
          </cell>
          <cell r="W492">
            <v>5758848.9299999988</v>
          </cell>
          <cell r="X492">
            <v>0</v>
          </cell>
          <cell r="Y492">
            <v>0</v>
          </cell>
          <cell r="Z492">
            <v>2136616.3199999994</v>
          </cell>
          <cell r="AA492">
            <v>3622232.61</v>
          </cell>
        </row>
        <row r="493">
          <cell r="C493" t="str">
            <v>South East</v>
          </cell>
          <cell r="D493" t="str">
            <v>QB08833443</v>
          </cell>
          <cell r="E493" t="str">
            <v>22/11kV Line</v>
          </cell>
          <cell r="F493" t="str">
            <v>SE</v>
          </cell>
          <cell r="G493" t="str">
            <v>QMAR</v>
          </cell>
          <cell r="H493" t="str">
            <v>Royal Pines Ashmore</v>
          </cell>
          <cell r="I493" t="str">
            <v>11kV Line</v>
          </cell>
          <cell r="J493">
            <v>1.0202100000000001</v>
          </cell>
          <cell r="K493">
            <v>14000</v>
          </cell>
          <cell r="L493">
            <v>0</v>
          </cell>
          <cell r="M493">
            <v>14000</v>
          </cell>
          <cell r="N493">
            <v>8819668.3151069377</v>
          </cell>
          <cell r="O493">
            <v>0</v>
          </cell>
          <cell r="P493">
            <v>0</v>
          </cell>
          <cell r="Q493">
            <v>0</v>
          </cell>
          <cell r="R493">
            <v>0</v>
          </cell>
          <cell r="S493">
            <v>21120</v>
          </cell>
          <cell r="T493">
            <v>0</v>
          </cell>
          <cell r="U493">
            <v>20771.52</v>
          </cell>
          <cell r="V493">
            <v>348.48</v>
          </cell>
          <cell r="W493">
            <v>8819668.3151069377</v>
          </cell>
          <cell r="X493">
            <v>0</v>
          </cell>
          <cell r="Y493">
            <v>0</v>
          </cell>
          <cell r="Z493">
            <v>4195495.6916684294</v>
          </cell>
          <cell r="AA493">
            <v>4624172.6234385082</v>
          </cell>
        </row>
        <row r="494">
          <cell r="C494" t="str">
            <v>South East</v>
          </cell>
          <cell r="D494" t="str">
            <v>QB11874864</v>
          </cell>
          <cell r="E494" t="str">
            <v>22/11kV Line</v>
          </cell>
          <cell r="F494" t="str">
            <v>SE</v>
          </cell>
          <cell r="G494" t="str">
            <v>QMAR</v>
          </cell>
          <cell r="H494" t="str">
            <v>CFSP4 - Runaway Town Shopping Centre</v>
          </cell>
          <cell r="I494" t="str">
            <v>11kV Line</v>
          </cell>
          <cell r="J494">
            <v>1.0434399999999999</v>
          </cell>
          <cell r="K494">
            <v>615000</v>
          </cell>
          <cell r="L494">
            <v>0</v>
          </cell>
          <cell r="M494">
            <v>615000</v>
          </cell>
          <cell r="N494">
            <v>4810582.0786870001</v>
          </cell>
          <cell r="O494">
            <v>0</v>
          </cell>
          <cell r="P494">
            <v>0</v>
          </cell>
          <cell r="Q494">
            <v>0</v>
          </cell>
          <cell r="R494">
            <v>0</v>
          </cell>
          <cell r="S494">
            <v>15887.460264899997</v>
          </cell>
          <cell r="T494">
            <v>0</v>
          </cell>
          <cell r="U494">
            <v>15625.317170529146</v>
          </cell>
          <cell r="V494">
            <v>262.14309437084995</v>
          </cell>
          <cell r="W494">
            <v>4810582.0786870001</v>
          </cell>
          <cell r="X494">
            <v>0</v>
          </cell>
          <cell r="Y494">
            <v>0</v>
          </cell>
          <cell r="Z494">
            <v>1775740.5046920006</v>
          </cell>
          <cell r="AA494">
            <v>3034841.5739949998</v>
          </cell>
        </row>
        <row r="495">
          <cell r="C495" t="str">
            <v>South East</v>
          </cell>
          <cell r="D495" t="str">
            <v>QB05991552</v>
          </cell>
          <cell r="E495" t="str">
            <v>22/11kV Line</v>
          </cell>
          <cell r="F495" t="str">
            <v>SE</v>
          </cell>
          <cell r="G495" t="str">
            <v>QLGH</v>
          </cell>
          <cell r="H495" t="str">
            <v>Sewerage Treatment Works (Logan)</v>
          </cell>
          <cell r="I495" t="str">
            <v>11kV Line</v>
          </cell>
          <cell r="J495">
            <v>1.0434399999999999</v>
          </cell>
          <cell r="K495">
            <v>1134000</v>
          </cell>
          <cell r="L495">
            <v>0</v>
          </cell>
          <cell r="M495">
            <v>1134000</v>
          </cell>
          <cell r="N495">
            <v>8232318.7736285636</v>
          </cell>
          <cell r="O495">
            <v>0</v>
          </cell>
          <cell r="P495">
            <v>0</v>
          </cell>
          <cell r="Q495">
            <v>0</v>
          </cell>
          <cell r="R495">
            <v>0</v>
          </cell>
          <cell r="S495">
            <v>16716</v>
          </cell>
          <cell r="T495">
            <v>0</v>
          </cell>
          <cell r="U495">
            <v>16440.186000000002</v>
          </cell>
          <cell r="V495">
            <v>275.81400000000002</v>
          </cell>
          <cell r="W495">
            <v>8232318.7736285636</v>
          </cell>
          <cell r="X495">
            <v>0</v>
          </cell>
          <cell r="Y495">
            <v>0</v>
          </cell>
          <cell r="Z495">
            <v>4128420.3074927046</v>
          </cell>
          <cell r="AA495">
            <v>4103898.466135859</v>
          </cell>
        </row>
        <row r="496">
          <cell r="C496" t="str">
            <v>South East</v>
          </cell>
          <cell r="D496" t="str">
            <v>QB08690715</v>
          </cell>
          <cell r="E496" t="str">
            <v>22/11kV Line</v>
          </cell>
          <cell r="F496" t="str">
            <v>SE</v>
          </cell>
          <cell r="G496" t="str">
            <v>QSPN</v>
          </cell>
          <cell r="H496" t="str">
            <v>Shell - Pinkenba</v>
          </cell>
          <cell r="I496" t="str">
            <v>11kV Line</v>
          </cell>
          <cell r="J496">
            <v>1.0434399999999999</v>
          </cell>
          <cell r="K496">
            <v>504000</v>
          </cell>
          <cell r="L496">
            <v>0</v>
          </cell>
          <cell r="M496">
            <v>504000</v>
          </cell>
          <cell r="N496">
            <v>5648226.1020000009</v>
          </cell>
          <cell r="O496">
            <v>0</v>
          </cell>
          <cell r="P496">
            <v>0</v>
          </cell>
          <cell r="Q496">
            <v>0</v>
          </cell>
          <cell r="R496">
            <v>0</v>
          </cell>
          <cell r="S496">
            <v>11794.161700000001</v>
          </cell>
          <cell r="T496">
            <v>0</v>
          </cell>
          <cell r="U496">
            <v>11599.55803195</v>
          </cell>
          <cell r="V496">
            <v>194.60366805000001</v>
          </cell>
          <cell r="W496">
            <v>5648226.1020000009</v>
          </cell>
          <cell r="X496">
            <v>0</v>
          </cell>
          <cell r="Y496">
            <v>0</v>
          </cell>
          <cell r="Z496">
            <v>2834641.1300000004</v>
          </cell>
          <cell r="AA496">
            <v>2813584.9720000001</v>
          </cell>
        </row>
        <row r="497">
          <cell r="C497" t="str">
            <v>South East</v>
          </cell>
          <cell r="D497" t="str">
            <v>QB08701164</v>
          </cell>
          <cell r="E497" t="str">
            <v>22/11kV Line</v>
          </cell>
          <cell r="F497" t="str">
            <v>SE</v>
          </cell>
          <cell r="G497" t="str">
            <v>QWLG</v>
          </cell>
          <cell r="H497" t="str">
            <v>Sofitel Noosa</v>
          </cell>
          <cell r="I497" t="str">
            <v>11kV Line</v>
          </cell>
          <cell r="J497">
            <v>1.0434399999999999</v>
          </cell>
          <cell r="K497">
            <v>231000</v>
          </cell>
          <cell r="L497">
            <v>0</v>
          </cell>
          <cell r="M497">
            <v>231000</v>
          </cell>
          <cell r="N497">
            <v>3734594.9999999995</v>
          </cell>
          <cell r="O497">
            <v>0</v>
          </cell>
          <cell r="P497">
            <v>0</v>
          </cell>
          <cell r="Q497">
            <v>0</v>
          </cell>
          <cell r="R497">
            <v>0</v>
          </cell>
          <cell r="S497">
            <v>8200.0702000000019</v>
          </cell>
          <cell r="T497">
            <v>0</v>
          </cell>
          <cell r="U497">
            <v>8064.7690417000022</v>
          </cell>
          <cell r="V497">
            <v>135.30115830000005</v>
          </cell>
          <cell r="W497">
            <v>3734594.9999999995</v>
          </cell>
          <cell r="X497">
            <v>0</v>
          </cell>
          <cell r="Y497">
            <v>0</v>
          </cell>
          <cell r="Z497">
            <v>1825966.4799999997</v>
          </cell>
          <cell r="AA497">
            <v>1908628.52</v>
          </cell>
        </row>
        <row r="498">
          <cell r="C498" t="str">
            <v>South East</v>
          </cell>
          <cell r="D498" t="str">
            <v>QB08764034</v>
          </cell>
          <cell r="E498" t="str">
            <v>22/11kV Line</v>
          </cell>
          <cell r="F498" t="str">
            <v>SE</v>
          </cell>
          <cell r="G498" t="str">
            <v>QMGB</v>
          </cell>
          <cell r="H498" t="str">
            <v>Points North CTS (Showcase on the Beach 1)</v>
          </cell>
          <cell r="I498" t="str">
            <v>11kV Line</v>
          </cell>
          <cell r="J498">
            <v>1.0434399999999999</v>
          </cell>
          <cell r="K498">
            <v>214000</v>
          </cell>
          <cell r="L498">
            <v>0</v>
          </cell>
          <cell r="M498">
            <v>214000</v>
          </cell>
          <cell r="N498">
            <v>3527913.1319999998</v>
          </cell>
          <cell r="O498">
            <v>0</v>
          </cell>
          <cell r="P498">
            <v>0</v>
          </cell>
          <cell r="Q498">
            <v>0</v>
          </cell>
          <cell r="R498">
            <v>0</v>
          </cell>
          <cell r="S498">
            <v>9325.7067000000006</v>
          </cell>
          <cell r="T498">
            <v>0</v>
          </cell>
          <cell r="U498">
            <v>9171.8325394500007</v>
          </cell>
          <cell r="V498">
            <v>153.87416055000003</v>
          </cell>
          <cell r="W498">
            <v>3527913.1319999998</v>
          </cell>
          <cell r="X498">
            <v>0</v>
          </cell>
          <cell r="Y498">
            <v>0</v>
          </cell>
          <cell r="Z498">
            <v>1428181.409</v>
          </cell>
          <cell r="AA498">
            <v>2099731.7229999998</v>
          </cell>
        </row>
        <row r="499">
          <cell r="C499" t="str">
            <v>South East</v>
          </cell>
          <cell r="D499" t="str">
            <v>QB08183465</v>
          </cell>
          <cell r="E499" t="str">
            <v>22/11kV Line</v>
          </cell>
          <cell r="F499" t="str">
            <v>SE</v>
          </cell>
          <cell r="G499" t="str">
            <v>QMGB</v>
          </cell>
          <cell r="H499" t="str">
            <v>Showcase On The Beach - 1 (Ocean Plaza Apt's)</v>
          </cell>
          <cell r="I499" t="str">
            <v>11kV Line</v>
          </cell>
          <cell r="J499">
            <v>1.0434399999999999</v>
          </cell>
          <cell r="K499">
            <v>421000</v>
          </cell>
          <cell r="L499">
            <v>0</v>
          </cell>
          <cell r="M499">
            <v>421000</v>
          </cell>
          <cell r="N499">
            <v>6486244.7000000002</v>
          </cell>
          <cell r="O499">
            <v>0</v>
          </cell>
          <cell r="P499">
            <v>0</v>
          </cell>
          <cell r="Q499">
            <v>0</v>
          </cell>
          <cell r="R499">
            <v>0</v>
          </cell>
          <cell r="S499">
            <v>17745.086300000003</v>
          </cell>
          <cell r="T499">
            <v>0</v>
          </cell>
          <cell r="U499">
            <v>17452.292376050002</v>
          </cell>
          <cell r="V499">
            <v>292.79392395000002</v>
          </cell>
          <cell r="W499">
            <v>6486244.7000000002</v>
          </cell>
          <cell r="X499">
            <v>0</v>
          </cell>
          <cell r="Y499">
            <v>0</v>
          </cell>
          <cell r="Z499">
            <v>2613370.4000000008</v>
          </cell>
          <cell r="AA499">
            <v>3872874.2999999993</v>
          </cell>
        </row>
        <row r="500">
          <cell r="C500" t="str">
            <v>South East</v>
          </cell>
          <cell r="D500" t="str">
            <v>QB04054261</v>
          </cell>
          <cell r="E500" t="str">
            <v>22/11kV Line</v>
          </cell>
          <cell r="F500" t="str">
            <v>SE</v>
          </cell>
          <cell r="G500" t="str">
            <v>QMRE</v>
          </cell>
          <cell r="H500" t="str">
            <v>203 Brunswick Street</v>
          </cell>
          <cell r="I500" t="str">
            <v>11kV Line</v>
          </cell>
          <cell r="J500">
            <v>1.0434399999999999</v>
          </cell>
          <cell r="K500">
            <v>421000</v>
          </cell>
          <cell r="L500">
            <v>0</v>
          </cell>
          <cell r="M500">
            <v>421000</v>
          </cell>
          <cell r="N500">
            <v>3207860.8000000003</v>
          </cell>
          <cell r="O500">
            <v>0</v>
          </cell>
          <cell r="P500">
            <v>0</v>
          </cell>
          <cell r="Q500">
            <v>0</v>
          </cell>
          <cell r="R500">
            <v>0</v>
          </cell>
          <cell r="S500">
            <v>8536.5596000000005</v>
          </cell>
          <cell r="T500">
            <v>0</v>
          </cell>
          <cell r="U500">
            <v>8395.7063666000013</v>
          </cell>
          <cell r="V500">
            <v>140.85323340000002</v>
          </cell>
          <cell r="W500">
            <v>3207860.8000000003</v>
          </cell>
          <cell r="X500">
            <v>0</v>
          </cell>
          <cell r="Y500">
            <v>0</v>
          </cell>
          <cell r="Z500">
            <v>1350168.4000000001</v>
          </cell>
          <cell r="AA500">
            <v>1857692.4000000001</v>
          </cell>
        </row>
        <row r="501">
          <cell r="C501" t="str">
            <v>South East</v>
          </cell>
          <cell r="D501" t="str">
            <v>QB12199117</v>
          </cell>
          <cell r="E501" t="str">
            <v>22/11kV Line</v>
          </cell>
          <cell r="F501" t="str">
            <v>SE</v>
          </cell>
          <cell r="G501" t="str">
            <v>QMRE</v>
          </cell>
          <cell r="H501" t="str">
            <v>Smiths Snackfood Company</v>
          </cell>
          <cell r="I501" t="str">
            <v>11kV Line</v>
          </cell>
          <cell r="J501">
            <v>1.0202100000000001</v>
          </cell>
          <cell r="K501">
            <v>5000</v>
          </cell>
          <cell r="L501">
            <v>0</v>
          </cell>
          <cell r="M501">
            <v>5000</v>
          </cell>
          <cell r="N501">
            <v>18929511.138840798</v>
          </cell>
          <cell r="O501">
            <v>0</v>
          </cell>
          <cell r="P501">
            <v>0</v>
          </cell>
          <cell r="Q501">
            <v>0</v>
          </cell>
          <cell r="R501">
            <v>0</v>
          </cell>
          <cell r="S501">
            <v>40908</v>
          </cell>
          <cell r="T501">
            <v>0</v>
          </cell>
          <cell r="U501">
            <v>40233.018000000004</v>
          </cell>
          <cell r="V501">
            <v>674.98199999999997</v>
          </cell>
          <cell r="W501">
            <v>18929511.138840798</v>
          </cell>
          <cell r="X501">
            <v>0</v>
          </cell>
          <cell r="Y501">
            <v>0</v>
          </cell>
          <cell r="Z501">
            <v>9148386.8414857611</v>
          </cell>
          <cell r="AA501">
            <v>9781124.2973550372</v>
          </cell>
        </row>
        <row r="502">
          <cell r="C502" t="str">
            <v>South East</v>
          </cell>
          <cell r="D502" t="str">
            <v>QB06477801</v>
          </cell>
          <cell r="E502" t="str">
            <v>22/11kV Line</v>
          </cell>
          <cell r="F502" t="str">
            <v>SE</v>
          </cell>
          <cell r="G502" t="str">
            <v>QALG</v>
          </cell>
          <cell r="H502" t="str">
            <v>Smorgon Steel Tube Mills</v>
          </cell>
          <cell r="I502" t="str">
            <v>11kV Line</v>
          </cell>
          <cell r="J502">
            <v>1.0434399999999999</v>
          </cell>
          <cell r="K502">
            <v>2179000</v>
          </cell>
          <cell r="L502">
            <v>0</v>
          </cell>
          <cell r="M502">
            <v>2179000</v>
          </cell>
          <cell r="N502">
            <v>7979052.2073306516</v>
          </cell>
          <cell r="O502">
            <v>0</v>
          </cell>
          <cell r="P502">
            <v>0</v>
          </cell>
          <cell r="Q502">
            <v>0</v>
          </cell>
          <cell r="R502">
            <v>0</v>
          </cell>
          <cell r="S502">
            <v>31776</v>
          </cell>
          <cell r="T502">
            <v>0</v>
          </cell>
          <cell r="U502">
            <v>31251.696</v>
          </cell>
          <cell r="V502">
            <v>524.30399999999997</v>
          </cell>
          <cell r="W502">
            <v>7979052.2073306516</v>
          </cell>
          <cell r="X502">
            <v>0</v>
          </cell>
          <cell r="Y502">
            <v>0</v>
          </cell>
          <cell r="Z502">
            <v>3126282.1986056156</v>
          </cell>
          <cell r="AA502">
            <v>4852770.0087250359</v>
          </cell>
        </row>
        <row r="503">
          <cell r="C503" t="str">
            <v>South East</v>
          </cell>
          <cell r="D503" t="str">
            <v>QB14097338</v>
          </cell>
          <cell r="E503" t="str">
            <v>22/11kV Line</v>
          </cell>
          <cell r="F503" t="str">
            <v>SE</v>
          </cell>
          <cell r="G503" t="str">
            <v>QLGH</v>
          </cell>
          <cell r="H503" t="str">
            <v>Snap Fresh</v>
          </cell>
          <cell r="I503" t="str">
            <v>11kV Line</v>
          </cell>
          <cell r="J503">
            <v>1.0434399999999999</v>
          </cell>
          <cell r="K503">
            <v>438000</v>
          </cell>
          <cell r="L503">
            <v>0</v>
          </cell>
          <cell r="M503">
            <v>438000</v>
          </cell>
          <cell r="N503">
            <v>4388181.7390000001</v>
          </cell>
          <cell r="O503">
            <v>0</v>
          </cell>
          <cell r="P503">
            <v>0</v>
          </cell>
          <cell r="Q503">
            <v>0</v>
          </cell>
          <cell r="R503">
            <v>0</v>
          </cell>
          <cell r="S503">
            <v>11290.036100000001</v>
          </cell>
          <cell r="T503">
            <v>0</v>
          </cell>
          <cell r="U503">
            <v>11103.75050435</v>
          </cell>
          <cell r="V503">
            <v>186.28559565</v>
          </cell>
          <cell r="W503">
            <v>4388181.7390000001</v>
          </cell>
          <cell r="X503">
            <v>0</v>
          </cell>
          <cell r="Y503">
            <v>0</v>
          </cell>
          <cell r="Z503">
            <v>1939892.5079999999</v>
          </cell>
          <cell r="AA503">
            <v>2448289.2310000001</v>
          </cell>
        </row>
        <row r="504">
          <cell r="C504" t="str">
            <v>South East</v>
          </cell>
          <cell r="D504" t="str">
            <v>QB08486531</v>
          </cell>
          <cell r="E504" t="str">
            <v>22/11kV Line</v>
          </cell>
          <cell r="F504" t="str">
            <v>SE</v>
          </cell>
          <cell r="G504" t="str">
            <v>QMAR</v>
          </cell>
          <cell r="H504" t="str">
            <v>Southport Aust Rules Football Club</v>
          </cell>
          <cell r="I504" t="str">
            <v>11kV Line</v>
          </cell>
          <cell r="J504">
            <v>1.0434399999999999</v>
          </cell>
          <cell r="K504">
            <v>226000</v>
          </cell>
          <cell r="L504">
            <v>0</v>
          </cell>
          <cell r="M504">
            <v>226000</v>
          </cell>
          <cell r="N504">
            <v>3337294.9164361008</v>
          </cell>
          <cell r="O504">
            <v>0</v>
          </cell>
          <cell r="P504">
            <v>0</v>
          </cell>
          <cell r="Q504">
            <v>0</v>
          </cell>
          <cell r="R504">
            <v>0</v>
          </cell>
          <cell r="S504">
            <v>9312</v>
          </cell>
          <cell r="T504">
            <v>0</v>
          </cell>
          <cell r="U504">
            <v>9158.3520000000008</v>
          </cell>
          <cell r="V504">
            <v>153.648</v>
          </cell>
          <cell r="W504">
            <v>3337294.9164361008</v>
          </cell>
          <cell r="X504">
            <v>0</v>
          </cell>
          <cell r="Y504">
            <v>0</v>
          </cell>
          <cell r="Z504">
            <v>1503132.425329423</v>
          </cell>
          <cell r="AA504">
            <v>1834162.4911066776</v>
          </cell>
        </row>
        <row r="505">
          <cell r="C505" t="str">
            <v>South East</v>
          </cell>
          <cell r="D505" t="str">
            <v>QB07645970</v>
          </cell>
          <cell r="E505" t="str">
            <v>22/11kV Line</v>
          </cell>
          <cell r="F505" t="str">
            <v>SE</v>
          </cell>
          <cell r="G505" t="str">
            <v>QMAR</v>
          </cell>
          <cell r="H505" t="str">
            <v>Sheraton Grand Mirage Resort GC (Australia Wattle Development)</v>
          </cell>
          <cell r="I505" t="str">
            <v>11kV Line</v>
          </cell>
          <cell r="J505">
            <v>1.0434399999999999</v>
          </cell>
          <cell r="K505">
            <v>425000</v>
          </cell>
          <cell r="L505">
            <v>0</v>
          </cell>
          <cell r="M505">
            <v>425000</v>
          </cell>
          <cell r="N505">
            <v>5377137.7499456489</v>
          </cell>
          <cell r="O505">
            <v>0</v>
          </cell>
          <cell r="P505">
            <v>0</v>
          </cell>
          <cell r="Q505">
            <v>0</v>
          </cell>
          <cell r="R505">
            <v>0</v>
          </cell>
          <cell r="S505">
            <v>12729.847056000002</v>
          </cell>
          <cell r="T505">
            <v>0</v>
          </cell>
          <cell r="U505">
            <v>12519.804579576004</v>
          </cell>
          <cell r="V505">
            <v>210.04247642400006</v>
          </cell>
          <cell r="W505">
            <v>5377137.7499456489</v>
          </cell>
          <cell r="X505">
            <v>0</v>
          </cell>
          <cell r="Y505">
            <v>0</v>
          </cell>
          <cell r="Z505">
            <v>2604550.7255406315</v>
          </cell>
          <cell r="AA505">
            <v>2772587.0244050175</v>
          </cell>
        </row>
        <row r="506">
          <cell r="C506" t="str">
            <v>South East</v>
          </cell>
          <cell r="D506" t="str">
            <v>QB05752604</v>
          </cell>
          <cell r="E506" t="str">
            <v>22/11kV Line</v>
          </cell>
          <cell r="F506" t="str">
            <v>SE</v>
          </cell>
          <cell r="G506" t="str">
            <v>QBMH</v>
          </cell>
          <cell r="H506" t="str">
            <v>Wintergarden Shopping Centre</v>
          </cell>
          <cell r="I506" t="str">
            <v>11kV Line</v>
          </cell>
          <cell r="J506">
            <v>1.0434399999999999</v>
          </cell>
          <cell r="K506">
            <v>634000</v>
          </cell>
          <cell r="L506">
            <v>0</v>
          </cell>
          <cell r="M506">
            <v>634000</v>
          </cell>
          <cell r="N506">
            <v>5217560.14661346</v>
          </cell>
          <cell r="O506">
            <v>0</v>
          </cell>
          <cell r="P506">
            <v>0</v>
          </cell>
          <cell r="Q506">
            <v>0</v>
          </cell>
          <cell r="R506">
            <v>0</v>
          </cell>
          <cell r="S506">
            <v>15564</v>
          </cell>
          <cell r="T506">
            <v>0</v>
          </cell>
          <cell r="U506">
            <v>15307.194</v>
          </cell>
          <cell r="V506">
            <v>256.80600000000004</v>
          </cell>
          <cell r="W506">
            <v>5217560.14661346</v>
          </cell>
          <cell r="X506">
            <v>0</v>
          </cell>
          <cell r="Y506">
            <v>0</v>
          </cell>
          <cell r="Z506">
            <v>2006313.9492139372</v>
          </cell>
          <cell r="AA506">
            <v>3211246.1973995226</v>
          </cell>
        </row>
        <row r="507">
          <cell r="C507" t="str">
            <v>South East</v>
          </cell>
          <cell r="D507" t="str">
            <v>QB04041879</v>
          </cell>
          <cell r="E507" t="str">
            <v>22/11kV Line</v>
          </cell>
          <cell r="F507" t="str">
            <v>SE</v>
          </cell>
          <cell r="G507" t="str">
            <v>QMRE</v>
          </cell>
          <cell r="H507" t="str">
            <v>St Andrews War Memorial Hospital - 1</v>
          </cell>
          <cell r="I507" t="str">
            <v>11kV Line</v>
          </cell>
          <cell r="J507">
            <v>1.0434399999999999</v>
          </cell>
          <cell r="K507">
            <v>618000</v>
          </cell>
          <cell r="L507">
            <v>0</v>
          </cell>
          <cell r="M507">
            <v>618000</v>
          </cell>
          <cell r="N507">
            <v>5525924.7384265838</v>
          </cell>
          <cell r="O507">
            <v>0</v>
          </cell>
          <cell r="P507">
            <v>0</v>
          </cell>
          <cell r="Q507">
            <v>0</v>
          </cell>
          <cell r="R507">
            <v>0</v>
          </cell>
          <cell r="S507">
            <v>10956</v>
          </cell>
          <cell r="T507">
            <v>0</v>
          </cell>
          <cell r="U507">
            <v>10775.226000000001</v>
          </cell>
          <cell r="V507">
            <v>180.774</v>
          </cell>
          <cell r="W507">
            <v>5525924.7384265838</v>
          </cell>
          <cell r="X507">
            <v>0</v>
          </cell>
          <cell r="Y507">
            <v>0</v>
          </cell>
          <cell r="Z507">
            <v>2594398.8401191719</v>
          </cell>
          <cell r="AA507">
            <v>2931525.8983074119</v>
          </cell>
        </row>
        <row r="508">
          <cell r="C508" t="str">
            <v>South East</v>
          </cell>
          <cell r="D508" t="str">
            <v>QB08429529</v>
          </cell>
          <cell r="E508" t="str">
            <v>22/11kV Line</v>
          </cell>
          <cell r="F508" t="str">
            <v>SE</v>
          </cell>
          <cell r="G508" t="str">
            <v>QBMH</v>
          </cell>
          <cell r="H508" t="str">
            <v>S2 - 1 Mary Street</v>
          </cell>
          <cell r="I508" t="str">
            <v>11kV Line</v>
          </cell>
          <cell r="J508">
            <v>1.0434399999999999</v>
          </cell>
          <cell r="K508">
            <v>1489000</v>
          </cell>
          <cell r="L508">
            <v>0</v>
          </cell>
          <cell r="M508">
            <v>1489000</v>
          </cell>
          <cell r="N508">
            <v>8647954.9884000011</v>
          </cell>
          <cell r="O508">
            <v>0</v>
          </cell>
          <cell r="P508">
            <v>0</v>
          </cell>
          <cell r="Q508">
            <v>0</v>
          </cell>
          <cell r="R508">
            <v>0</v>
          </cell>
          <cell r="S508">
            <v>27477.379619200001</v>
          </cell>
          <cell r="T508">
            <v>0</v>
          </cell>
          <cell r="U508">
            <v>27024.002855483202</v>
          </cell>
          <cell r="V508">
            <v>453.37676371680004</v>
          </cell>
          <cell r="W508">
            <v>8647954.9884000011</v>
          </cell>
          <cell r="X508">
            <v>0</v>
          </cell>
          <cell r="Y508">
            <v>0</v>
          </cell>
          <cell r="Z508">
            <v>2814418.838</v>
          </cell>
          <cell r="AA508">
            <v>5833536.1504000006</v>
          </cell>
        </row>
        <row r="509">
          <cell r="C509" t="str">
            <v>South East</v>
          </cell>
          <cell r="D509" t="str">
            <v>3114817551</v>
          </cell>
          <cell r="E509" t="str">
            <v>22/11kV Line</v>
          </cell>
          <cell r="F509" t="str">
            <v>SE</v>
          </cell>
          <cell r="G509" t="str">
            <v>QMAR</v>
          </cell>
          <cell r="H509" t="str">
            <v>Sun City Resort</v>
          </cell>
          <cell r="I509" t="str">
            <v>11kV Line</v>
          </cell>
          <cell r="J509">
            <v>1.0434399999999999</v>
          </cell>
          <cell r="K509">
            <v>195000</v>
          </cell>
          <cell r="L509">
            <v>0</v>
          </cell>
          <cell r="M509">
            <v>195000</v>
          </cell>
          <cell r="N509">
            <v>3242495.0702331895</v>
          </cell>
          <cell r="O509">
            <v>0</v>
          </cell>
          <cell r="P509">
            <v>0</v>
          </cell>
          <cell r="Q509">
            <v>0</v>
          </cell>
          <cell r="R509">
            <v>0</v>
          </cell>
          <cell r="S509">
            <v>6972</v>
          </cell>
          <cell r="T509">
            <v>0</v>
          </cell>
          <cell r="U509">
            <v>6856.9619999999995</v>
          </cell>
          <cell r="V509">
            <v>115.03800000000001</v>
          </cell>
          <cell r="W509">
            <v>3242495.0702331895</v>
          </cell>
          <cell r="X509">
            <v>0</v>
          </cell>
          <cell r="Y509">
            <v>0</v>
          </cell>
          <cell r="Z509">
            <v>1571099.054235758</v>
          </cell>
          <cell r="AA509">
            <v>1671396.0159974312</v>
          </cell>
        </row>
        <row r="510">
          <cell r="C510" t="str">
            <v>South East</v>
          </cell>
          <cell r="D510" t="str">
            <v>QB04077571</v>
          </cell>
          <cell r="E510" t="str">
            <v>22/11kV Line</v>
          </cell>
          <cell r="F510" t="str">
            <v>SE</v>
          </cell>
          <cell r="G510" t="str">
            <v>QCBW</v>
          </cell>
          <cell r="H510" t="str">
            <v>IP1 - 50 Ann Street</v>
          </cell>
          <cell r="I510" t="str">
            <v>11kV Line</v>
          </cell>
          <cell r="J510">
            <v>1.0434399999999999</v>
          </cell>
          <cell r="K510">
            <v>581000</v>
          </cell>
          <cell r="L510">
            <v>0</v>
          </cell>
          <cell r="M510">
            <v>581000</v>
          </cell>
          <cell r="N510">
            <v>4143828.7439999995</v>
          </cell>
          <cell r="O510">
            <v>0</v>
          </cell>
          <cell r="P510">
            <v>0</v>
          </cell>
          <cell r="Q510">
            <v>0</v>
          </cell>
          <cell r="R510">
            <v>0</v>
          </cell>
          <cell r="S510">
            <v>14251.941534000001</v>
          </cell>
          <cell r="T510">
            <v>0</v>
          </cell>
          <cell r="U510">
            <v>14016.784498689001</v>
          </cell>
          <cell r="V510">
            <v>235.15703531100002</v>
          </cell>
          <cell r="W510">
            <v>4143828.7439999995</v>
          </cell>
          <cell r="X510">
            <v>0</v>
          </cell>
          <cell r="Y510">
            <v>0</v>
          </cell>
          <cell r="Z510">
            <v>1097187.0720000002</v>
          </cell>
          <cell r="AA510">
            <v>3046641.6719999993</v>
          </cell>
        </row>
        <row r="511">
          <cell r="C511" t="str">
            <v>South East</v>
          </cell>
          <cell r="D511" t="str">
            <v>QB09818006</v>
          </cell>
          <cell r="E511" t="str">
            <v>22/11kV Line</v>
          </cell>
          <cell r="F511" t="str">
            <v>SE</v>
          </cell>
          <cell r="G511" t="str">
            <v>QBMH</v>
          </cell>
          <cell r="H511" t="str">
            <v>SML1 - 36 Wickham Terrace</v>
          </cell>
          <cell r="I511" t="str">
            <v>11kV Line</v>
          </cell>
          <cell r="J511">
            <v>1.0434399999999999</v>
          </cell>
          <cell r="K511">
            <v>424000</v>
          </cell>
          <cell r="L511">
            <v>0</v>
          </cell>
          <cell r="M511">
            <v>424000</v>
          </cell>
          <cell r="N511">
            <v>4062577.1999999997</v>
          </cell>
          <cell r="O511">
            <v>0</v>
          </cell>
          <cell r="P511">
            <v>0</v>
          </cell>
          <cell r="Q511">
            <v>0</v>
          </cell>
          <cell r="R511">
            <v>0</v>
          </cell>
          <cell r="S511">
            <v>13972.4917</v>
          </cell>
          <cell r="T511">
            <v>0</v>
          </cell>
          <cell r="U511">
            <v>13741.945586950002</v>
          </cell>
          <cell r="V511">
            <v>230.54611305000003</v>
          </cell>
          <cell r="W511">
            <v>4062577.1999999997</v>
          </cell>
          <cell r="X511">
            <v>0</v>
          </cell>
          <cell r="Y511">
            <v>0</v>
          </cell>
          <cell r="Z511">
            <v>1214496.4291003086</v>
          </cell>
          <cell r="AA511">
            <v>2848080.7708996912</v>
          </cell>
        </row>
        <row r="512">
          <cell r="C512" t="str">
            <v>South East</v>
          </cell>
          <cell r="D512" t="str">
            <v>QB04065468</v>
          </cell>
          <cell r="E512" t="str">
            <v>22/11kV Line</v>
          </cell>
          <cell r="F512" t="str">
            <v>SE</v>
          </cell>
          <cell r="G512" t="str">
            <v>QCBW</v>
          </cell>
          <cell r="H512" t="str">
            <v>SML2 - Suncorp Metway Limited</v>
          </cell>
          <cell r="I512" t="str">
            <v>11kV Line</v>
          </cell>
          <cell r="J512">
            <v>1.0434399999999999</v>
          </cell>
          <cell r="K512">
            <v>710000</v>
          </cell>
          <cell r="L512">
            <v>0</v>
          </cell>
          <cell r="M512">
            <v>710000</v>
          </cell>
          <cell r="N512">
            <v>2938140.6536546638</v>
          </cell>
          <cell r="O512">
            <v>0</v>
          </cell>
          <cell r="P512">
            <v>0</v>
          </cell>
          <cell r="Q512">
            <v>0</v>
          </cell>
          <cell r="R512">
            <v>0</v>
          </cell>
          <cell r="S512">
            <v>8988</v>
          </cell>
          <cell r="T512">
            <v>0</v>
          </cell>
          <cell r="U512">
            <v>8839.6980000000003</v>
          </cell>
          <cell r="V512">
            <v>148.30200000000002</v>
          </cell>
          <cell r="W512">
            <v>2938140.6536546638</v>
          </cell>
          <cell r="X512">
            <v>0</v>
          </cell>
          <cell r="Y512">
            <v>0</v>
          </cell>
          <cell r="Z512">
            <v>1138187.6917411161</v>
          </cell>
          <cell r="AA512">
            <v>1799952.9619135479</v>
          </cell>
        </row>
        <row r="513">
          <cell r="C513" t="str">
            <v>South East</v>
          </cell>
          <cell r="D513" t="str">
            <v>QB07475641</v>
          </cell>
          <cell r="E513" t="str">
            <v>22/11kV Line</v>
          </cell>
          <cell r="F513" t="str">
            <v>SE</v>
          </cell>
          <cell r="G513" t="str">
            <v>QALG</v>
          </cell>
          <cell r="H513" t="str">
            <v>YF07 - Sunnybank Hills Shoppingtown</v>
          </cell>
          <cell r="I513" t="str">
            <v>11kV Line</v>
          </cell>
          <cell r="J513">
            <v>1.0434399999999999</v>
          </cell>
          <cell r="K513">
            <v>421000</v>
          </cell>
          <cell r="L513">
            <v>0</v>
          </cell>
          <cell r="M513">
            <v>421000</v>
          </cell>
          <cell r="N513">
            <v>5075194.6745847911</v>
          </cell>
          <cell r="O513">
            <v>0</v>
          </cell>
          <cell r="P513">
            <v>0</v>
          </cell>
          <cell r="Q513">
            <v>0</v>
          </cell>
          <cell r="R513">
            <v>0</v>
          </cell>
          <cell r="S513">
            <v>12852</v>
          </cell>
          <cell r="T513">
            <v>0</v>
          </cell>
          <cell r="U513">
            <v>12639.942000000001</v>
          </cell>
          <cell r="V513">
            <v>212.05800000000002</v>
          </cell>
          <cell r="W513">
            <v>5075194.6745847911</v>
          </cell>
          <cell r="X513">
            <v>0</v>
          </cell>
          <cell r="Y513">
            <v>0</v>
          </cell>
          <cell r="Z513">
            <v>1938680.5794189097</v>
          </cell>
          <cell r="AA513">
            <v>3136514.0951658813</v>
          </cell>
        </row>
        <row r="514">
          <cell r="C514" t="str">
            <v>South East</v>
          </cell>
          <cell r="D514" t="str">
            <v>QB01673670</v>
          </cell>
          <cell r="E514" t="str">
            <v>22/11kV Line</v>
          </cell>
          <cell r="F514" t="str">
            <v>SE</v>
          </cell>
          <cell r="G514" t="str">
            <v>QPWD</v>
          </cell>
          <cell r="H514" t="str">
            <v>Queensland Health - Nambour - QH110</v>
          </cell>
          <cell r="I514" t="str">
            <v>11kV Line</v>
          </cell>
          <cell r="J514">
            <v>1.0434399999999999</v>
          </cell>
          <cell r="K514">
            <v>1598000</v>
          </cell>
          <cell r="L514">
            <v>0</v>
          </cell>
          <cell r="M514">
            <v>1598000</v>
          </cell>
          <cell r="N514">
            <v>9940367.1012734342</v>
          </cell>
          <cell r="O514">
            <v>0</v>
          </cell>
          <cell r="P514">
            <v>0</v>
          </cell>
          <cell r="Q514">
            <v>0</v>
          </cell>
          <cell r="R514">
            <v>0</v>
          </cell>
          <cell r="S514">
            <v>19068</v>
          </cell>
          <cell r="T514">
            <v>0</v>
          </cell>
          <cell r="U514">
            <v>18753.378000000001</v>
          </cell>
          <cell r="V514">
            <v>314.62200000000001</v>
          </cell>
          <cell r="W514">
            <v>9940367.1012734342</v>
          </cell>
          <cell r="X514">
            <v>0</v>
          </cell>
          <cell r="Y514">
            <v>0</v>
          </cell>
          <cell r="Z514">
            <v>4851288.9982709009</v>
          </cell>
          <cell r="AA514">
            <v>5089078.1030025333</v>
          </cell>
        </row>
        <row r="515">
          <cell r="C515" t="str">
            <v>South East</v>
          </cell>
          <cell r="D515" t="str">
            <v>QB10740350</v>
          </cell>
          <cell r="E515" t="str">
            <v>22/11kV Line</v>
          </cell>
          <cell r="F515" t="str">
            <v>SE</v>
          </cell>
          <cell r="G515" t="str">
            <v>QPWD</v>
          </cell>
          <cell r="H515" t="str">
            <v>Sunshine Plaza Shopping Centre</v>
          </cell>
          <cell r="I515" t="str">
            <v>11kV Line</v>
          </cell>
          <cell r="J515">
            <v>1.0434399999999999</v>
          </cell>
          <cell r="K515">
            <v>1642000</v>
          </cell>
          <cell r="L515">
            <v>219000</v>
          </cell>
          <cell r="M515">
            <v>1423000</v>
          </cell>
          <cell r="N515">
            <v>13542950.303000001</v>
          </cell>
          <cell r="O515">
            <v>0</v>
          </cell>
          <cell r="P515">
            <v>0</v>
          </cell>
          <cell r="Q515">
            <v>0</v>
          </cell>
          <cell r="R515">
            <v>0</v>
          </cell>
          <cell r="S515">
            <v>41624.904888000005</v>
          </cell>
          <cell r="T515">
            <v>0</v>
          </cell>
          <cell r="U515">
            <v>40938.093957348006</v>
          </cell>
          <cell r="V515">
            <v>686.81093065200002</v>
          </cell>
          <cell r="W515">
            <v>13542950.303000001</v>
          </cell>
          <cell r="X515">
            <v>0</v>
          </cell>
          <cell r="Y515">
            <v>0</v>
          </cell>
          <cell r="Z515">
            <v>5359300.4400000013</v>
          </cell>
          <cell r="AA515">
            <v>8183649.862999999</v>
          </cell>
        </row>
        <row r="516">
          <cell r="C516" t="str">
            <v>South East</v>
          </cell>
          <cell r="D516" t="str">
            <v>3114426528</v>
          </cell>
          <cell r="E516" t="str">
            <v>22/11kV Line</v>
          </cell>
          <cell r="F516" t="str">
            <v>SE</v>
          </cell>
          <cell r="G516" t="str">
            <v>QMRE</v>
          </cell>
          <cell r="H516" t="str">
            <v>Swire Cold Storage 2</v>
          </cell>
          <cell r="I516" t="str">
            <v>11kV Line</v>
          </cell>
          <cell r="J516">
            <v>1.0434399999999999</v>
          </cell>
          <cell r="K516">
            <v>473000</v>
          </cell>
          <cell r="L516">
            <v>0</v>
          </cell>
          <cell r="M516">
            <v>473000</v>
          </cell>
          <cell r="N516">
            <v>10341278.787788564</v>
          </cell>
          <cell r="O516">
            <v>0</v>
          </cell>
          <cell r="P516">
            <v>0</v>
          </cell>
          <cell r="Q516">
            <v>0</v>
          </cell>
          <cell r="R516">
            <v>0</v>
          </cell>
          <cell r="S516">
            <v>20376</v>
          </cell>
          <cell r="T516">
            <v>0</v>
          </cell>
          <cell r="U516">
            <v>20039.796000000002</v>
          </cell>
          <cell r="V516">
            <v>336.20400000000006</v>
          </cell>
          <cell r="W516">
            <v>10341278.787788564</v>
          </cell>
          <cell r="X516">
            <v>0</v>
          </cell>
          <cell r="Y516">
            <v>0</v>
          </cell>
          <cell r="Z516">
            <v>5064638.3901000889</v>
          </cell>
          <cell r="AA516">
            <v>5276640.3976884754</v>
          </cell>
        </row>
        <row r="517">
          <cell r="C517" t="str">
            <v>South East</v>
          </cell>
          <cell r="D517" t="str">
            <v>QB03674312</v>
          </cell>
          <cell r="E517" t="str">
            <v>22/11kV Line</v>
          </cell>
          <cell r="F517" t="str">
            <v>SE</v>
          </cell>
          <cell r="G517" t="str">
            <v>QMRE</v>
          </cell>
          <cell r="H517" t="str">
            <v>Swire Cold Storage 1</v>
          </cell>
          <cell r="I517" t="str">
            <v>11kV Line</v>
          </cell>
          <cell r="J517">
            <v>1.0434399999999999</v>
          </cell>
          <cell r="K517">
            <v>418000</v>
          </cell>
          <cell r="L517">
            <v>0</v>
          </cell>
          <cell r="M517">
            <v>418000</v>
          </cell>
          <cell r="N517">
            <v>6310369.7120000012</v>
          </cell>
          <cell r="O517">
            <v>0</v>
          </cell>
          <cell r="P517">
            <v>0</v>
          </cell>
          <cell r="Q517">
            <v>0</v>
          </cell>
          <cell r="R517">
            <v>0</v>
          </cell>
          <cell r="S517">
            <v>11181.3374</v>
          </cell>
          <cell r="T517">
            <v>0</v>
          </cell>
          <cell r="U517">
            <v>10996.8453329</v>
          </cell>
          <cell r="V517">
            <v>184.49206710000001</v>
          </cell>
          <cell r="W517">
            <v>6310369.7120000012</v>
          </cell>
          <cell r="X517">
            <v>0</v>
          </cell>
          <cell r="Y517">
            <v>0</v>
          </cell>
          <cell r="Z517">
            <v>3299819.3790000011</v>
          </cell>
          <cell r="AA517">
            <v>3010550.3330000001</v>
          </cell>
        </row>
        <row r="518">
          <cell r="C518" t="str">
            <v>South East</v>
          </cell>
          <cell r="D518" t="str">
            <v>QB08200203</v>
          </cell>
          <cell r="E518" t="str">
            <v>22/11kV Line</v>
          </cell>
          <cell r="F518" t="str">
            <v>SE</v>
          </cell>
          <cell r="G518" t="str">
            <v>QMRE</v>
          </cell>
          <cell r="H518" t="str">
            <v>Swire Cold Storage 3</v>
          </cell>
          <cell r="I518" t="str">
            <v>11kV Line</v>
          </cell>
          <cell r="J518">
            <v>1.0434399999999999</v>
          </cell>
          <cell r="K518">
            <v>428000</v>
          </cell>
          <cell r="L518">
            <v>0</v>
          </cell>
          <cell r="M518">
            <v>428000</v>
          </cell>
          <cell r="N518">
            <v>4930968.1096765008</v>
          </cell>
          <cell r="O518">
            <v>0</v>
          </cell>
          <cell r="P518">
            <v>0</v>
          </cell>
          <cell r="Q518">
            <v>0</v>
          </cell>
          <cell r="R518">
            <v>0</v>
          </cell>
          <cell r="S518">
            <v>10188</v>
          </cell>
          <cell r="T518">
            <v>0</v>
          </cell>
          <cell r="U518">
            <v>10019.898000000001</v>
          </cell>
          <cell r="V518">
            <v>168.10200000000003</v>
          </cell>
          <cell r="W518">
            <v>4930968.1096765008</v>
          </cell>
          <cell r="X518">
            <v>0</v>
          </cell>
          <cell r="Y518">
            <v>0</v>
          </cell>
          <cell r="Z518">
            <v>2431650.8937614127</v>
          </cell>
          <cell r="AA518">
            <v>2499317.2159150881</v>
          </cell>
        </row>
        <row r="519">
          <cell r="C519" t="str">
            <v>South East</v>
          </cell>
          <cell r="D519" t="str">
            <v>QB03674258</v>
          </cell>
          <cell r="E519" t="str">
            <v>22/11kV Line</v>
          </cell>
          <cell r="F519" t="str">
            <v>SE</v>
          </cell>
          <cell r="G519" t="str">
            <v>QSPN</v>
          </cell>
          <cell r="H519" t="str">
            <v>TAB Queensland Albion</v>
          </cell>
          <cell r="I519" t="str">
            <v>11kV Line</v>
          </cell>
          <cell r="J519">
            <v>1.0434399999999999</v>
          </cell>
          <cell r="K519">
            <v>341000</v>
          </cell>
          <cell r="L519">
            <v>0</v>
          </cell>
          <cell r="M519">
            <v>341000</v>
          </cell>
          <cell r="N519">
            <v>960000</v>
          </cell>
          <cell r="O519">
            <v>0</v>
          </cell>
          <cell r="P519">
            <v>0</v>
          </cell>
          <cell r="Q519">
            <v>0</v>
          </cell>
          <cell r="R519">
            <v>0</v>
          </cell>
          <cell r="S519">
            <v>2160</v>
          </cell>
          <cell r="T519">
            <v>0</v>
          </cell>
          <cell r="U519">
            <v>2124.36</v>
          </cell>
          <cell r="V519">
            <v>35.64</v>
          </cell>
          <cell r="W519">
            <v>960000</v>
          </cell>
          <cell r="X519">
            <v>0</v>
          </cell>
          <cell r="Y519">
            <v>0</v>
          </cell>
          <cell r="Z519">
            <v>482279.43878106307</v>
          </cell>
          <cell r="AA519">
            <v>477720.56121893699</v>
          </cell>
        </row>
        <row r="520">
          <cell r="C520" t="str">
            <v>South East</v>
          </cell>
          <cell r="D520" t="str">
            <v>QB14087901</v>
          </cell>
          <cell r="E520" t="str">
            <v>22/11kV Line</v>
          </cell>
          <cell r="F520" t="str">
            <v>SE</v>
          </cell>
          <cell r="G520" t="str">
            <v>QSPN</v>
          </cell>
          <cell r="H520" t="str">
            <v>CPT3 - Taigum Central</v>
          </cell>
          <cell r="I520" t="str">
            <v>11kV Line</v>
          </cell>
          <cell r="J520">
            <v>1.0434399999999999</v>
          </cell>
          <cell r="K520">
            <v>210000</v>
          </cell>
          <cell r="L520">
            <v>0</v>
          </cell>
          <cell r="M520">
            <v>210000</v>
          </cell>
          <cell r="N520">
            <v>1251776.2335000001</v>
          </cell>
          <cell r="O520">
            <v>0</v>
          </cell>
          <cell r="P520">
            <v>0</v>
          </cell>
          <cell r="Q520">
            <v>0</v>
          </cell>
          <cell r="R520">
            <v>0</v>
          </cell>
          <cell r="S520">
            <v>6933.1100711999989</v>
          </cell>
          <cell r="T520">
            <v>0</v>
          </cell>
          <cell r="U520">
            <v>6818.7137550251991</v>
          </cell>
          <cell r="V520">
            <v>114.39631617480001</v>
          </cell>
          <cell r="W520">
            <v>1251776.2335000001</v>
          </cell>
          <cell r="X520">
            <v>0</v>
          </cell>
          <cell r="Y520">
            <v>0</v>
          </cell>
          <cell r="Z520">
            <v>550410.44371200004</v>
          </cell>
          <cell r="AA520">
            <v>701365.78978800005</v>
          </cell>
        </row>
        <row r="521">
          <cell r="C521" t="str">
            <v>South East</v>
          </cell>
          <cell r="D521" t="str">
            <v>QB03674789</v>
          </cell>
          <cell r="E521" t="str">
            <v>22/11kV Line</v>
          </cell>
          <cell r="F521" t="str">
            <v>SE</v>
          </cell>
          <cell r="G521" t="str">
            <v>QBMH</v>
          </cell>
          <cell r="H521" t="str">
            <v>Tel2 - Edison House</v>
          </cell>
          <cell r="I521" t="str">
            <v>11kV Line</v>
          </cell>
          <cell r="J521">
            <v>1.0434399999999999</v>
          </cell>
          <cell r="K521">
            <v>421000</v>
          </cell>
          <cell r="L521">
            <v>0</v>
          </cell>
          <cell r="M521">
            <v>421000</v>
          </cell>
          <cell r="N521">
            <v>3949799.5759999999</v>
          </cell>
          <cell r="O521">
            <v>0</v>
          </cell>
          <cell r="P521">
            <v>0</v>
          </cell>
          <cell r="Q521">
            <v>0</v>
          </cell>
          <cell r="R521">
            <v>0</v>
          </cell>
          <cell r="S521">
            <v>6597.4140999999954</v>
          </cell>
          <cell r="T521">
            <v>0</v>
          </cell>
          <cell r="U521">
            <v>6488.5567673499963</v>
          </cell>
          <cell r="V521">
            <v>108.85733264999993</v>
          </cell>
          <cell r="W521">
            <v>3949799.5759999999</v>
          </cell>
          <cell r="X521">
            <v>0</v>
          </cell>
          <cell r="Y521">
            <v>0</v>
          </cell>
          <cell r="Z521">
            <v>2052660.0169999995</v>
          </cell>
          <cell r="AA521">
            <v>1897139.5589999997</v>
          </cell>
        </row>
        <row r="522">
          <cell r="C522" t="str">
            <v>South East</v>
          </cell>
          <cell r="D522" t="str">
            <v>QB00433918</v>
          </cell>
          <cell r="E522" t="str">
            <v>22/11kV Line</v>
          </cell>
          <cell r="F522" t="str">
            <v>SE</v>
          </cell>
          <cell r="G522" t="str">
            <v>QLGH</v>
          </cell>
          <cell r="H522" t="str">
            <v>Teys Bros - Beenleigh - 1</v>
          </cell>
          <cell r="I522" t="str">
            <v>11kV Line</v>
          </cell>
          <cell r="J522">
            <v>1.0434399999999999</v>
          </cell>
          <cell r="K522">
            <v>989000</v>
          </cell>
          <cell r="L522">
            <v>0</v>
          </cell>
          <cell r="M522">
            <v>989000</v>
          </cell>
          <cell r="N522">
            <v>25669562.899999999</v>
          </cell>
          <cell r="O522">
            <v>0</v>
          </cell>
          <cell r="P522">
            <v>0</v>
          </cell>
          <cell r="Q522">
            <v>0</v>
          </cell>
          <cell r="R522">
            <v>0</v>
          </cell>
          <cell r="S522">
            <v>53337.731600000036</v>
          </cell>
          <cell r="T522">
            <v>0</v>
          </cell>
          <cell r="U522">
            <v>52457.659028600028</v>
          </cell>
          <cell r="V522">
            <v>880.07257140000058</v>
          </cell>
          <cell r="W522">
            <v>25669562.899999999</v>
          </cell>
          <cell r="X522">
            <v>0</v>
          </cell>
          <cell r="Y522">
            <v>0</v>
          </cell>
          <cell r="Z522">
            <v>10367161.199999999</v>
          </cell>
          <cell r="AA522">
            <v>15302401.699999999</v>
          </cell>
        </row>
        <row r="523">
          <cell r="C523" t="str">
            <v>South East</v>
          </cell>
          <cell r="D523" t="str">
            <v>QB08934606</v>
          </cell>
          <cell r="E523" t="str">
            <v>22/11kV Line</v>
          </cell>
          <cell r="F523" t="str">
            <v>SE</v>
          </cell>
          <cell r="G523" t="str">
            <v>QBMH</v>
          </cell>
          <cell r="H523" t="str">
            <v>Charlotte Street Exchange</v>
          </cell>
          <cell r="I523" t="str">
            <v>11kV Line</v>
          </cell>
          <cell r="J523">
            <v>1.0202100000000001</v>
          </cell>
          <cell r="K523">
            <v>6000</v>
          </cell>
          <cell r="L523">
            <v>0</v>
          </cell>
          <cell r="M523">
            <v>6000</v>
          </cell>
          <cell r="N523">
            <v>16060315.504414521</v>
          </cell>
          <cell r="O523">
            <v>0</v>
          </cell>
          <cell r="P523">
            <v>0</v>
          </cell>
          <cell r="Q523">
            <v>0</v>
          </cell>
          <cell r="R523">
            <v>0</v>
          </cell>
          <cell r="S523">
            <v>24156</v>
          </cell>
          <cell r="T523">
            <v>0</v>
          </cell>
          <cell r="U523">
            <v>23757.426000000003</v>
          </cell>
          <cell r="V523">
            <v>398.57400000000001</v>
          </cell>
          <cell r="W523">
            <v>16060315.504414521</v>
          </cell>
          <cell r="X523">
            <v>0</v>
          </cell>
          <cell r="Y523">
            <v>0</v>
          </cell>
          <cell r="Z523">
            <v>8383375.3388203206</v>
          </cell>
          <cell r="AA523">
            <v>7676940.1655942006</v>
          </cell>
        </row>
        <row r="524">
          <cell r="C524" t="str">
            <v>South East</v>
          </cell>
          <cell r="D524" t="str">
            <v>QB08066515</v>
          </cell>
          <cell r="E524" t="str">
            <v>22/11kV Line</v>
          </cell>
          <cell r="F524" t="str">
            <v>SE</v>
          </cell>
          <cell r="G524" t="str">
            <v>QMGB</v>
          </cell>
          <cell r="H524" t="str">
            <v>Accor Hotels - Sofitel Broadbeach-Oasis Shopping Ctr)</v>
          </cell>
          <cell r="I524" t="str">
            <v>11kV Line</v>
          </cell>
          <cell r="J524">
            <v>1.0434399999999999</v>
          </cell>
          <cell r="K524">
            <v>387000</v>
          </cell>
          <cell r="L524">
            <v>0</v>
          </cell>
          <cell r="M524">
            <v>387000</v>
          </cell>
          <cell r="N524">
            <v>4196891.3999999994</v>
          </cell>
          <cell r="O524">
            <v>0</v>
          </cell>
          <cell r="P524">
            <v>0</v>
          </cell>
          <cell r="Q524">
            <v>0</v>
          </cell>
          <cell r="R524">
            <v>0</v>
          </cell>
          <cell r="S524">
            <v>8824.9177119999986</v>
          </cell>
          <cell r="T524">
            <v>0</v>
          </cell>
          <cell r="U524">
            <v>8679.3065697519996</v>
          </cell>
          <cell r="V524">
            <v>145.61114224799996</v>
          </cell>
          <cell r="W524">
            <v>4196891.3999999994</v>
          </cell>
          <cell r="X524">
            <v>0</v>
          </cell>
          <cell r="Y524">
            <v>0</v>
          </cell>
          <cell r="Z524">
            <v>2136331.7039999994</v>
          </cell>
          <cell r="AA524">
            <v>2060559.6959999995</v>
          </cell>
        </row>
        <row r="525">
          <cell r="C525" t="str">
            <v>South East</v>
          </cell>
          <cell r="D525" t="str">
            <v>QB03675581</v>
          </cell>
          <cell r="E525" t="str">
            <v>22/11kV Line</v>
          </cell>
          <cell r="F525" t="str">
            <v>SE</v>
          </cell>
          <cell r="G525" t="str">
            <v>QCBW</v>
          </cell>
          <cell r="H525" t="str">
            <v>Chifley at Lennons</v>
          </cell>
          <cell r="I525" t="str">
            <v>11kV Line</v>
          </cell>
          <cell r="J525">
            <v>1.0434399999999999</v>
          </cell>
          <cell r="K525">
            <v>341000</v>
          </cell>
          <cell r="L525">
            <v>0</v>
          </cell>
          <cell r="M525">
            <v>341000</v>
          </cell>
          <cell r="N525">
            <v>2702468.2431999999</v>
          </cell>
          <cell r="O525">
            <v>0</v>
          </cell>
          <cell r="P525">
            <v>0</v>
          </cell>
          <cell r="Q525">
            <v>0</v>
          </cell>
          <cell r="R525">
            <v>0</v>
          </cell>
          <cell r="S525">
            <v>5443.1985960000002</v>
          </cell>
          <cell r="T525">
            <v>0</v>
          </cell>
          <cell r="U525">
            <v>5353.3858191660001</v>
          </cell>
          <cell r="V525">
            <v>89.812776834000005</v>
          </cell>
          <cell r="W525">
            <v>2702468.2431999999</v>
          </cell>
          <cell r="X525">
            <v>0</v>
          </cell>
          <cell r="Y525">
            <v>0</v>
          </cell>
          <cell r="Z525">
            <v>1332710.0511999999</v>
          </cell>
          <cell r="AA525">
            <v>1369758.192</v>
          </cell>
        </row>
        <row r="526">
          <cell r="C526" t="str">
            <v>South East</v>
          </cell>
          <cell r="D526" t="str">
            <v>QB07401710</v>
          </cell>
          <cell r="E526" t="str">
            <v>22/11kV Line</v>
          </cell>
          <cell r="F526" t="str">
            <v>SE</v>
          </cell>
          <cell r="G526" t="str">
            <v>QMGB</v>
          </cell>
          <cell r="H526" t="str">
            <v>Pines Shopping Centre</v>
          </cell>
          <cell r="I526" t="str">
            <v>11kV Line</v>
          </cell>
          <cell r="J526">
            <v>1.0434399999999999</v>
          </cell>
          <cell r="K526">
            <v>421000</v>
          </cell>
          <cell r="L526">
            <v>0</v>
          </cell>
          <cell r="M526">
            <v>421000</v>
          </cell>
          <cell r="N526">
            <v>4273275.343404511</v>
          </cell>
          <cell r="O526">
            <v>0</v>
          </cell>
          <cell r="P526">
            <v>0</v>
          </cell>
          <cell r="Q526">
            <v>0</v>
          </cell>
          <cell r="R526">
            <v>0</v>
          </cell>
          <cell r="S526">
            <v>12252</v>
          </cell>
          <cell r="T526">
            <v>0</v>
          </cell>
          <cell r="U526">
            <v>12049.842000000001</v>
          </cell>
          <cell r="V526">
            <v>202.15800000000002</v>
          </cell>
          <cell r="W526">
            <v>4273275.343404511</v>
          </cell>
          <cell r="X526">
            <v>0</v>
          </cell>
          <cell r="Y526">
            <v>0</v>
          </cell>
          <cell r="Z526">
            <v>1801340.3852182289</v>
          </cell>
          <cell r="AA526">
            <v>2471934.9581862818</v>
          </cell>
        </row>
        <row r="527">
          <cell r="C527" t="str">
            <v>South East</v>
          </cell>
          <cell r="D527" t="str">
            <v>QB02572583</v>
          </cell>
          <cell r="E527" t="str">
            <v>22/11kV Line</v>
          </cell>
          <cell r="F527" t="str">
            <v>SE</v>
          </cell>
          <cell r="G527" t="str">
            <v>QSPN</v>
          </cell>
          <cell r="H527" t="str">
            <v>Readymix Group</v>
          </cell>
          <cell r="I527" t="str">
            <v>11kV Line</v>
          </cell>
          <cell r="J527">
            <v>1.0434399999999999</v>
          </cell>
          <cell r="K527">
            <v>1246000</v>
          </cell>
          <cell r="L527">
            <v>0</v>
          </cell>
          <cell r="M527">
            <v>1246000</v>
          </cell>
          <cell r="N527">
            <v>4126855</v>
          </cell>
          <cell r="O527">
            <v>0</v>
          </cell>
          <cell r="P527">
            <v>0</v>
          </cell>
          <cell r="Q527">
            <v>0</v>
          </cell>
          <cell r="R527">
            <v>0</v>
          </cell>
          <cell r="S527">
            <v>29172.168999999958</v>
          </cell>
          <cell r="T527">
            <v>0</v>
          </cell>
          <cell r="U527">
            <v>28690.82821149996</v>
          </cell>
          <cell r="V527">
            <v>481.34078849999935</v>
          </cell>
          <cell r="W527">
            <v>4126855</v>
          </cell>
          <cell r="X527">
            <v>0</v>
          </cell>
          <cell r="Y527">
            <v>0</v>
          </cell>
          <cell r="Z527">
            <v>513687.79999999993</v>
          </cell>
          <cell r="AA527">
            <v>3613167.1999999997</v>
          </cell>
        </row>
        <row r="528">
          <cell r="C528" t="str">
            <v>South East</v>
          </cell>
          <cell r="D528" t="str">
            <v>QB13597451</v>
          </cell>
          <cell r="E528" t="str">
            <v>22/11kV Line</v>
          </cell>
          <cell r="F528" t="str">
            <v>SE</v>
          </cell>
          <cell r="G528" t="str">
            <v>QMAR</v>
          </cell>
          <cell r="H528" t="str">
            <v>Riviera Group</v>
          </cell>
          <cell r="I528" t="str">
            <v>11kV Line</v>
          </cell>
          <cell r="J528">
            <v>1.0434399999999999</v>
          </cell>
          <cell r="K528">
            <v>486000</v>
          </cell>
          <cell r="L528">
            <v>0</v>
          </cell>
          <cell r="M528">
            <v>486000</v>
          </cell>
          <cell r="N528">
            <v>2551754.9533211631</v>
          </cell>
          <cell r="O528">
            <v>0</v>
          </cell>
          <cell r="P528">
            <v>0</v>
          </cell>
          <cell r="Q528">
            <v>0</v>
          </cell>
          <cell r="R528">
            <v>0</v>
          </cell>
          <cell r="S528">
            <v>11904</v>
          </cell>
          <cell r="T528">
            <v>0</v>
          </cell>
          <cell r="U528">
            <v>11707.584000000001</v>
          </cell>
          <cell r="V528">
            <v>196.41600000000003</v>
          </cell>
          <cell r="W528">
            <v>2551754.9533211631</v>
          </cell>
          <cell r="X528">
            <v>0</v>
          </cell>
          <cell r="Y528">
            <v>0</v>
          </cell>
          <cell r="Z528">
            <v>708720.20248610538</v>
          </cell>
          <cell r="AA528">
            <v>1843034.7508350578</v>
          </cell>
        </row>
        <row r="529">
          <cell r="C529" t="str">
            <v>South East</v>
          </cell>
          <cell r="D529" t="str">
            <v>QB06029990</v>
          </cell>
          <cell r="E529" t="str">
            <v>22/11kV Line</v>
          </cell>
          <cell r="F529" t="str">
            <v>SE</v>
          </cell>
          <cell r="G529" t="str">
            <v>QLGH</v>
          </cell>
          <cell r="H529" t="str">
            <v>GWF2 - Tip Top Bakeries</v>
          </cell>
          <cell r="I529" t="str">
            <v>11kV Line</v>
          </cell>
          <cell r="J529">
            <v>1.0434399999999999</v>
          </cell>
          <cell r="K529">
            <v>513000</v>
          </cell>
          <cell r="L529">
            <v>513000</v>
          </cell>
          <cell r="M529">
            <v>0</v>
          </cell>
          <cell r="N529">
            <v>6427508.920174866</v>
          </cell>
          <cell r="O529">
            <v>0</v>
          </cell>
          <cell r="P529">
            <v>0</v>
          </cell>
          <cell r="Q529">
            <v>0</v>
          </cell>
          <cell r="R529">
            <v>0</v>
          </cell>
          <cell r="S529">
            <v>10992</v>
          </cell>
          <cell r="T529">
            <v>0</v>
          </cell>
          <cell r="U529">
            <v>10810.632000000001</v>
          </cell>
          <cell r="V529">
            <v>181.36799999999999</v>
          </cell>
          <cell r="W529">
            <v>6427508.920174866</v>
          </cell>
          <cell r="X529">
            <v>0</v>
          </cell>
          <cell r="Y529">
            <v>0</v>
          </cell>
          <cell r="Z529">
            <v>3357402.0078722159</v>
          </cell>
          <cell r="AA529">
            <v>3070106.9123026496</v>
          </cell>
        </row>
        <row r="530">
          <cell r="C530" t="str">
            <v>South East</v>
          </cell>
          <cell r="D530" t="str">
            <v>QB03674398</v>
          </cell>
          <cell r="E530" t="str">
            <v>22/11kV Line</v>
          </cell>
          <cell r="F530" t="str">
            <v>SE</v>
          </cell>
          <cell r="G530" t="str">
            <v>QCBW</v>
          </cell>
          <cell r="H530" t="str">
            <v>30 Makerston Street</v>
          </cell>
          <cell r="I530" t="str">
            <v>11kV Line</v>
          </cell>
          <cell r="J530">
            <v>1.0434399999999999</v>
          </cell>
          <cell r="K530">
            <v>394000</v>
          </cell>
          <cell r="L530">
            <v>0</v>
          </cell>
          <cell r="M530">
            <v>394000</v>
          </cell>
          <cell r="N530">
            <v>2429370.7000000002</v>
          </cell>
          <cell r="O530">
            <v>0</v>
          </cell>
          <cell r="P530">
            <v>0</v>
          </cell>
          <cell r="Q530">
            <v>0</v>
          </cell>
          <cell r="R530">
            <v>0</v>
          </cell>
          <cell r="S530">
            <v>7229.1348999999955</v>
          </cell>
          <cell r="T530">
            <v>0</v>
          </cell>
          <cell r="U530">
            <v>7109.8541741499957</v>
          </cell>
          <cell r="V530">
            <v>119.28072584999994</v>
          </cell>
          <cell r="W530">
            <v>2429370.7000000002</v>
          </cell>
          <cell r="X530">
            <v>0</v>
          </cell>
          <cell r="Y530">
            <v>0</v>
          </cell>
          <cell r="Z530">
            <v>874040.90000000014</v>
          </cell>
          <cell r="AA530">
            <v>1555329.8000000003</v>
          </cell>
        </row>
        <row r="531">
          <cell r="C531" t="str">
            <v>South East</v>
          </cell>
          <cell r="D531" t="str">
            <v>QB04047401</v>
          </cell>
          <cell r="E531" t="str">
            <v>22/11kV Line</v>
          </cell>
          <cell r="F531" t="str">
            <v>SE</v>
          </cell>
          <cell r="G531" t="str">
            <v>QBMH</v>
          </cell>
          <cell r="H531" t="str">
            <v>444 Queen Street</v>
          </cell>
          <cell r="I531" t="str">
            <v>11kV Line</v>
          </cell>
          <cell r="J531">
            <v>1.0434399999999999</v>
          </cell>
          <cell r="K531">
            <v>387000</v>
          </cell>
          <cell r="L531">
            <v>0</v>
          </cell>
          <cell r="M531">
            <v>387000</v>
          </cell>
          <cell r="N531">
            <v>1916821.4</v>
          </cell>
          <cell r="O531">
            <v>0</v>
          </cell>
          <cell r="P531">
            <v>0</v>
          </cell>
          <cell r="Q531">
            <v>0</v>
          </cell>
          <cell r="R531">
            <v>0</v>
          </cell>
          <cell r="S531">
            <v>7004.5707000000002</v>
          </cell>
          <cell r="T531">
            <v>0</v>
          </cell>
          <cell r="U531">
            <v>6888.99528345</v>
          </cell>
          <cell r="V531">
            <v>115.57541655000001</v>
          </cell>
          <cell r="W531">
            <v>1916821.4</v>
          </cell>
          <cell r="X531">
            <v>0</v>
          </cell>
          <cell r="Y531">
            <v>0</v>
          </cell>
          <cell r="Z531">
            <v>536245.69999999995</v>
          </cell>
          <cell r="AA531">
            <v>1380575.7000000002</v>
          </cell>
        </row>
        <row r="532">
          <cell r="C532" t="str">
            <v>South East</v>
          </cell>
          <cell r="D532" t="str">
            <v>QB10693301</v>
          </cell>
          <cell r="E532" t="str">
            <v>22/11kV Line</v>
          </cell>
          <cell r="F532" t="str">
            <v>SE</v>
          </cell>
          <cell r="G532" t="str">
            <v>QMGB</v>
          </cell>
          <cell r="H532" t="str">
            <v>AVK Currumbin Pty Ltd #2 (Tyco Water)</v>
          </cell>
          <cell r="I532" t="str">
            <v>11kV Line</v>
          </cell>
          <cell r="J532">
            <v>1.0202100000000001</v>
          </cell>
          <cell r="K532">
            <v>27000</v>
          </cell>
          <cell r="L532">
            <v>0</v>
          </cell>
          <cell r="M532">
            <v>27000</v>
          </cell>
          <cell r="N532">
            <v>1607004.618510528</v>
          </cell>
          <cell r="O532">
            <v>0</v>
          </cell>
          <cell r="P532">
            <v>0</v>
          </cell>
          <cell r="Q532">
            <v>0</v>
          </cell>
          <cell r="R532">
            <v>0</v>
          </cell>
          <cell r="S532">
            <v>30180</v>
          </cell>
          <cell r="T532">
            <v>0</v>
          </cell>
          <cell r="U532">
            <v>29682.03</v>
          </cell>
          <cell r="V532">
            <v>497.97</v>
          </cell>
          <cell r="W532">
            <v>1607004.618510528</v>
          </cell>
          <cell r="X532">
            <v>0</v>
          </cell>
          <cell r="Y532">
            <v>0</v>
          </cell>
          <cell r="Z532">
            <v>836828.68131508271</v>
          </cell>
          <cell r="AA532">
            <v>770175.93719544518</v>
          </cell>
        </row>
        <row r="533">
          <cell r="C533" t="str">
            <v>South East</v>
          </cell>
          <cell r="D533" t="str">
            <v>QB00978264</v>
          </cell>
          <cell r="E533" t="str">
            <v>22/11kV Line</v>
          </cell>
          <cell r="F533" t="str">
            <v>SE</v>
          </cell>
          <cell r="G533" t="str">
            <v>QMGB</v>
          </cell>
          <cell r="H533" t="str">
            <v>AVK Currumbin Pty Ltd #1 (Tyco Water)</v>
          </cell>
          <cell r="I533" t="str">
            <v>11kV Line</v>
          </cell>
          <cell r="J533">
            <v>1.0434399999999999</v>
          </cell>
          <cell r="K533">
            <v>424000</v>
          </cell>
          <cell r="L533">
            <v>0</v>
          </cell>
          <cell r="M533">
            <v>424000</v>
          </cell>
          <cell r="N533">
            <v>1322403.9703358866</v>
          </cell>
          <cell r="O533">
            <v>0</v>
          </cell>
          <cell r="P533">
            <v>0</v>
          </cell>
          <cell r="Q533">
            <v>0</v>
          </cell>
          <cell r="R533">
            <v>0</v>
          </cell>
          <cell r="S533">
            <v>8508</v>
          </cell>
          <cell r="T533">
            <v>0</v>
          </cell>
          <cell r="U533">
            <v>8367.6180000000004</v>
          </cell>
          <cell r="V533">
            <v>140.38200000000001</v>
          </cell>
          <cell r="W533">
            <v>1322403.9703358866</v>
          </cell>
          <cell r="X533">
            <v>0</v>
          </cell>
          <cell r="Y533">
            <v>0</v>
          </cell>
          <cell r="Z533">
            <v>522306.8394911018</v>
          </cell>
          <cell r="AA533">
            <v>800097.13084478478</v>
          </cell>
        </row>
        <row r="534">
          <cell r="C534" t="str">
            <v>South East</v>
          </cell>
          <cell r="D534" t="str">
            <v>QB00547280</v>
          </cell>
          <cell r="E534" t="str">
            <v>22/11kV Line</v>
          </cell>
          <cell r="F534" t="str">
            <v>SE</v>
          </cell>
          <cell r="G534" t="str">
            <v>QMRX</v>
          </cell>
          <cell r="H534" t="str">
            <v>University of Qld - Gatton Campus</v>
          </cell>
          <cell r="I534" t="str">
            <v>11kV Line</v>
          </cell>
          <cell r="J534">
            <v>1.0202100000000001</v>
          </cell>
          <cell r="K534">
            <v>1574000</v>
          </cell>
          <cell r="L534">
            <v>0</v>
          </cell>
          <cell r="M534">
            <v>1574000</v>
          </cell>
          <cell r="N534">
            <v>200000</v>
          </cell>
          <cell r="O534">
            <v>0</v>
          </cell>
          <cell r="P534">
            <v>0</v>
          </cell>
          <cell r="Q534">
            <v>0</v>
          </cell>
          <cell r="R534">
            <v>0</v>
          </cell>
          <cell r="S534">
            <v>600</v>
          </cell>
          <cell r="T534">
            <v>0</v>
          </cell>
          <cell r="U534">
            <v>590.1</v>
          </cell>
          <cell r="V534">
            <v>9.9</v>
          </cell>
          <cell r="W534">
            <v>200000</v>
          </cell>
          <cell r="X534">
            <v>0</v>
          </cell>
          <cell r="Y534">
            <v>0</v>
          </cell>
          <cell r="Z534">
            <v>107196.71021641015</v>
          </cell>
          <cell r="AA534">
            <v>92803.289783589862</v>
          </cell>
        </row>
        <row r="535">
          <cell r="C535" t="str">
            <v>South East</v>
          </cell>
          <cell r="D535" t="str">
            <v>QB13139932</v>
          </cell>
          <cell r="E535" t="str">
            <v>22/11kV Line</v>
          </cell>
          <cell r="F535" t="str">
            <v>SE</v>
          </cell>
          <cell r="G535" t="str">
            <v>QBKS</v>
          </cell>
          <cell r="H535" t="str">
            <v>University of Queensland - 3 - Ipswich</v>
          </cell>
          <cell r="I535" t="str">
            <v>11kV Line</v>
          </cell>
          <cell r="J535">
            <v>1.0202100000000001</v>
          </cell>
          <cell r="K535">
            <v>140000</v>
          </cell>
          <cell r="L535">
            <v>0</v>
          </cell>
          <cell r="M535">
            <v>140000</v>
          </cell>
          <cell r="N535">
            <v>3192053.9626396461</v>
          </cell>
          <cell r="O535">
            <v>0</v>
          </cell>
          <cell r="P535">
            <v>0</v>
          </cell>
          <cell r="Q535">
            <v>0</v>
          </cell>
          <cell r="R535">
            <v>0</v>
          </cell>
          <cell r="S535">
            <v>11940</v>
          </cell>
          <cell r="T535">
            <v>0</v>
          </cell>
          <cell r="U535">
            <v>11742.990000000002</v>
          </cell>
          <cell r="V535">
            <v>197.01</v>
          </cell>
          <cell r="W535">
            <v>3192053.9626396461</v>
          </cell>
          <cell r="X535">
            <v>0</v>
          </cell>
          <cell r="Y535">
            <v>0</v>
          </cell>
          <cell r="Z535">
            <v>1230059.7159576055</v>
          </cell>
          <cell r="AA535">
            <v>1961994.2466820409</v>
          </cell>
        </row>
        <row r="536">
          <cell r="C536" t="str">
            <v>South East</v>
          </cell>
          <cell r="D536" t="str">
            <v>QB11910691</v>
          </cell>
          <cell r="E536" t="str">
            <v>22/11kV Line</v>
          </cell>
          <cell r="F536" t="str">
            <v>SE</v>
          </cell>
          <cell r="G536" t="str">
            <v>QPWD</v>
          </cell>
          <cell r="H536" t="str">
            <v>Sunshine Coast University</v>
          </cell>
          <cell r="I536" t="str">
            <v>11kV Line</v>
          </cell>
          <cell r="J536">
            <v>1.0434399999999999</v>
          </cell>
          <cell r="K536">
            <v>1734999.9999999998</v>
          </cell>
          <cell r="L536">
            <v>420999.99999999977</v>
          </cell>
          <cell r="M536">
            <v>1314000</v>
          </cell>
          <cell r="N536">
            <v>7460688.8540000003</v>
          </cell>
          <cell r="O536">
            <v>0</v>
          </cell>
          <cell r="P536">
            <v>0</v>
          </cell>
          <cell r="Q536">
            <v>0</v>
          </cell>
          <cell r="R536">
            <v>0</v>
          </cell>
          <cell r="S536">
            <v>19772.401400000039</v>
          </cell>
          <cell r="T536">
            <v>0</v>
          </cell>
          <cell r="U536">
            <v>19446.156776900043</v>
          </cell>
          <cell r="V536">
            <v>326.24462310000069</v>
          </cell>
          <cell r="W536">
            <v>7460688.8540000003</v>
          </cell>
          <cell r="X536">
            <v>0</v>
          </cell>
          <cell r="Y536">
            <v>0</v>
          </cell>
          <cell r="Z536">
            <v>3793190.6300000013</v>
          </cell>
          <cell r="AA536">
            <v>3667498.2239999999</v>
          </cell>
        </row>
        <row r="537">
          <cell r="C537" t="str">
            <v>South East</v>
          </cell>
          <cell r="D537" t="str">
            <v>QB12091952</v>
          </cell>
          <cell r="E537" t="str">
            <v>22/11kV Line</v>
          </cell>
          <cell r="F537" t="str">
            <v>SE</v>
          </cell>
          <cell r="G537" t="str">
            <v>QGDA</v>
          </cell>
          <cell r="H537" t="str">
            <v>Vanglobe Carole Park</v>
          </cell>
          <cell r="I537" t="str">
            <v>11kV Line</v>
          </cell>
          <cell r="J537">
            <v>1.0434399999999999</v>
          </cell>
          <cell r="K537">
            <v>425000</v>
          </cell>
          <cell r="L537">
            <v>0</v>
          </cell>
          <cell r="M537">
            <v>425000</v>
          </cell>
          <cell r="N537">
            <v>7930856.7999999998</v>
          </cell>
          <cell r="O537">
            <v>0</v>
          </cell>
          <cell r="P537">
            <v>0</v>
          </cell>
          <cell r="Q537">
            <v>0</v>
          </cell>
          <cell r="R537">
            <v>0</v>
          </cell>
          <cell r="S537">
            <v>23774.212599999963</v>
          </cell>
          <cell r="T537">
            <v>0</v>
          </cell>
          <cell r="U537">
            <v>23381.938092099961</v>
          </cell>
          <cell r="V537">
            <v>392.27450789999938</v>
          </cell>
          <cell r="W537">
            <v>7930856.7999999998</v>
          </cell>
          <cell r="X537">
            <v>0</v>
          </cell>
          <cell r="Y537">
            <v>0</v>
          </cell>
          <cell r="Z537">
            <v>3434212.8</v>
          </cell>
          <cell r="AA537">
            <v>4496644.0000000009</v>
          </cell>
        </row>
        <row r="538">
          <cell r="C538" t="str">
            <v>South East</v>
          </cell>
          <cell r="D538" t="str">
            <v>QB01526286</v>
          </cell>
          <cell r="E538" t="str">
            <v>22/11kV Line</v>
          </cell>
          <cell r="F538" t="str">
            <v>SE</v>
          </cell>
          <cell r="G538" t="str">
            <v>QMAR</v>
          </cell>
          <cell r="H538" t="str">
            <v>WVTP1 - Sea World</v>
          </cell>
          <cell r="I538" t="str">
            <v>11kV Line</v>
          </cell>
          <cell r="J538">
            <v>1.0202100000000001</v>
          </cell>
          <cell r="K538">
            <v>5000</v>
          </cell>
          <cell r="L538">
            <v>0</v>
          </cell>
          <cell r="M538">
            <v>5000</v>
          </cell>
          <cell r="N538">
            <v>19896941</v>
          </cell>
          <cell r="O538">
            <v>0</v>
          </cell>
          <cell r="P538">
            <v>0</v>
          </cell>
          <cell r="Q538">
            <v>0</v>
          </cell>
          <cell r="R538">
            <v>0</v>
          </cell>
          <cell r="S538">
            <v>44169.304607999999</v>
          </cell>
          <cell r="T538">
            <v>0</v>
          </cell>
          <cell r="U538">
            <v>43440.511081967998</v>
          </cell>
          <cell r="V538">
            <v>728.79352603200005</v>
          </cell>
          <cell r="W538">
            <v>19896941</v>
          </cell>
          <cell r="X538">
            <v>0</v>
          </cell>
          <cell r="Y538">
            <v>0</v>
          </cell>
          <cell r="Z538">
            <v>9874766.9999999981</v>
          </cell>
          <cell r="AA538">
            <v>10022174</v>
          </cell>
        </row>
        <row r="539">
          <cell r="C539" t="str">
            <v>South East</v>
          </cell>
          <cell r="D539" t="str">
            <v>QB03675106</v>
          </cell>
          <cell r="E539" t="str">
            <v>22/11kV Line</v>
          </cell>
          <cell r="F539" t="str">
            <v>SE</v>
          </cell>
          <cell r="G539" t="str">
            <v>QRBS</v>
          </cell>
          <cell r="H539" t="str">
            <v>Vinidex Tubemakers Coopers Plains</v>
          </cell>
          <cell r="I539" t="str">
            <v>11kV Line</v>
          </cell>
          <cell r="J539">
            <v>1.0434399999999999</v>
          </cell>
          <cell r="K539">
            <v>613000</v>
          </cell>
          <cell r="L539">
            <v>0</v>
          </cell>
          <cell r="M539">
            <v>613000</v>
          </cell>
          <cell r="N539">
            <v>11544760.295844132</v>
          </cell>
          <cell r="O539">
            <v>0</v>
          </cell>
          <cell r="P539">
            <v>0</v>
          </cell>
          <cell r="Q539">
            <v>0</v>
          </cell>
          <cell r="R539">
            <v>0</v>
          </cell>
          <cell r="S539">
            <v>23340</v>
          </cell>
          <cell r="T539">
            <v>0</v>
          </cell>
          <cell r="U539">
            <v>22954.89</v>
          </cell>
          <cell r="V539">
            <v>385.11</v>
          </cell>
          <cell r="W539">
            <v>11544760.295844132</v>
          </cell>
          <cell r="X539">
            <v>0</v>
          </cell>
          <cell r="Y539">
            <v>0</v>
          </cell>
          <cell r="Z539">
            <v>5933047.501201272</v>
          </cell>
          <cell r="AA539">
            <v>5611712.7946428601</v>
          </cell>
        </row>
        <row r="540">
          <cell r="C540" t="str">
            <v>South East</v>
          </cell>
          <cell r="D540" t="str">
            <v>QB09565931</v>
          </cell>
          <cell r="E540" t="str">
            <v>22/11kV Line</v>
          </cell>
          <cell r="F540" t="str">
            <v>SE</v>
          </cell>
          <cell r="G540" t="str">
            <v>QGDA</v>
          </cell>
          <cell r="H540" t="str">
            <v>V2 - Visyboard (Carole Park)</v>
          </cell>
          <cell r="I540" t="str">
            <v>11kV Line</v>
          </cell>
          <cell r="J540">
            <v>1.0434399999999999</v>
          </cell>
          <cell r="K540">
            <v>669000</v>
          </cell>
          <cell r="L540">
            <v>0</v>
          </cell>
          <cell r="M540">
            <v>669000</v>
          </cell>
          <cell r="N540">
            <v>7723475.5316944141</v>
          </cell>
          <cell r="O540">
            <v>0</v>
          </cell>
          <cell r="P540">
            <v>0</v>
          </cell>
          <cell r="Q540">
            <v>0</v>
          </cell>
          <cell r="R540">
            <v>0</v>
          </cell>
          <cell r="S540">
            <v>18840</v>
          </cell>
          <cell r="T540">
            <v>0</v>
          </cell>
          <cell r="U540">
            <v>18529.14</v>
          </cell>
          <cell r="V540">
            <v>310.86</v>
          </cell>
          <cell r="W540">
            <v>7723475.5316944141</v>
          </cell>
          <cell r="X540">
            <v>0</v>
          </cell>
          <cell r="Y540">
            <v>0</v>
          </cell>
          <cell r="Z540">
            <v>2854739.8613076913</v>
          </cell>
          <cell r="AA540">
            <v>4868735.6703867232</v>
          </cell>
        </row>
        <row r="541">
          <cell r="C541" t="str">
            <v>South East</v>
          </cell>
          <cell r="D541" t="str">
            <v>QB11788305</v>
          </cell>
          <cell r="E541" t="str">
            <v>22/11kV Line</v>
          </cell>
          <cell r="F541" t="str">
            <v>SE</v>
          </cell>
          <cell r="G541" t="str">
            <v>QSPN</v>
          </cell>
          <cell r="H541" t="str">
            <v>VIP Plastics Packaging</v>
          </cell>
          <cell r="I541" t="str">
            <v>11kV Line</v>
          </cell>
          <cell r="J541">
            <v>1.0434399999999999</v>
          </cell>
          <cell r="K541">
            <v>1218000</v>
          </cell>
          <cell r="L541">
            <v>0</v>
          </cell>
          <cell r="M541">
            <v>1218000</v>
          </cell>
          <cell r="N541">
            <v>22067289.899999999</v>
          </cell>
          <cell r="O541">
            <v>0</v>
          </cell>
          <cell r="P541">
            <v>0</v>
          </cell>
          <cell r="Q541">
            <v>0</v>
          </cell>
          <cell r="R541">
            <v>0</v>
          </cell>
          <cell r="S541">
            <v>46876.007900000041</v>
          </cell>
          <cell r="T541">
            <v>0</v>
          </cell>
          <cell r="U541">
            <v>46102.55376965004</v>
          </cell>
          <cell r="V541">
            <v>773.4541303500007</v>
          </cell>
          <cell r="W541">
            <v>22067289.899999999</v>
          </cell>
          <cell r="X541">
            <v>0</v>
          </cell>
          <cell r="Y541">
            <v>0</v>
          </cell>
          <cell r="Z541">
            <v>9852551.6999999993</v>
          </cell>
          <cell r="AA541">
            <v>12214738.199999999</v>
          </cell>
        </row>
        <row r="542">
          <cell r="C542" t="str">
            <v>South East</v>
          </cell>
          <cell r="D542" t="str">
            <v>3115355942</v>
          </cell>
          <cell r="E542" t="str">
            <v>22/11kV Line</v>
          </cell>
          <cell r="F542" t="str">
            <v>SE</v>
          </cell>
          <cell r="G542" t="str">
            <v>QLGH</v>
          </cell>
          <cell r="H542" t="str">
            <v>V5 - Visypet</v>
          </cell>
          <cell r="I542" t="str">
            <v>11kV Line</v>
          </cell>
          <cell r="J542">
            <v>1.0202100000000001</v>
          </cell>
          <cell r="K542">
            <v>224000</v>
          </cell>
          <cell r="L542">
            <v>0</v>
          </cell>
          <cell r="M542">
            <v>224000</v>
          </cell>
          <cell r="N542">
            <v>29426216</v>
          </cell>
          <cell r="O542">
            <v>0</v>
          </cell>
          <cell r="P542">
            <v>0</v>
          </cell>
          <cell r="Q542">
            <v>0</v>
          </cell>
          <cell r="R542">
            <v>0</v>
          </cell>
          <cell r="S542">
            <v>65540.64929999999</v>
          </cell>
          <cell r="T542">
            <v>0</v>
          </cell>
          <cell r="U542">
            <v>64459.228586550002</v>
          </cell>
          <cell r="V542">
            <v>1081.42071345</v>
          </cell>
          <cell r="W542">
            <v>29426216</v>
          </cell>
          <cell r="X542">
            <v>0</v>
          </cell>
          <cell r="Y542">
            <v>0</v>
          </cell>
          <cell r="Z542">
            <v>12851904</v>
          </cell>
          <cell r="AA542">
            <v>16574312.000000002</v>
          </cell>
        </row>
        <row r="543">
          <cell r="C543" t="str">
            <v>South East</v>
          </cell>
          <cell r="D543" t="str">
            <v>QB07961618</v>
          </cell>
          <cell r="E543" t="str">
            <v>22/11kV Line</v>
          </cell>
          <cell r="F543" t="str">
            <v>SE</v>
          </cell>
          <cell r="G543" t="str">
            <v>QRLD</v>
          </cell>
          <cell r="H543" t="str">
            <v>Qld Corrective Serv - Wacol Stn Rd</v>
          </cell>
          <cell r="I543" t="str">
            <v>11kV Line</v>
          </cell>
          <cell r="J543">
            <v>1.0434399999999999</v>
          </cell>
          <cell r="K543">
            <v>421000</v>
          </cell>
          <cell r="L543">
            <v>0</v>
          </cell>
          <cell r="M543">
            <v>421000</v>
          </cell>
          <cell r="N543">
            <v>6369256.1033563167</v>
          </cell>
          <cell r="O543">
            <v>0</v>
          </cell>
          <cell r="P543">
            <v>0</v>
          </cell>
          <cell r="Q543">
            <v>0</v>
          </cell>
          <cell r="R543">
            <v>0</v>
          </cell>
          <cell r="S543">
            <v>14964</v>
          </cell>
          <cell r="T543">
            <v>0</v>
          </cell>
          <cell r="U543">
            <v>14717.094000000001</v>
          </cell>
          <cell r="V543">
            <v>246.90600000000001</v>
          </cell>
          <cell r="W543">
            <v>6369256.1033563167</v>
          </cell>
          <cell r="X543">
            <v>0</v>
          </cell>
          <cell r="Y543">
            <v>0</v>
          </cell>
          <cell r="Z543">
            <v>3020076.938232631</v>
          </cell>
          <cell r="AA543">
            <v>3349179.1651236853</v>
          </cell>
        </row>
        <row r="544">
          <cell r="C544" t="str">
            <v>South East</v>
          </cell>
          <cell r="D544" t="str">
            <v>3115509818</v>
          </cell>
          <cell r="E544" t="str">
            <v>22/11kV Line</v>
          </cell>
          <cell r="F544" t="str">
            <v>SE</v>
          </cell>
          <cell r="G544" t="str">
            <v>QMAR</v>
          </cell>
          <cell r="H544" t="str">
            <v>WVTP2  - Oxenford</v>
          </cell>
          <cell r="I544" t="str">
            <v>11kV Line</v>
          </cell>
          <cell r="J544">
            <v>1.0434399999999999</v>
          </cell>
          <cell r="K544">
            <v>3513000</v>
          </cell>
          <cell r="L544">
            <v>0</v>
          </cell>
          <cell r="M544">
            <v>3513000</v>
          </cell>
          <cell r="N544">
            <v>10978276.037090315</v>
          </cell>
          <cell r="O544">
            <v>0</v>
          </cell>
          <cell r="P544">
            <v>0</v>
          </cell>
          <cell r="Q544">
            <v>0</v>
          </cell>
          <cell r="R544">
            <v>0</v>
          </cell>
          <cell r="S544">
            <v>35268</v>
          </cell>
          <cell r="T544">
            <v>0</v>
          </cell>
          <cell r="U544">
            <v>34686.078000000001</v>
          </cell>
          <cell r="V544">
            <v>581.92200000000003</v>
          </cell>
          <cell r="W544">
            <v>10978276.037090315</v>
          </cell>
          <cell r="X544">
            <v>0</v>
          </cell>
          <cell r="Y544">
            <v>0</v>
          </cell>
          <cell r="Z544">
            <v>4513761.1691860072</v>
          </cell>
          <cell r="AA544">
            <v>6464514.8679043073</v>
          </cell>
        </row>
        <row r="545">
          <cell r="C545" t="str">
            <v>South East</v>
          </cell>
          <cell r="D545" t="str">
            <v>QB07821514</v>
          </cell>
          <cell r="E545" t="str">
            <v>22/11kV Line</v>
          </cell>
          <cell r="F545" t="str">
            <v>SE</v>
          </cell>
          <cell r="G545" t="str">
            <v>QBMH</v>
          </cell>
          <cell r="H545" t="str">
            <v>S1 - Waterfront Place (No 2 &amp; 3)</v>
          </cell>
          <cell r="I545" t="str">
            <v>11kV Line</v>
          </cell>
          <cell r="J545">
            <v>1.0434399999999999</v>
          </cell>
          <cell r="K545">
            <v>404000</v>
          </cell>
          <cell r="L545">
            <v>0</v>
          </cell>
          <cell r="M545">
            <v>404000</v>
          </cell>
          <cell r="N545">
            <v>4338371.9880000008</v>
          </cell>
          <cell r="O545">
            <v>0</v>
          </cell>
          <cell r="P545">
            <v>0</v>
          </cell>
          <cell r="Q545">
            <v>0</v>
          </cell>
          <cell r="R545">
            <v>0</v>
          </cell>
          <cell r="S545">
            <v>12193.139304</v>
          </cell>
          <cell r="T545">
            <v>0</v>
          </cell>
          <cell r="U545">
            <v>11991.952505484001</v>
          </cell>
          <cell r="V545">
            <v>201.18679851600001</v>
          </cell>
          <cell r="W545">
            <v>4338371.9880000008</v>
          </cell>
          <cell r="X545">
            <v>0</v>
          </cell>
          <cell r="Y545">
            <v>0</v>
          </cell>
          <cell r="Z545">
            <v>1994256.2880000004</v>
          </cell>
          <cell r="AA545">
            <v>2344115.7000000002</v>
          </cell>
        </row>
        <row r="546">
          <cell r="C546" t="str">
            <v>South East</v>
          </cell>
          <cell r="D546" t="str">
            <v>QB11909722</v>
          </cell>
          <cell r="E546" t="str">
            <v>22/11kV Line</v>
          </cell>
          <cell r="F546" t="str">
            <v>SE</v>
          </cell>
          <cell r="G546" t="str">
            <v>QMAR</v>
          </cell>
          <cell r="H546" t="str">
            <v>Watermark Hotel</v>
          </cell>
          <cell r="I546" t="str">
            <v>11kV Line</v>
          </cell>
          <cell r="J546">
            <v>1.0434399999999999</v>
          </cell>
          <cell r="K546">
            <v>210000</v>
          </cell>
          <cell r="L546">
            <v>0</v>
          </cell>
          <cell r="M546">
            <v>210000</v>
          </cell>
          <cell r="N546">
            <v>3691809.11268854</v>
          </cell>
          <cell r="O546">
            <v>0</v>
          </cell>
          <cell r="P546">
            <v>0</v>
          </cell>
          <cell r="Q546">
            <v>0</v>
          </cell>
          <cell r="R546">
            <v>0</v>
          </cell>
          <cell r="S546">
            <v>7452</v>
          </cell>
          <cell r="T546">
            <v>0</v>
          </cell>
          <cell r="U546">
            <v>7329.0420000000004</v>
          </cell>
          <cell r="V546">
            <v>122.95800000000001</v>
          </cell>
          <cell r="W546">
            <v>3691809.11268854</v>
          </cell>
          <cell r="X546">
            <v>0</v>
          </cell>
          <cell r="Y546">
            <v>0</v>
          </cell>
          <cell r="Z546">
            <v>1823819.8330146351</v>
          </cell>
          <cell r="AA546">
            <v>1867989.2796739049</v>
          </cell>
        </row>
        <row r="547">
          <cell r="C547" t="str">
            <v>South East</v>
          </cell>
          <cell r="D547" t="str">
            <v>QB03674215</v>
          </cell>
          <cell r="E547" t="str">
            <v>22/11kV Line</v>
          </cell>
          <cell r="F547" t="str">
            <v>SE</v>
          </cell>
          <cell r="G547" t="str">
            <v>QMRE</v>
          </cell>
          <cell r="H547" t="str">
            <v>Watson &amp; Son</v>
          </cell>
          <cell r="I547" t="str">
            <v>11kV Line</v>
          </cell>
          <cell r="J547">
            <v>1.0434399999999999</v>
          </cell>
          <cell r="K547">
            <v>283000</v>
          </cell>
          <cell r="L547">
            <v>0</v>
          </cell>
          <cell r="M547">
            <v>283000</v>
          </cell>
          <cell r="N547">
            <v>3223310.534</v>
          </cell>
          <cell r="O547">
            <v>0</v>
          </cell>
          <cell r="P547">
            <v>0</v>
          </cell>
          <cell r="Q547">
            <v>0</v>
          </cell>
          <cell r="R547">
            <v>0</v>
          </cell>
          <cell r="S547">
            <v>5781.0206000000035</v>
          </cell>
          <cell r="T547">
            <v>0</v>
          </cell>
          <cell r="U547">
            <v>5685.6337601000041</v>
          </cell>
          <cell r="V547">
            <v>95.386839900000069</v>
          </cell>
          <cell r="W547">
            <v>3223310.534</v>
          </cell>
          <cell r="X547">
            <v>0</v>
          </cell>
          <cell r="Y547">
            <v>0</v>
          </cell>
          <cell r="Z547">
            <v>1613789.25</v>
          </cell>
          <cell r="AA547">
            <v>1609521.284</v>
          </cell>
        </row>
        <row r="548">
          <cell r="C548" t="str">
            <v>South East</v>
          </cell>
          <cell r="D548" t="str">
            <v>QB06148611</v>
          </cell>
          <cell r="E548" t="str">
            <v>22/11kV Line</v>
          </cell>
          <cell r="F548" t="str">
            <v>SE</v>
          </cell>
          <cell r="G548" t="str">
            <v>QSPN</v>
          </cell>
          <cell r="H548" t="str">
            <v>Strathpine Centre (Swordfish Australian Sub TC)</v>
          </cell>
          <cell r="I548" t="str">
            <v>11kV Line</v>
          </cell>
          <cell r="J548">
            <v>1.0202100000000001</v>
          </cell>
          <cell r="K548">
            <v>810000</v>
          </cell>
          <cell r="L548">
            <v>0</v>
          </cell>
          <cell r="M548">
            <v>810000</v>
          </cell>
          <cell r="N548">
            <v>14779568.960000001</v>
          </cell>
          <cell r="O548">
            <v>0</v>
          </cell>
          <cell r="P548">
            <v>0</v>
          </cell>
          <cell r="Q548">
            <v>0</v>
          </cell>
          <cell r="R548">
            <v>0</v>
          </cell>
          <cell r="S548">
            <v>44020.257213999997</v>
          </cell>
          <cell r="T548">
            <v>0</v>
          </cell>
          <cell r="U548">
            <v>43293.922969969004</v>
          </cell>
          <cell r="V548">
            <v>726.33424403100003</v>
          </cell>
          <cell r="W548">
            <v>14779568.960000001</v>
          </cell>
          <cell r="X548">
            <v>0</v>
          </cell>
          <cell r="Y548">
            <v>0</v>
          </cell>
          <cell r="Z548">
            <v>5877657.7599999998</v>
          </cell>
          <cell r="AA548">
            <v>8901911.2000000011</v>
          </cell>
        </row>
        <row r="549">
          <cell r="C549" t="str">
            <v>South East</v>
          </cell>
          <cell r="D549" t="str">
            <v>QB03675483</v>
          </cell>
          <cell r="E549" t="str">
            <v>22/11kV Line</v>
          </cell>
          <cell r="F549" t="str">
            <v>SE</v>
          </cell>
          <cell r="G549" t="str">
            <v>QTNS</v>
          </cell>
          <cell r="H549" t="str">
            <v>GWF1 - Weston Milling</v>
          </cell>
          <cell r="I549" t="str">
            <v>11kV Line</v>
          </cell>
          <cell r="J549">
            <v>1.0434399999999999</v>
          </cell>
          <cell r="K549">
            <v>622000</v>
          </cell>
          <cell r="L549">
            <v>0</v>
          </cell>
          <cell r="M549">
            <v>622000</v>
          </cell>
          <cell r="N549">
            <v>6769661.6912449561</v>
          </cell>
          <cell r="O549">
            <v>0</v>
          </cell>
          <cell r="P549">
            <v>0</v>
          </cell>
          <cell r="Q549">
            <v>0</v>
          </cell>
          <cell r="R549">
            <v>0</v>
          </cell>
          <cell r="S549">
            <v>23556</v>
          </cell>
          <cell r="T549">
            <v>0</v>
          </cell>
          <cell r="U549">
            <v>23167.326000000001</v>
          </cell>
          <cell r="V549">
            <v>388.67399999999998</v>
          </cell>
          <cell r="W549">
            <v>6769661.6912449561</v>
          </cell>
          <cell r="X549">
            <v>0</v>
          </cell>
          <cell r="Y549">
            <v>0</v>
          </cell>
          <cell r="Z549">
            <v>2546097.1132434052</v>
          </cell>
          <cell r="AA549">
            <v>4223564.5780015513</v>
          </cell>
        </row>
        <row r="550">
          <cell r="C550" t="str">
            <v>South East</v>
          </cell>
          <cell r="D550" t="str">
            <v>QB09077880</v>
          </cell>
          <cell r="E550" t="str">
            <v>22/11kV Line</v>
          </cell>
          <cell r="F550" t="str">
            <v>SE</v>
          </cell>
          <cell r="G550" t="str">
            <v>QSPN</v>
          </cell>
          <cell r="H550" t="str">
            <v>Carter Holt Harvey - 2</v>
          </cell>
          <cell r="I550" t="str">
            <v>11kV Line</v>
          </cell>
          <cell r="J550">
            <v>1.0434399999999999</v>
          </cell>
          <cell r="K550">
            <v>1141000</v>
          </cell>
          <cell r="L550">
            <v>0</v>
          </cell>
          <cell r="M550">
            <v>1141000</v>
          </cell>
          <cell r="N550">
            <v>6980619.2999999998</v>
          </cell>
          <cell r="O550">
            <v>0</v>
          </cell>
          <cell r="P550">
            <v>0</v>
          </cell>
          <cell r="Q550">
            <v>0</v>
          </cell>
          <cell r="R550">
            <v>0</v>
          </cell>
          <cell r="S550">
            <v>27333.5694</v>
          </cell>
          <cell r="T550">
            <v>0</v>
          </cell>
          <cell r="U550">
            <v>26882.565504900002</v>
          </cell>
          <cell r="V550">
            <v>451.00389510000002</v>
          </cell>
          <cell r="W550">
            <v>6980619.2999999998</v>
          </cell>
          <cell r="X550">
            <v>0</v>
          </cell>
          <cell r="Y550">
            <v>0</v>
          </cell>
          <cell r="Z550">
            <v>2656202.5000000005</v>
          </cell>
          <cell r="AA550">
            <v>4324416.8</v>
          </cell>
        </row>
        <row r="551">
          <cell r="C551" t="str">
            <v>South East</v>
          </cell>
          <cell r="D551" t="str">
            <v>QB13054163</v>
          </cell>
          <cell r="E551" t="str">
            <v>22/11kV Line</v>
          </cell>
          <cell r="F551" t="str">
            <v>SE</v>
          </cell>
          <cell r="G551" t="str">
            <v>QRLD</v>
          </cell>
          <cell r="H551" t="str">
            <v>Qld Corrective Serv - Grindle Rd</v>
          </cell>
          <cell r="I551" t="str">
            <v>11kV Line</v>
          </cell>
          <cell r="J551">
            <v>1.0434399999999999</v>
          </cell>
          <cell r="K551">
            <v>1348000</v>
          </cell>
          <cell r="L551">
            <v>0</v>
          </cell>
          <cell r="M551">
            <v>1348000</v>
          </cell>
          <cell r="N551">
            <v>9145957.2989290841</v>
          </cell>
          <cell r="O551">
            <v>0</v>
          </cell>
          <cell r="P551">
            <v>0</v>
          </cell>
          <cell r="Q551">
            <v>0</v>
          </cell>
          <cell r="R551">
            <v>0</v>
          </cell>
          <cell r="S551">
            <v>22248</v>
          </cell>
          <cell r="T551">
            <v>0</v>
          </cell>
          <cell r="U551">
            <v>21880.908000000003</v>
          </cell>
          <cell r="V551">
            <v>367.09199999999998</v>
          </cell>
          <cell r="W551">
            <v>9145957.2989290841</v>
          </cell>
          <cell r="X551">
            <v>0</v>
          </cell>
          <cell r="Y551">
            <v>0</v>
          </cell>
          <cell r="Z551">
            <v>4102514.6860229997</v>
          </cell>
          <cell r="AA551">
            <v>5043442.6129060835</v>
          </cell>
        </row>
        <row r="552">
          <cell r="C552" t="str">
            <v>South East</v>
          </cell>
          <cell r="D552" t="str">
            <v>3117403979</v>
          </cell>
          <cell r="E552" t="str">
            <v>22/11kV Line</v>
          </cell>
          <cell r="F552" t="str">
            <v>SE</v>
          </cell>
          <cell r="G552" t="str">
            <v>QSPN</v>
          </cell>
          <cell r="H552" t="str">
            <v>W7 - Westfield North Lakes - 2</v>
          </cell>
          <cell r="I552" t="str">
            <v>11kV Line</v>
          </cell>
          <cell r="J552">
            <v>1.0202100000000001</v>
          </cell>
          <cell r="K552">
            <v>0</v>
          </cell>
          <cell r="L552">
            <v>0</v>
          </cell>
          <cell r="M552">
            <v>0</v>
          </cell>
          <cell r="N552">
            <v>9547427.7838052642</v>
          </cell>
          <cell r="O552">
            <v>0</v>
          </cell>
          <cell r="P552">
            <v>0</v>
          </cell>
          <cell r="Q552">
            <v>0</v>
          </cell>
          <cell r="R552">
            <v>0</v>
          </cell>
          <cell r="S552">
            <v>28860</v>
          </cell>
          <cell r="T552">
            <v>0</v>
          </cell>
          <cell r="U552">
            <v>28383.81</v>
          </cell>
          <cell r="V552">
            <v>476.19000000000005</v>
          </cell>
          <cell r="W552">
            <v>9547427.7838052642</v>
          </cell>
          <cell r="X552">
            <v>0</v>
          </cell>
          <cell r="Y552">
            <v>0</v>
          </cell>
          <cell r="Z552">
            <v>3608094.3181563257</v>
          </cell>
          <cell r="AA552">
            <v>5939333.4656489398</v>
          </cell>
        </row>
        <row r="553">
          <cell r="C553" t="str">
            <v>South East</v>
          </cell>
          <cell r="D553" t="str">
            <v>3114958848</v>
          </cell>
          <cell r="E553" t="str">
            <v>22/11kV Line</v>
          </cell>
          <cell r="F553" t="str">
            <v>SE</v>
          </cell>
          <cell r="G553" t="str">
            <v>QSPN</v>
          </cell>
          <cell r="H553" t="str">
            <v>W6 - Westfield North Lakes - 1</v>
          </cell>
          <cell r="I553" t="str">
            <v>11kV Line</v>
          </cell>
          <cell r="J553">
            <v>1.0202100000000001</v>
          </cell>
          <cell r="K553">
            <v>0</v>
          </cell>
          <cell r="L553">
            <v>0</v>
          </cell>
          <cell r="M553">
            <v>0</v>
          </cell>
          <cell r="N553">
            <v>8749994.8969915658</v>
          </cell>
          <cell r="O553">
            <v>0</v>
          </cell>
          <cell r="P553">
            <v>0</v>
          </cell>
          <cell r="Q553">
            <v>0</v>
          </cell>
          <cell r="R553">
            <v>0</v>
          </cell>
          <cell r="S553">
            <v>28560</v>
          </cell>
          <cell r="T553">
            <v>0</v>
          </cell>
          <cell r="U553">
            <v>28088.760000000002</v>
          </cell>
          <cell r="V553">
            <v>471.24</v>
          </cell>
          <cell r="W553">
            <v>8749994.8969915658</v>
          </cell>
          <cell r="X553">
            <v>0</v>
          </cell>
          <cell r="Y553">
            <v>0</v>
          </cell>
          <cell r="Z553">
            <v>3153320.6601337912</v>
          </cell>
          <cell r="AA553">
            <v>5596674.2368577756</v>
          </cell>
        </row>
        <row r="554">
          <cell r="C554" t="str">
            <v>South East</v>
          </cell>
          <cell r="D554" t="str">
            <v>QB05803918</v>
          </cell>
          <cell r="E554" t="str">
            <v>22/11kV Line</v>
          </cell>
          <cell r="F554" t="str">
            <v>SE</v>
          </cell>
          <cell r="G554" t="str">
            <v>QMRE</v>
          </cell>
          <cell r="H554" t="str">
            <v>Qld Bulk Handling - 1</v>
          </cell>
          <cell r="I554" t="str">
            <v>11kV Line</v>
          </cell>
          <cell r="J554">
            <v>1.0434399999999999</v>
          </cell>
          <cell r="K554">
            <v>0</v>
          </cell>
          <cell r="L554">
            <v>0</v>
          </cell>
          <cell r="M554">
            <v>0</v>
          </cell>
          <cell r="N554">
            <v>5427051.3046532255</v>
          </cell>
          <cell r="O554">
            <v>0</v>
          </cell>
          <cell r="P554">
            <v>0</v>
          </cell>
          <cell r="Q554">
            <v>0</v>
          </cell>
          <cell r="R554">
            <v>0</v>
          </cell>
          <cell r="S554">
            <v>26772</v>
          </cell>
          <cell r="T554">
            <v>0</v>
          </cell>
          <cell r="U554">
            <v>26330.262000000002</v>
          </cell>
          <cell r="V554">
            <v>441.73800000000006</v>
          </cell>
          <cell r="W554">
            <v>5427051.3046532255</v>
          </cell>
          <cell r="X554">
            <v>0</v>
          </cell>
          <cell r="Y554">
            <v>0</v>
          </cell>
          <cell r="Z554">
            <v>2882836.0326541131</v>
          </cell>
          <cell r="AA554">
            <v>2544215.2719991123</v>
          </cell>
        </row>
        <row r="555">
          <cell r="C555" t="str">
            <v>South East</v>
          </cell>
          <cell r="D555" t="str">
            <v>3115817431</v>
          </cell>
          <cell r="E555" t="str">
            <v>22/11kV Line</v>
          </cell>
          <cell r="F555" t="str">
            <v>SE</v>
          </cell>
          <cell r="G555" t="str">
            <v>QRLE</v>
          </cell>
          <cell r="H555" t="str">
            <v>BMC Saville</v>
          </cell>
          <cell r="I555" t="str">
            <v>11kV Line</v>
          </cell>
          <cell r="J555">
            <v>1.0434399999999999</v>
          </cell>
          <cell r="K555">
            <v>219000</v>
          </cell>
          <cell r="L555">
            <v>0</v>
          </cell>
          <cell r="M555">
            <v>219000</v>
          </cell>
          <cell r="N555">
            <v>3164497.7250000001</v>
          </cell>
          <cell r="O555">
            <v>0</v>
          </cell>
          <cell r="P555">
            <v>0</v>
          </cell>
          <cell r="Q555">
            <v>0</v>
          </cell>
          <cell r="R555">
            <v>0</v>
          </cell>
          <cell r="S555">
            <v>7288.0898000000043</v>
          </cell>
          <cell r="T555">
            <v>0</v>
          </cell>
          <cell r="U555">
            <v>7167.8363183000047</v>
          </cell>
          <cell r="V555">
            <v>120.25348170000008</v>
          </cell>
          <cell r="W555">
            <v>3164497.7250000001</v>
          </cell>
          <cell r="X555">
            <v>0</v>
          </cell>
          <cell r="Y555">
            <v>0</v>
          </cell>
          <cell r="Z555">
            <v>1564530.2999999998</v>
          </cell>
          <cell r="AA555">
            <v>1599967.425</v>
          </cell>
        </row>
        <row r="556">
          <cell r="C556" t="str">
            <v>South East</v>
          </cell>
          <cell r="D556" t="str">
            <v>QB12778478</v>
          </cell>
          <cell r="E556" t="str">
            <v>22/11kV Line</v>
          </cell>
          <cell r="F556" t="str">
            <v>SE</v>
          </cell>
          <cell r="G556" t="str">
            <v>QSPN</v>
          </cell>
          <cell r="H556" t="str">
            <v>G James Aust - Eagle Farm - 1</v>
          </cell>
          <cell r="I556" t="str">
            <v>11kV Line</v>
          </cell>
          <cell r="J556">
            <v>1.0434399999999999</v>
          </cell>
          <cell r="K556">
            <v>733000</v>
          </cell>
          <cell r="L556">
            <v>0</v>
          </cell>
          <cell r="M556">
            <v>733000</v>
          </cell>
          <cell r="N556">
            <v>1092819.3540337277</v>
          </cell>
          <cell r="O556">
            <v>0</v>
          </cell>
          <cell r="P556">
            <v>0</v>
          </cell>
          <cell r="Q556">
            <v>0</v>
          </cell>
          <cell r="R556">
            <v>0</v>
          </cell>
          <cell r="S556">
            <v>3864</v>
          </cell>
          <cell r="T556">
            <v>0</v>
          </cell>
          <cell r="U556">
            <v>3800.2440000000001</v>
          </cell>
          <cell r="V556">
            <v>63.756000000000007</v>
          </cell>
          <cell r="W556">
            <v>1092819.3540337277</v>
          </cell>
          <cell r="X556">
            <v>0</v>
          </cell>
          <cell r="Y556">
            <v>0</v>
          </cell>
          <cell r="Z556">
            <v>445159.61894178769</v>
          </cell>
          <cell r="AA556">
            <v>647659.73509193992</v>
          </cell>
        </row>
        <row r="557">
          <cell r="C557" t="str">
            <v>South East</v>
          </cell>
          <cell r="D557" t="str">
            <v>QB02295954</v>
          </cell>
          <cell r="E557" t="str">
            <v>22/11kV Line</v>
          </cell>
          <cell r="F557" t="str">
            <v>SE</v>
          </cell>
          <cell r="G557" t="str">
            <v>QSPN</v>
          </cell>
          <cell r="H557" t="str">
            <v>G James Aust - Narangba - 4</v>
          </cell>
          <cell r="I557" t="str">
            <v>11kV Line</v>
          </cell>
          <cell r="J557">
            <v>1.0434399999999999</v>
          </cell>
          <cell r="K557">
            <v>645000</v>
          </cell>
          <cell r="L557">
            <v>0</v>
          </cell>
          <cell r="M557">
            <v>645000</v>
          </cell>
          <cell r="N557">
            <v>1832450.6902241164</v>
          </cell>
          <cell r="O557">
            <v>0</v>
          </cell>
          <cell r="P557">
            <v>0</v>
          </cell>
          <cell r="Q557">
            <v>0</v>
          </cell>
          <cell r="R557">
            <v>0</v>
          </cell>
          <cell r="S557">
            <v>13668</v>
          </cell>
          <cell r="T557">
            <v>0</v>
          </cell>
          <cell r="U557">
            <v>13442.477999999999</v>
          </cell>
          <cell r="V557">
            <v>225.52200000000002</v>
          </cell>
          <cell r="W557">
            <v>1832450.6902241164</v>
          </cell>
          <cell r="X557">
            <v>0</v>
          </cell>
          <cell r="Y557">
            <v>0</v>
          </cell>
          <cell r="Z557">
            <v>604030.85040818166</v>
          </cell>
          <cell r="AA557">
            <v>1228419.8398159347</v>
          </cell>
        </row>
        <row r="558">
          <cell r="C558" t="str">
            <v>South East</v>
          </cell>
          <cell r="D558" t="str">
            <v>QB12040746</v>
          </cell>
          <cell r="E558" t="str">
            <v>22/11kV Line</v>
          </cell>
          <cell r="F558" t="str">
            <v>SE</v>
          </cell>
          <cell r="G558" t="str">
            <v>QBBS</v>
          </cell>
          <cell r="H558" t="str">
            <v>Optus Vision Rochedale</v>
          </cell>
          <cell r="I558" t="str">
            <v>11kV Line</v>
          </cell>
          <cell r="J558">
            <v>1.0434399999999999</v>
          </cell>
          <cell r="K558">
            <v>327000</v>
          </cell>
          <cell r="L558">
            <v>0</v>
          </cell>
          <cell r="M558">
            <v>327000</v>
          </cell>
          <cell r="N558">
            <v>7973453.2660550904</v>
          </cell>
          <cell r="O558">
            <v>0</v>
          </cell>
          <cell r="P558">
            <v>0</v>
          </cell>
          <cell r="Q558">
            <v>0</v>
          </cell>
          <cell r="R558">
            <v>0</v>
          </cell>
          <cell r="S558">
            <v>12936</v>
          </cell>
          <cell r="T558">
            <v>0</v>
          </cell>
          <cell r="U558">
            <v>12722.556</v>
          </cell>
          <cell r="V558">
            <v>213.44400000000002</v>
          </cell>
          <cell r="W558">
            <v>7973453.2660550904</v>
          </cell>
          <cell r="X558">
            <v>0</v>
          </cell>
          <cell r="Y558">
            <v>0</v>
          </cell>
          <cell r="Z558">
            <v>4109969.2664231602</v>
          </cell>
          <cell r="AA558">
            <v>3863483.9996319297</v>
          </cell>
        </row>
        <row r="559">
          <cell r="C559" t="str">
            <v>South East</v>
          </cell>
          <cell r="D559" t="str">
            <v>QB02299542</v>
          </cell>
          <cell r="E559" t="str">
            <v>22/11kV Line</v>
          </cell>
          <cell r="F559" t="str">
            <v>SE</v>
          </cell>
          <cell r="G559" t="str">
            <v>QSPN</v>
          </cell>
          <cell r="H559" t="str">
            <v>Purac</v>
          </cell>
          <cell r="I559" t="str">
            <v>11kV Line</v>
          </cell>
          <cell r="J559">
            <v>1.0434399999999999</v>
          </cell>
          <cell r="K559">
            <v>347000</v>
          </cell>
          <cell r="L559">
            <v>0</v>
          </cell>
          <cell r="M559">
            <v>347000</v>
          </cell>
          <cell r="N559">
            <v>4192034.7599999993</v>
          </cell>
          <cell r="O559">
            <v>0</v>
          </cell>
          <cell r="P559">
            <v>0</v>
          </cell>
          <cell r="Q559">
            <v>0</v>
          </cell>
          <cell r="R559">
            <v>0</v>
          </cell>
          <cell r="S559">
            <v>7605.5117000000046</v>
          </cell>
          <cell r="T559">
            <v>0</v>
          </cell>
          <cell r="U559">
            <v>7480.0207569500053</v>
          </cell>
          <cell r="V559">
            <v>125.49094305000007</v>
          </cell>
          <cell r="W559">
            <v>4192034.7599999993</v>
          </cell>
          <cell r="X559">
            <v>0</v>
          </cell>
          <cell r="Y559">
            <v>0</v>
          </cell>
          <cell r="Z559">
            <v>2093212.6199999992</v>
          </cell>
          <cell r="AA559">
            <v>2098822.14</v>
          </cell>
        </row>
        <row r="560">
          <cell r="C560" t="str">
            <v>South East</v>
          </cell>
          <cell r="D560" t="str">
            <v>QB13237063</v>
          </cell>
          <cell r="E560" t="str">
            <v>22/11kV Line</v>
          </cell>
          <cell r="F560" t="str">
            <v>SE</v>
          </cell>
          <cell r="G560" t="str">
            <v>QLGL</v>
          </cell>
          <cell r="H560" t="str">
            <v>QIC4 - Logan Hyperdome</v>
          </cell>
          <cell r="I560" t="str">
            <v>11kV Line</v>
          </cell>
          <cell r="J560">
            <v>1.0434399999999999</v>
          </cell>
          <cell r="K560">
            <v>421000</v>
          </cell>
          <cell r="L560">
            <v>0</v>
          </cell>
          <cell r="M560">
            <v>421000</v>
          </cell>
          <cell r="N560">
            <v>2691762.8433839679</v>
          </cell>
          <cell r="O560">
            <v>0</v>
          </cell>
          <cell r="P560">
            <v>0</v>
          </cell>
          <cell r="Q560">
            <v>0</v>
          </cell>
          <cell r="R560">
            <v>0</v>
          </cell>
          <cell r="S560">
            <v>8532</v>
          </cell>
          <cell r="T560">
            <v>0</v>
          </cell>
          <cell r="U560">
            <v>8391.2219999999998</v>
          </cell>
          <cell r="V560">
            <v>140.77800000000002</v>
          </cell>
          <cell r="W560">
            <v>2691762.8433839679</v>
          </cell>
          <cell r="X560">
            <v>0</v>
          </cell>
          <cell r="Y560">
            <v>0</v>
          </cell>
          <cell r="Z560">
            <v>967378.83362846705</v>
          </cell>
          <cell r="AA560">
            <v>1724384.0097555008</v>
          </cell>
        </row>
        <row r="561">
          <cell r="C561" t="str">
            <v>South East</v>
          </cell>
          <cell r="D561" t="str">
            <v>3114748401</v>
          </cell>
          <cell r="E561" t="str">
            <v>22/11kV Line</v>
          </cell>
          <cell r="F561" t="str">
            <v>SE</v>
          </cell>
          <cell r="G561" t="str">
            <v>QCBW</v>
          </cell>
          <cell r="H561" t="str">
            <v>Suncorp Stadium - 2</v>
          </cell>
          <cell r="I561" t="str">
            <v>11kV Line</v>
          </cell>
          <cell r="J561">
            <v>1.0434399999999999</v>
          </cell>
          <cell r="K561">
            <v>631000</v>
          </cell>
          <cell r="L561">
            <v>0</v>
          </cell>
          <cell r="M561">
            <v>631000</v>
          </cell>
          <cell r="N561">
            <v>4000000</v>
          </cell>
          <cell r="O561">
            <v>0</v>
          </cell>
          <cell r="P561">
            <v>0</v>
          </cell>
          <cell r="Q561">
            <v>0</v>
          </cell>
          <cell r="R561">
            <v>0</v>
          </cell>
          <cell r="S561">
            <v>16956</v>
          </cell>
          <cell r="T561">
            <v>0</v>
          </cell>
          <cell r="U561">
            <v>16676.226000000002</v>
          </cell>
          <cell r="V561">
            <v>279.774</v>
          </cell>
          <cell r="W561">
            <v>4000000</v>
          </cell>
          <cell r="X561">
            <v>0</v>
          </cell>
          <cell r="Y561">
            <v>0</v>
          </cell>
          <cell r="Z561">
            <v>1847467.8619507574</v>
          </cell>
          <cell r="AA561">
            <v>2152532.1380492426</v>
          </cell>
        </row>
        <row r="562">
          <cell r="C562" t="str">
            <v>South East</v>
          </cell>
          <cell r="D562" t="str">
            <v>3116870590</v>
          </cell>
          <cell r="E562" t="str">
            <v>22/11kV Line</v>
          </cell>
          <cell r="F562" t="str">
            <v>SE</v>
          </cell>
          <cell r="G562" t="str">
            <v>QMGB</v>
          </cell>
          <cell r="H562" t="str">
            <v>Northern Cooperative Meat Company</v>
          </cell>
          <cell r="I562" t="str">
            <v>11kV Line</v>
          </cell>
          <cell r="J562">
            <v>1.0434399999999999</v>
          </cell>
          <cell r="K562">
            <v>216000</v>
          </cell>
          <cell r="L562">
            <v>0</v>
          </cell>
          <cell r="M562">
            <v>216000</v>
          </cell>
          <cell r="N562">
            <v>5170306.2709018821</v>
          </cell>
          <cell r="O562">
            <v>0</v>
          </cell>
          <cell r="P562">
            <v>0</v>
          </cell>
          <cell r="Q562">
            <v>0</v>
          </cell>
          <cell r="R562">
            <v>0</v>
          </cell>
          <cell r="S562">
            <v>10848</v>
          </cell>
          <cell r="T562">
            <v>0</v>
          </cell>
          <cell r="U562">
            <v>10669.008000000002</v>
          </cell>
          <cell r="V562">
            <v>178.99200000000002</v>
          </cell>
          <cell r="W562">
            <v>5170306.2709018821</v>
          </cell>
          <cell r="X562">
            <v>0</v>
          </cell>
          <cell r="Y562">
            <v>0</v>
          </cell>
          <cell r="Z562">
            <v>2482831.4248314491</v>
          </cell>
          <cell r="AA562">
            <v>2687474.846070433</v>
          </cell>
        </row>
        <row r="563">
          <cell r="C563" t="str">
            <v>South East</v>
          </cell>
          <cell r="D563" t="str">
            <v>3114846900</v>
          </cell>
          <cell r="E563" t="str">
            <v>22/11kV Line</v>
          </cell>
          <cell r="F563" t="str">
            <v>SE</v>
          </cell>
          <cell r="G563" t="str">
            <v>QLGH</v>
          </cell>
          <cell r="H563" t="str">
            <v>VIP Pet Foods</v>
          </cell>
          <cell r="I563" t="str">
            <v>11kV Line</v>
          </cell>
          <cell r="J563">
            <v>1.0434399999999999</v>
          </cell>
          <cell r="K563">
            <v>428000</v>
          </cell>
          <cell r="L563">
            <v>0</v>
          </cell>
          <cell r="M563">
            <v>428000</v>
          </cell>
          <cell r="N563">
            <v>6369351.3600000003</v>
          </cell>
          <cell r="O563">
            <v>0</v>
          </cell>
          <cell r="P563">
            <v>0</v>
          </cell>
          <cell r="Q563">
            <v>0</v>
          </cell>
          <cell r="R563">
            <v>0</v>
          </cell>
          <cell r="S563">
            <v>14400</v>
          </cell>
          <cell r="T563">
            <v>0</v>
          </cell>
          <cell r="U563">
            <v>14162.400000000001</v>
          </cell>
          <cell r="V563">
            <v>237.60000000000002</v>
          </cell>
          <cell r="W563">
            <v>6369351.3600000003</v>
          </cell>
          <cell r="X563">
            <v>0</v>
          </cell>
          <cell r="Y563">
            <v>0</v>
          </cell>
          <cell r="Z563">
            <v>2762625.3600000003</v>
          </cell>
          <cell r="AA563">
            <v>3606726</v>
          </cell>
        </row>
        <row r="564">
          <cell r="C564" t="str">
            <v>South East</v>
          </cell>
          <cell r="D564" t="str">
            <v>3116825276</v>
          </cell>
          <cell r="E564" t="str">
            <v>22/11kV Line</v>
          </cell>
          <cell r="F564" t="str">
            <v>SE</v>
          </cell>
          <cell r="G564" t="str">
            <v>QLGH</v>
          </cell>
          <cell r="H564" t="str">
            <v>V4 - Visy Industries Holdings (Stapylton)</v>
          </cell>
          <cell r="I564" t="str">
            <v>11kV Line</v>
          </cell>
          <cell r="J564">
            <v>1.0434399999999999</v>
          </cell>
          <cell r="K564">
            <v>1207000</v>
          </cell>
          <cell r="L564">
            <v>631000</v>
          </cell>
          <cell r="M564">
            <v>576000</v>
          </cell>
          <cell r="N564">
            <v>19260685.199999999</v>
          </cell>
          <cell r="O564">
            <v>0</v>
          </cell>
          <cell r="P564">
            <v>0</v>
          </cell>
          <cell r="Q564">
            <v>0</v>
          </cell>
          <cell r="R564">
            <v>0</v>
          </cell>
          <cell r="S564">
            <v>40878.8004</v>
          </cell>
          <cell r="T564">
            <v>0</v>
          </cell>
          <cell r="U564">
            <v>40204.300193399999</v>
          </cell>
          <cell r="V564">
            <v>674.50020659999996</v>
          </cell>
          <cell r="W564">
            <v>19260685.199999999</v>
          </cell>
          <cell r="X564">
            <v>0</v>
          </cell>
          <cell r="Y564">
            <v>0</v>
          </cell>
          <cell r="Z564">
            <v>8140980.5999999987</v>
          </cell>
          <cell r="AA564">
            <v>11119704.599999998</v>
          </cell>
        </row>
        <row r="565">
          <cell r="C565" t="str">
            <v>South East</v>
          </cell>
          <cell r="D565" t="str">
            <v>QB04043413</v>
          </cell>
          <cell r="E565" t="str">
            <v>22/11kV Line</v>
          </cell>
          <cell r="F565" t="str">
            <v>SE</v>
          </cell>
          <cell r="G565" t="str">
            <v>QBMH</v>
          </cell>
          <cell r="H565" t="str">
            <v>148 Brunswick Street</v>
          </cell>
          <cell r="I565" t="str">
            <v>11kV Line</v>
          </cell>
          <cell r="J565">
            <v>1.0434399999999999</v>
          </cell>
          <cell r="K565">
            <v>421000</v>
          </cell>
          <cell r="L565">
            <v>0</v>
          </cell>
          <cell r="M565">
            <v>421000</v>
          </cell>
          <cell r="N565">
            <v>1200000</v>
          </cell>
          <cell r="O565">
            <v>0</v>
          </cell>
          <cell r="P565">
            <v>0</v>
          </cell>
          <cell r="Q565">
            <v>0</v>
          </cell>
          <cell r="R565">
            <v>0</v>
          </cell>
          <cell r="S565">
            <v>3600</v>
          </cell>
          <cell r="T565">
            <v>0</v>
          </cell>
          <cell r="U565">
            <v>3540.6000000000004</v>
          </cell>
          <cell r="V565">
            <v>59.400000000000006</v>
          </cell>
          <cell r="W565">
            <v>1200000</v>
          </cell>
          <cell r="X565">
            <v>0</v>
          </cell>
          <cell r="Y565">
            <v>0</v>
          </cell>
          <cell r="Z565">
            <v>523148.14744937565</v>
          </cell>
          <cell r="AA565">
            <v>676851.85255062429</v>
          </cell>
        </row>
        <row r="566">
          <cell r="C566" t="str">
            <v>South East</v>
          </cell>
          <cell r="D566" t="str">
            <v>3117402930</v>
          </cell>
          <cell r="E566" t="str">
            <v>22/11kV Line</v>
          </cell>
          <cell r="F566" t="str">
            <v>SE</v>
          </cell>
          <cell r="G566" t="str">
            <v>QLGH</v>
          </cell>
          <cell r="H566" t="str">
            <v>Coles Cold Storage</v>
          </cell>
          <cell r="I566" t="str">
            <v>11kV Line</v>
          </cell>
          <cell r="J566">
            <v>1.0202100000000001</v>
          </cell>
          <cell r="K566">
            <v>170000</v>
          </cell>
          <cell r="L566">
            <v>0</v>
          </cell>
          <cell r="M566">
            <v>170000</v>
          </cell>
          <cell r="N566">
            <v>14524253.189999999</v>
          </cell>
          <cell r="O566">
            <v>0</v>
          </cell>
          <cell r="P566">
            <v>0</v>
          </cell>
          <cell r="Q566">
            <v>0</v>
          </cell>
          <cell r="R566">
            <v>0</v>
          </cell>
          <cell r="S566">
            <v>24246.115899999961</v>
          </cell>
          <cell r="T566">
            <v>0</v>
          </cell>
          <cell r="U566">
            <v>23846.054987649964</v>
          </cell>
          <cell r="V566">
            <v>400.06091234999934</v>
          </cell>
          <cell r="W566">
            <v>14524253.189999999</v>
          </cell>
          <cell r="X566">
            <v>0</v>
          </cell>
          <cell r="Y566">
            <v>0</v>
          </cell>
          <cell r="Z566">
            <v>7327852.1940000001</v>
          </cell>
          <cell r="AA566">
            <v>7196400.9960000003</v>
          </cell>
        </row>
        <row r="567">
          <cell r="C567" t="str">
            <v>South East</v>
          </cell>
          <cell r="D567" t="str">
            <v>3116392418</v>
          </cell>
          <cell r="E567" t="str">
            <v>22/11kV Line</v>
          </cell>
          <cell r="F567" t="str">
            <v>SE</v>
          </cell>
          <cell r="G567" t="str">
            <v>QCBW</v>
          </cell>
          <cell r="H567" t="str">
            <v>266 George Street</v>
          </cell>
          <cell r="I567" t="str">
            <v>11kV Line</v>
          </cell>
          <cell r="J567">
            <v>1.0434399999999999</v>
          </cell>
          <cell r="K567">
            <v>193000</v>
          </cell>
          <cell r="L567">
            <v>0</v>
          </cell>
          <cell r="M567">
            <v>193000</v>
          </cell>
          <cell r="N567">
            <v>2780692.15</v>
          </cell>
          <cell r="O567">
            <v>0</v>
          </cell>
          <cell r="P567">
            <v>0</v>
          </cell>
          <cell r="Q567">
            <v>0</v>
          </cell>
          <cell r="R567">
            <v>0</v>
          </cell>
          <cell r="S567">
            <v>5302.2480999999962</v>
          </cell>
          <cell r="T567">
            <v>0</v>
          </cell>
          <cell r="U567">
            <v>5214.761006349996</v>
          </cell>
          <cell r="V567">
            <v>87.487093649999949</v>
          </cell>
          <cell r="W567">
            <v>2780692.15</v>
          </cell>
          <cell r="X567">
            <v>0</v>
          </cell>
          <cell r="Y567">
            <v>0</v>
          </cell>
          <cell r="Z567">
            <v>1172623.0319999997</v>
          </cell>
          <cell r="AA567">
            <v>1608069.118</v>
          </cell>
        </row>
        <row r="568">
          <cell r="C568" t="str">
            <v>South East</v>
          </cell>
          <cell r="D568" t="str">
            <v>3116839048</v>
          </cell>
          <cell r="E568" t="str">
            <v>22/11kV Line</v>
          </cell>
          <cell r="F568" t="str">
            <v>SE</v>
          </cell>
          <cell r="G568" t="str">
            <v>QBMH</v>
          </cell>
          <cell r="H568" t="str">
            <v>MAM3 - 333 Ann Street</v>
          </cell>
          <cell r="I568" t="str">
            <v>11kV Line</v>
          </cell>
          <cell r="J568">
            <v>1.0434399999999999</v>
          </cell>
          <cell r="K568">
            <v>424000</v>
          </cell>
          <cell r="L568">
            <v>0</v>
          </cell>
          <cell r="M568">
            <v>424000</v>
          </cell>
          <cell r="N568">
            <v>3050026.5269711176</v>
          </cell>
          <cell r="O568">
            <v>0</v>
          </cell>
          <cell r="P568">
            <v>0</v>
          </cell>
          <cell r="Q568">
            <v>0</v>
          </cell>
          <cell r="R568">
            <v>0</v>
          </cell>
          <cell r="S568">
            <v>11232</v>
          </cell>
          <cell r="T568">
            <v>0</v>
          </cell>
          <cell r="U568">
            <v>11046.672</v>
          </cell>
          <cell r="V568">
            <v>185.328</v>
          </cell>
          <cell r="W568">
            <v>3050026.5269711176</v>
          </cell>
          <cell r="X568">
            <v>0</v>
          </cell>
          <cell r="Y568">
            <v>0</v>
          </cell>
          <cell r="Z568">
            <v>981449.2856636598</v>
          </cell>
          <cell r="AA568">
            <v>2068577.2413074579</v>
          </cell>
        </row>
        <row r="569">
          <cell r="C569" t="str">
            <v>South East</v>
          </cell>
          <cell r="D569" t="str">
            <v>3120028124</v>
          </cell>
          <cell r="E569" t="str">
            <v>22/11kV Line</v>
          </cell>
          <cell r="F569" t="str">
            <v>SE</v>
          </cell>
          <cell r="G569" t="str">
            <v>QSPN</v>
          </cell>
          <cell r="H569" t="str">
            <v>CSR PGH Brendale - HV1</v>
          </cell>
          <cell r="I569" t="str">
            <v>11kV Line</v>
          </cell>
          <cell r="J569">
            <v>1.0202100000000001</v>
          </cell>
          <cell r="K569">
            <v>0</v>
          </cell>
          <cell r="L569">
            <v>0</v>
          </cell>
          <cell r="M569">
            <v>0</v>
          </cell>
          <cell r="N569">
            <v>6229217.4460551562</v>
          </cell>
          <cell r="O569">
            <v>0</v>
          </cell>
          <cell r="P569">
            <v>0</v>
          </cell>
          <cell r="Q569">
            <v>0</v>
          </cell>
          <cell r="R569">
            <v>0</v>
          </cell>
          <cell r="S569">
            <v>11664</v>
          </cell>
          <cell r="T569">
            <v>0</v>
          </cell>
          <cell r="U569">
            <v>11471.544</v>
          </cell>
          <cell r="V569">
            <v>192.45600000000002</v>
          </cell>
          <cell r="W569">
            <v>6229217.4460551562</v>
          </cell>
          <cell r="X569">
            <v>0</v>
          </cell>
          <cell r="Y569">
            <v>0</v>
          </cell>
          <cell r="Z569">
            <v>3271697.2597198747</v>
          </cell>
          <cell r="AA569">
            <v>2957520.1863352819</v>
          </cell>
        </row>
        <row r="570">
          <cell r="C570" t="str">
            <v>South East</v>
          </cell>
          <cell r="D570" t="str">
            <v>3120044227</v>
          </cell>
          <cell r="E570" t="str">
            <v>22/11kV Line</v>
          </cell>
          <cell r="F570" t="str">
            <v>SE</v>
          </cell>
          <cell r="G570" t="str">
            <v>QSPN</v>
          </cell>
          <cell r="H570" t="str">
            <v>CSR PGH Brendale - HV2</v>
          </cell>
          <cell r="I570" t="str">
            <v>11kV Line</v>
          </cell>
          <cell r="J570">
            <v>1.0202100000000001</v>
          </cell>
          <cell r="K570">
            <v>0</v>
          </cell>
          <cell r="L570">
            <v>0</v>
          </cell>
          <cell r="M570">
            <v>0</v>
          </cell>
          <cell r="N570">
            <v>6235113.8460974274</v>
          </cell>
          <cell r="O570">
            <v>0</v>
          </cell>
          <cell r="P570">
            <v>0</v>
          </cell>
          <cell r="Q570">
            <v>0</v>
          </cell>
          <cell r="R570">
            <v>0</v>
          </cell>
          <cell r="S570">
            <v>11628</v>
          </cell>
          <cell r="T570">
            <v>0</v>
          </cell>
          <cell r="U570">
            <v>11436.138000000001</v>
          </cell>
          <cell r="V570">
            <v>191.86199999999999</v>
          </cell>
          <cell r="W570">
            <v>6235113.8460974274</v>
          </cell>
          <cell r="X570">
            <v>0</v>
          </cell>
          <cell r="Y570">
            <v>0</v>
          </cell>
          <cell r="Z570">
            <v>3275778.8796189385</v>
          </cell>
          <cell r="AA570">
            <v>2959334.9664784893</v>
          </cell>
        </row>
        <row r="571">
          <cell r="C571" t="str">
            <v>South East</v>
          </cell>
          <cell r="D571" t="str">
            <v>3120017233</v>
          </cell>
          <cell r="E571" t="str">
            <v>22/11kV Line</v>
          </cell>
          <cell r="F571" t="str">
            <v>SE</v>
          </cell>
          <cell r="G571" t="str">
            <v>QSPN</v>
          </cell>
          <cell r="H571" t="str">
            <v>CSR PGH Brendale - LV1</v>
          </cell>
          <cell r="I571" t="str">
            <v>11kV Line</v>
          </cell>
          <cell r="J571">
            <v>1.0434399999999999</v>
          </cell>
          <cell r="K571">
            <v>210000</v>
          </cell>
          <cell r="L571">
            <v>0</v>
          </cell>
          <cell r="M571">
            <v>210000</v>
          </cell>
          <cell r="N571">
            <v>5026220.2331021065</v>
          </cell>
          <cell r="O571">
            <v>0</v>
          </cell>
          <cell r="P571">
            <v>0</v>
          </cell>
          <cell r="Q571">
            <v>0</v>
          </cell>
          <cell r="R571">
            <v>0</v>
          </cell>
          <cell r="S571">
            <v>9780</v>
          </cell>
          <cell r="T571">
            <v>0</v>
          </cell>
          <cell r="U571">
            <v>9618.630000000001</v>
          </cell>
          <cell r="V571">
            <v>161.37</v>
          </cell>
          <cell r="W571">
            <v>5026220.2331021065</v>
          </cell>
          <cell r="X571">
            <v>0</v>
          </cell>
          <cell r="Y571">
            <v>0</v>
          </cell>
          <cell r="Z571">
            <v>2707988.4393336275</v>
          </cell>
          <cell r="AA571">
            <v>2318231.7937684795</v>
          </cell>
        </row>
        <row r="572">
          <cell r="C572" t="str">
            <v>South East</v>
          </cell>
          <cell r="D572" t="str">
            <v>3116733827</v>
          </cell>
          <cell r="E572" t="str">
            <v>22/11kV Line</v>
          </cell>
          <cell r="F572" t="str">
            <v>SE</v>
          </cell>
          <cell r="G572" t="str">
            <v>QBBS</v>
          </cell>
          <cell r="H572" t="str">
            <v>Fugro Spatial Solutions</v>
          </cell>
          <cell r="I572" t="str">
            <v>11kV Line</v>
          </cell>
          <cell r="J572">
            <v>1.0434399999999999</v>
          </cell>
          <cell r="K572">
            <v>109000</v>
          </cell>
          <cell r="L572">
            <v>0</v>
          </cell>
          <cell r="M572">
            <v>109000</v>
          </cell>
          <cell r="N572">
            <v>1578486.8251147538</v>
          </cell>
          <cell r="O572">
            <v>0</v>
          </cell>
          <cell r="P572">
            <v>0</v>
          </cell>
          <cell r="Q572">
            <v>0</v>
          </cell>
          <cell r="R572">
            <v>0</v>
          </cell>
          <cell r="S572">
            <v>8112</v>
          </cell>
          <cell r="T572">
            <v>0</v>
          </cell>
          <cell r="U572">
            <v>7978.152</v>
          </cell>
          <cell r="V572">
            <v>133.84800000000001</v>
          </cell>
          <cell r="W572">
            <v>1578486.8251147538</v>
          </cell>
          <cell r="X572">
            <v>0</v>
          </cell>
          <cell r="Y572">
            <v>0</v>
          </cell>
          <cell r="Z572">
            <v>820207.5664651806</v>
          </cell>
          <cell r="AA572">
            <v>758279.25864957331</v>
          </cell>
        </row>
        <row r="573">
          <cell r="C573" t="str">
            <v>South East</v>
          </cell>
          <cell r="D573" t="str">
            <v>QB07260890</v>
          </cell>
          <cell r="E573" t="str">
            <v>22/11kV Line</v>
          </cell>
          <cell r="F573" t="str">
            <v>SE</v>
          </cell>
          <cell r="G573" t="str">
            <v>QMRE</v>
          </cell>
          <cell r="H573" t="str">
            <v>Grainco Qld Co-Op</v>
          </cell>
          <cell r="I573" t="str">
            <v>11kV Line</v>
          </cell>
          <cell r="J573">
            <v>1.0202100000000001</v>
          </cell>
          <cell r="K573">
            <v>5000</v>
          </cell>
          <cell r="L573">
            <v>0</v>
          </cell>
          <cell r="M573">
            <v>5000</v>
          </cell>
          <cell r="N573">
            <v>3278782.777074201</v>
          </cell>
          <cell r="O573">
            <v>0</v>
          </cell>
          <cell r="P573">
            <v>0</v>
          </cell>
          <cell r="Q573">
            <v>0</v>
          </cell>
          <cell r="R573">
            <v>0</v>
          </cell>
          <cell r="S573">
            <v>15504</v>
          </cell>
          <cell r="T573">
            <v>0</v>
          </cell>
          <cell r="U573">
            <v>15248.184000000001</v>
          </cell>
          <cell r="V573">
            <v>255.81600000000003</v>
          </cell>
          <cell r="W573">
            <v>3278782.777074201</v>
          </cell>
          <cell r="X573">
            <v>0</v>
          </cell>
          <cell r="Y573">
            <v>0</v>
          </cell>
          <cell r="Z573">
            <v>1377299.9022485022</v>
          </cell>
          <cell r="AA573">
            <v>1901482.8748256988</v>
          </cell>
        </row>
        <row r="574">
          <cell r="C574" t="str">
            <v>South East</v>
          </cell>
          <cell r="D574" t="str">
            <v>3117418046</v>
          </cell>
          <cell r="E574" t="str">
            <v>22/11kV Line</v>
          </cell>
          <cell r="F574" t="str">
            <v>SE</v>
          </cell>
          <cell r="G574" t="str">
            <v>QMAR</v>
          </cell>
          <cell r="H574" t="str">
            <v>Home World Helensvale</v>
          </cell>
          <cell r="I574" t="str">
            <v>11kV Line</v>
          </cell>
          <cell r="J574">
            <v>1.0434399999999999</v>
          </cell>
          <cell r="K574">
            <v>676000</v>
          </cell>
          <cell r="L574">
            <v>0</v>
          </cell>
          <cell r="M574">
            <v>676000</v>
          </cell>
          <cell r="N574">
            <v>4778017.5898062885</v>
          </cell>
          <cell r="O574">
            <v>0</v>
          </cell>
          <cell r="P574">
            <v>0</v>
          </cell>
          <cell r="Q574">
            <v>0</v>
          </cell>
          <cell r="R574">
            <v>0</v>
          </cell>
          <cell r="S574">
            <v>19212</v>
          </cell>
          <cell r="T574">
            <v>0</v>
          </cell>
          <cell r="U574">
            <v>18895.002</v>
          </cell>
          <cell r="V574">
            <v>316.99800000000005</v>
          </cell>
          <cell r="W574">
            <v>4778017.5898062885</v>
          </cell>
          <cell r="X574">
            <v>0</v>
          </cell>
          <cell r="Y574">
            <v>0</v>
          </cell>
          <cell r="Z574">
            <v>1645539.9345450238</v>
          </cell>
          <cell r="AA574">
            <v>3132477.6552612646</v>
          </cell>
        </row>
        <row r="575">
          <cell r="C575" t="str">
            <v>South East</v>
          </cell>
          <cell r="D575" t="str">
            <v>3120008241</v>
          </cell>
          <cell r="E575" t="str">
            <v>22/11kV Line</v>
          </cell>
          <cell r="F575" t="str">
            <v>SE</v>
          </cell>
          <cell r="G575" t="str">
            <v>QMAR</v>
          </cell>
          <cell r="H575" t="str">
            <v>LW2 - Molendinar Pumping Station (SEQWATER)</v>
          </cell>
          <cell r="I575" t="str">
            <v>11kV Line</v>
          </cell>
          <cell r="J575">
            <v>1.0202100000000001</v>
          </cell>
          <cell r="K575">
            <v>55000</v>
          </cell>
          <cell r="L575">
            <v>0</v>
          </cell>
          <cell r="M575">
            <v>55000</v>
          </cell>
          <cell r="N575">
            <v>4663792.9178124471</v>
          </cell>
          <cell r="O575">
            <v>0</v>
          </cell>
          <cell r="P575">
            <v>0</v>
          </cell>
          <cell r="Q575">
            <v>0</v>
          </cell>
          <cell r="R575">
            <v>0</v>
          </cell>
          <cell r="S575">
            <v>13572</v>
          </cell>
          <cell r="T575">
            <v>0</v>
          </cell>
          <cell r="U575">
            <v>13348.062000000002</v>
          </cell>
          <cell r="V575">
            <v>223.93799999999999</v>
          </cell>
          <cell r="W575">
            <v>4663792.9178124471</v>
          </cell>
          <cell r="X575">
            <v>0</v>
          </cell>
          <cell r="Y575">
            <v>0</v>
          </cell>
          <cell r="Z575">
            <v>2594996.63523447</v>
          </cell>
          <cell r="AA575">
            <v>2068796.2825779773</v>
          </cell>
        </row>
        <row r="576">
          <cell r="C576" t="str">
            <v>South East</v>
          </cell>
          <cell r="D576" t="str">
            <v>3117314119</v>
          </cell>
          <cell r="E576" t="str">
            <v>22/11kV Line</v>
          </cell>
          <cell r="F576" t="str">
            <v>SE</v>
          </cell>
          <cell r="G576" t="str">
            <v>QGDA</v>
          </cell>
          <cell r="H576" t="str">
            <v>Polaris Data Centre - 1</v>
          </cell>
          <cell r="I576" t="str">
            <v>11kV Line</v>
          </cell>
          <cell r="J576">
            <v>1.0202100000000001</v>
          </cell>
          <cell r="K576">
            <v>323000</v>
          </cell>
          <cell r="L576">
            <v>0</v>
          </cell>
          <cell r="M576">
            <v>323000</v>
          </cell>
          <cell r="N576">
            <v>14864472.800000001</v>
          </cell>
          <cell r="O576">
            <v>0</v>
          </cell>
          <cell r="P576">
            <v>0</v>
          </cell>
          <cell r="Q576">
            <v>0</v>
          </cell>
          <cell r="R576">
            <v>0</v>
          </cell>
          <cell r="S576">
            <v>25546.236800000042</v>
          </cell>
          <cell r="T576">
            <v>0</v>
          </cell>
          <cell r="U576">
            <v>25124.723892800041</v>
          </cell>
          <cell r="V576">
            <v>421.51290720000065</v>
          </cell>
          <cell r="W576">
            <v>14864472.800000001</v>
          </cell>
          <cell r="X576">
            <v>0</v>
          </cell>
          <cell r="Y576">
            <v>0</v>
          </cell>
          <cell r="Z576">
            <v>7727631.5999999996</v>
          </cell>
          <cell r="AA576">
            <v>7136841.2000000011</v>
          </cell>
        </row>
        <row r="577">
          <cell r="C577" t="str">
            <v>South East</v>
          </cell>
          <cell r="D577" t="str">
            <v>3120005420</v>
          </cell>
          <cell r="E577" t="str">
            <v>22/11kV Line</v>
          </cell>
          <cell r="F577" t="str">
            <v>SE</v>
          </cell>
          <cell r="G577" t="str">
            <v>QGDA</v>
          </cell>
          <cell r="H577" t="str">
            <v>Polaris Data Centre - 2</v>
          </cell>
          <cell r="I577" t="str">
            <v>11kV Line</v>
          </cell>
          <cell r="J577">
            <v>1.0202100000000001</v>
          </cell>
          <cell r="K577">
            <v>323000</v>
          </cell>
          <cell r="L577">
            <v>0</v>
          </cell>
          <cell r="M577">
            <v>323000</v>
          </cell>
          <cell r="N577">
            <v>17872838.800000001</v>
          </cell>
          <cell r="O577">
            <v>0</v>
          </cell>
          <cell r="P577">
            <v>0</v>
          </cell>
          <cell r="Q577">
            <v>0</v>
          </cell>
          <cell r="R577">
            <v>0</v>
          </cell>
          <cell r="S577">
            <v>30537.955100000036</v>
          </cell>
          <cell r="T577">
            <v>0</v>
          </cell>
          <cell r="U577">
            <v>30034.078840850038</v>
          </cell>
          <cell r="V577">
            <v>503.87625915000064</v>
          </cell>
          <cell r="W577">
            <v>17872838.800000001</v>
          </cell>
          <cell r="X577">
            <v>0</v>
          </cell>
          <cell r="Y577">
            <v>0</v>
          </cell>
          <cell r="Z577">
            <v>9304124</v>
          </cell>
          <cell r="AA577">
            <v>8568714.8000000007</v>
          </cell>
        </row>
        <row r="578">
          <cell r="C578" t="str">
            <v>South East</v>
          </cell>
          <cell r="D578" t="str">
            <v>QB09628576</v>
          </cell>
          <cell r="E578" t="str">
            <v>22/11kV Line</v>
          </cell>
          <cell r="F578" t="str">
            <v>SE</v>
          </cell>
          <cell r="G578" t="str">
            <v>QALG</v>
          </cell>
          <cell r="H578" t="str">
            <v>Qld DPW - State Archives</v>
          </cell>
          <cell r="I578" t="str">
            <v>11kV Line</v>
          </cell>
          <cell r="J578">
            <v>1.0434399999999999</v>
          </cell>
          <cell r="K578">
            <v>249000</v>
          </cell>
          <cell r="L578">
            <v>0</v>
          </cell>
          <cell r="M578">
            <v>249000</v>
          </cell>
          <cell r="N578">
            <v>4608432.2</v>
          </cell>
          <cell r="O578">
            <v>0</v>
          </cell>
          <cell r="P578">
            <v>0</v>
          </cell>
          <cell r="Q578">
            <v>0</v>
          </cell>
          <cell r="R578">
            <v>0</v>
          </cell>
          <cell r="S578">
            <v>8584.2108000000007</v>
          </cell>
          <cell r="T578">
            <v>0</v>
          </cell>
          <cell r="U578">
            <v>8442.5713218000019</v>
          </cell>
          <cell r="V578">
            <v>141.63947820000001</v>
          </cell>
          <cell r="W578">
            <v>4608432.2</v>
          </cell>
          <cell r="X578">
            <v>0</v>
          </cell>
          <cell r="Y578">
            <v>0</v>
          </cell>
          <cell r="Z578">
            <v>2306699.6</v>
          </cell>
          <cell r="AA578">
            <v>2301732.6</v>
          </cell>
        </row>
        <row r="579">
          <cell r="C579" t="str">
            <v>South East</v>
          </cell>
          <cell r="D579" t="str">
            <v>QB07730616</v>
          </cell>
          <cell r="E579" t="str">
            <v>22/11kV Line</v>
          </cell>
          <cell r="F579" t="str">
            <v>SE</v>
          </cell>
          <cell r="G579" t="str">
            <v>QBMH</v>
          </cell>
          <cell r="H579" t="str">
            <v>Rural Press</v>
          </cell>
          <cell r="I579" t="str">
            <v>11kV Line</v>
          </cell>
          <cell r="J579">
            <v>1.0434399999999999</v>
          </cell>
          <cell r="K579">
            <v>410000</v>
          </cell>
          <cell r="L579">
            <v>0</v>
          </cell>
          <cell r="M579">
            <v>410000</v>
          </cell>
          <cell r="N579">
            <v>528252.04342379456</v>
          </cell>
          <cell r="O579">
            <v>0</v>
          </cell>
          <cell r="P579">
            <v>0</v>
          </cell>
          <cell r="Q579">
            <v>0</v>
          </cell>
          <cell r="R579">
            <v>0</v>
          </cell>
          <cell r="S579">
            <v>2676</v>
          </cell>
          <cell r="T579">
            <v>0</v>
          </cell>
          <cell r="U579">
            <v>2631.846</v>
          </cell>
          <cell r="V579">
            <v>44.153999999999996</v>
          </cell>
          <cell r="W579">
            <v>528252.04342379456</v>
          </cell>
          <cell r="X579">
            <v>0</v>
          </cell>
          <cell r="Y579">
            <v>0</v>
          </cell>
          <cell r="Z579">
            <v>141604.1246933768</v>
          </cell>
          <cell r="AA579">
            <v>386647.91873041773</v>
          </cell>
        </row>
        <row r="580">
          <cell r="C580" t="str">
            <v>South East</v>
          </cell>
          <cell r="D580" t="str">
            <v>3120038031</v>
          </cell>
          <cell r="E580" t="str">
            <v>22/11kV Line</v>
          </cell>
          <cell r="F580" t="str">
            <v>SE</v>
          </cell>
          <cell r="G580" t="str">
            <v>QBMH</v>
          </cell>
          <cell r="H580" t="str">
            <v>42 Albert Street</v>
          </cell>
          <cell r="I580" t="str">
            <v>11kV Line</v>
          </cell>
          <cell r="J580">
            <v>1.0434399999999999</v>
          </cell>
          <cell r="K580">
            <v>634000</v>
          </cell>
          <cell r="L580">
            <v>0</v>
          </cell>
          <cell r="M580">
            <v>634000</v>
          </cell>
          <cell r="N580">
            <v>3358912.7899764082</v>
          </cell>
          <cell r="O580">
            <v>0</v>
          </cell>
          <cell r="P580">
            <v>0</v>
          </cell>
          <cell r="Q580">
            <v>0</v>
          </cell>
          <cell r="R580">
            <v>0</v>
          </cell>
          <cell r="S580">
            <v>13560</v>
          </cell>
          <cell r="T580">
            <v>0</v>
          </cell>
          <cell r="U580">
            <v>13336.26</v>
          </cell>
          <cell r="V580">
            <v>223.74</v>
          </cell>
          <cell r="W580">
            <v>3358912.7899764082</v>
          </cell>
          <cell r="X580">
            <v>0</v>
          </cell>
          <cell r="Y580">
            <v>0</v>
          </cell>
          <cell r="Z580">
            <v>907585.14579310967</v>
          </cell>
          <cell r="AA580">
            <v>2451327.6441832986</v>
          </cell>
        </row>
        <row r="581">
          <cell r="C581" t="str">
            <v>South East</v>
          </cell>
          <cell r="D581" t="str">
            <v>3117512450</v>
          </cell>
          <cell r="E581" t="str">
            <v>22/11kV Line</v>
          </cell>
          <cell r="F581" t="str">
            <v>SE</v>
          </cell>
          <cell r="G581" t="str">
            <v>QCBW</v>
          </cell>
          <cell r="H581" t="str">
            <v>Trinkus Australia (Motor Accident Insur Commission)</v>
          </cell>
          <cell r="I581" t="str">
            <v>11kV Line</v>
          </cell>
          <cell r="J581">
            <v>1.0434399999999999</v>
          </cell>
          <cell r="K581">
            <v>631000</v>
          </cell>
          <cell r="L581">
            <v>0</v>
          </cell>
          <cell r="M581">
            <v>631000</v>
          </cell>
          <cell r="N581">
            <v>4800000.0000000009</v>
          </cell>
          <cell r="O581">
            <v>0</v>
          </cell>
          <cell r="P581">
            <v>0</v>
          </cell>
          <cell r="Q581">
            <v>0</v>
          </cell>
          <cell r="R581">
            <v>0</v>
          </cell>
          <cell r="S581">
            <v>19065.870200000041</v>
          </cell>
          <cell r="T581">
            <v>0</v>
          </cell>
          <cell r="U581">
            <v>18751.28334170004</v>
          </cell>
          <cell r="V581">
            <v>314.5868583000007</v>
          </cell>
          <cell r="W581">
            <v>4800000.0000000009</v>
          </cell>
          <cell r="X581">
            <v>0</v>
          </cell>
          <cell r="Y581">
            <v>0</v>
          </cell>
          <cell r="Z581">
            <v>1428597.7766922587</v>
          </cell>
          <cell r="AA581">
            <v>3371402.2233077418</v>
          </cell>
        </row>
        <row r="582">
          <cell r="C582" t="str">
            <v>South East</v>
          </cell>
          <cell r="D582" t="str">
            <v>3117137764</v>
          </cell>
          <cell r="E582" t="str">
            <v>22/11kV Line</v>
          </cell>
          <cell r="F582" t="str">
            <v>SE</v>
          </cell>
          <cell r="G582" t="str">
            <v>QRLD</v>
          </cell>
          <cell r="H582" t="str">
            <v>DFO Jindalee</v>
          </cell>
          <cell r="I582" t="str">
            <v>11kV Line</v>
          </cell>
          <cell r="J582">
            <v>1.0434399999999999</v>
          </cell>
          <cell r="K582">
            <v>427000</v>
          </cell>
          <cell r="L582">
            <v>0</v>
          </cell>
          <cell r="M582">
            <v>427000</v>
          </cell>
          <cell r="N582">
            <v>3503020.0455980576</v>
          </cell>
          <cell r="O582">
            <v>0</v>
          </cell>
          <cell r="P582">
            <v>0</v>
          </cell>
          <cell r="Q582">
            <v>0</v>
          </cell>
          <cell r="R582">
            <v>0</v>
          </cell>
          <cell r="S582">
            <v>13800</v>
          </cell>
          <cell r="T582">
            <v>0</v>
          </cell>
          <cell r="U582">
            <v>13572.300000000001</v>
          </cell>
          <cell r="V582">
            <v>227.70000000000002</v>
          </cell>
          <cell r="W582">
            <v>3503020.0455980576</v>
          </cell>
          <cell r="X582">
            <v>0</v>
          </cell>
          <cell r="Y582">
            <v>0</v>
          </cell>
          <cell r="Z582">
            <v>1326445.8696499295</v>
          </cell>
          <cell r="AA582">
            <v>2176574.1759481281</v>
          </cell>
        </row>
        <row r="583">
          <cell r="C583" t="str">
            <v>South East</v>
          </cell>
          <cell r="D583" t="str">
            <v>3117319749</v>
          </cell>
          <cell r="E583" t="str">
            <v>22/11kV Line</v>
          </cell>
          <cell r="F583" t="str">
            <v>SE</v>
          </cell>
          <cell r="G583" t="str">
            <v>QCBW</v>
          </cell>
          <cell r="H583" t="str">
            <v>61 Petrie Terrace</v>
          </cell>
          <cell r="I583" t="str">
            <v>11kV Line</v>
          </cell>
          <cell r="J583">
            <v>1.0434399999999999</v>
          </cell>
          <cell r="K583">
            <v>421000</v>
          </cell>
          <cell r="L583">
            <v>0</v>
          </cell>
          <cell r="M583">
            <v>421000</v>
          </cell>
          <cell r="N583">
            <v>3779222</v>
          </cell>
          <cell r="O583">
            <v>0</v>
          </cell>
          <cell r="P583">
            <v>0</v>
          </cell>
          <cell r="Q583">
            <v>0</v>
          </cell>
          <cell r="R583">
            <v>0</v>
          </cell>
          <cell r="S583">
            <v>10694.5911</v>
          </cell>
          <cell r="T583">
            <v>0</v>
          </cell>
          <cell r="U583">
            <v>10518.130346849999</v>
          </cell>
          <cell r="V583">
            <v>176.46075315000002</v>
          </cell>
          <cell r="W583">
            <v>3779222</v>
          </cell>
          <cell r="X583">
            <v>0</v>
          </cell>
          <cell r="Y583">
            <v>0</v>
          </cell>
          <cell r="Z583">
            <v>1528939.5999999999</v>
          </cell>
          <cell r="AA583">
            <v>2250282.4</v>
          </cell>
        </row>
        <row r="584">
          <cell r="C584" t="str">
            <v>South East</v>
          </cell>
          <cell r="D584" t="str">
            <v>3117400775</v>
          </cell>
          <cell r="E584" t="str">
            <v>22/11kV Line</v>
          </cell>
          <cell r="F584" t="str">
            <v>SE</v>
          </cell>
          <cell r="G584" t="str">
            <v>QTNS</v>
          </cell>
          <cell r="H584" t="str">
            <v>University of Queensland - 4 - PAH</v>
          </cell>
          <cell r="I584" t="str">
            <v>11kV Line</v>
          </cell>
          <cell r="J584">
            <v>1.0202100000000001</v>
          </cell>
          <cell r="K584">
            <v>338000</v>
          </cell>
          <cell r="L584">
            <v>0</v>
          </cell>
          <cell r="M584">
            <v>338000</v>
          </cell>
          <cell r="N584">
            <v>4119542.56</v>
          </cell>
          <cell r="O584">
            <v>0</v>
          </cell>
          <cell r="P584">
            <v>0</v>
          </cell>
          <cell r="Q584">
            <v>0</v>
          </cell>
          <cell r="R584">
            <v>0</v>
          </cell>
          <cell r="S584">
            <v>10262.193800000005</v>
          </cell>
          <cell r="T584">
            <v>0</v>
          </cell>
          <cell r="U584">
            <v>10092.867602300004</v>
          </cell>
          <cell r="V584">
            <v>169.32619770000008</v>
          </cell>
          <cell r="W584">
            <v>4119542.56</v>
          </cell>
          <cell r="X584">
            <v>0</v>
          </cell>
          <cell r="Y584">
            <v>0</v>
          </cell>
          <cell r="Z584">
            <v>1900462.8000000003</v>
          </cell>
          <cell r="AA584">
            <v>2219079.7599999998</v>
          </cell>
        </row>
        <row r="585">
          <cell r="C585" t="str">
            <v>South East</v>
          </cell>
          <cell r="D585" t="str">
            <v>3117087635</v>
          </cell>
          <cell r="E585" t="str">
            <v>22/11kV Line</v>
          </cell>
          <cell r="F585" t="str">
            <v>SE</v>
          </cell>
          <cell r="G585" t="str">
            <v>QRLE</v>
          </cell>
          <cell r="H585" t="str">
            <v>10 Browning Street</v>
          </cell>
          <cell r="I585" t="str">
            <v>11kV Line</v>
          </cell>
          <cell r="J585">
            <v>1.0434399999999999</v>
          </cell>
          <cell r="K585">
            <v>210000</v>
          </cell>
          <cell r="L585">
            <v>0</v>
          </cell>
          <cell r="M585">
            <v>210000</v>
          </cell>
          <cell r="N585">
            <v>3356367.0614820919</v>
          </cell>
          <cell r="O585">
            <v>0</v>
          </cell>
          <cell r="P585">
            <v>0</v>
          </cell>
          <cell r="Q585">
            <v>0</v>
          </cell>
          <cell r="R585">
            <v>0</v>
          </cell>
          <cell r="S585">
            <v>9672</v>
          </cell>
          <cell r="T585">
            <v>0</v>
          </cell>
          <cell r="U585">
            <v>9512.4120000000003</v>
          </cell>
          <cell r="V585">
            <v>159.58800000000002</v>
          </cell>
          <cell r="W585">
            <v>3356367.0614820919</v>
          </cell>
          <cell r="X585">
            <v>0</v>
          </cell>
          <cell r="Y585">
            <v>0</v>
          </cell>
          <cell r="Z585">
            <v>1185015.5218596675</v>
          </cell>
          <cell r="AA585">
            <v>2171351.5396224246</v>
          </cell>
        </row>
        <row r="586">
          <cell r="C586" t="str">
            <v>South East</v>
          </cell>
          <cell r="D586" t="str">
            <v>3120023671</v>
          </cell>
          <cell r="E586" t="str">
            <v>22/11kV Line</v>
          </cell>
          <cell r="F586" t="str">
            <v>SE</v>
          </cell>
          <cell r="G586" t="str">
            <v>QPWD</v>
          </cell>
          <cell r="H586" t="str">
            <v>Kilcoy Pastoral Co - 2</v>
          </cell>
          <cell r="I586" t="str">
            <v>11kV Line</v>
          </cell>
          <cell r="J586">
            <v>1.0434399999999999</v>
          </cell>
          <cell r="K586">
            <v>659000</v>
          </cell>
          <cell r="L586">
            <v>210000</v>
          </cell>
          <cell r="M586">
            <v>449000</v>
          </cell>
          <cell r="N586">
            <v>18405266.068256542</v>
          </cell>
          <cell r="O586">
            <v>0</v>
          </cell>
          <cell r="P586">
            <v>0</v>
          </cell>
          <cell r="Q586">
            <v>0</v>
          </cell>
          <cell r="R586">
            <v>0</v>
          </cell>
          <cell r="S586">
            <v>32076</v>
          </cell>
          <cell r="T586">
            <v>0</v>
          </cell>
          <cell r="U586">
            <v>31546.745999999999</v>
          </cell>
          <cell r="V586">
            <v>529.25400000000002</v>
          </cell>
          <cell r="W586">
            <v>18405266.068256542</v>
          </cell>
          <cell r="X586">
            <v>0</v>
          </cell>
          <cell r="Y586">
            <v>0</v>
          </cell>
          <cell r="Z586">
            <v>9237196.0695117172</v>
          </cell>
          <cell r="AA586">
            <v>9168069.9987448249</v>
          </cell>
        </row>
        <row r="587">
          <cell r="C587" t="str">
            <v>South East</v>
          </cell>
          <cell r="D587" t="str">
            <v>3117489407</v>
          </cell>
          <cell r="E587" t="str">
            <v>22/11kV Line</v>
          </cell>
          <cell r="F587" t="str">
            <v>SE</v>
          </cell>
          <cell r="G587" t="str">
            <v>QCBW</v>
          </cell>
          <cell r="H587" t="str">
            <v>275 George Street</v>
          </cell>
          <cell r="I587" t="str">
            <v>11kV Line</v>
          </cell>
          <cell r="J587">
            <v>1.0434399999999999</v>
          </cell>
          <cell r="K587">
            <v>842000</v>
          </cell>
          <cell r="L587">
            <v>0</v>
          </cell>
          <cell r="M587">
            <v>842000</v>
          </cell>
          <cell r="N587">
            <v>6303382.8900000006</v>
          </cell>
          <cell r="O587">
            <v>0</v>
          </cell>
          <cell r="P587">
            <v>0</v>
          </cell>
          <cell r="Q587">
            <v>0</v>
          </cell>
          <cell r="R587">
            <v>0</v>
          </cell>
          <cell r="S587">
            <v>18415.211773000003</v>
          </cell>
          <cell r="T587">
            <v>0</v>
          </cell>
          <cell r="U587">
            <v>18111.360778745504</v>
          </cell>
          <cell r="V587">
            <v>303.85099425450005</v>
          </cell>
          <cell r="W587">
            <v>6303382.8900000006</v>
          </cell>
          <cell r="X587">
            <v>0</v>
          </cell>
          <cell r="Y587">
            <v>0</v>
          </cell>
          <cell r="Z587">
            <v>2348430.3150000004</v>
          </cell>
          <cell r="AA587">
            <v>3954952.5750000007</v>
          </cell>
        </row>
        <row r="588">
          <cell r="C588" t="str">
            <v>South East</v>
          </cell>
          <cell r="D588" t="str">
            <v>3120072821</v>
          </cell>
          <cell r="E588" t="str">
            <v>22/11kV Line</v>
          </cell>
          <cell r="F588" t="str">
            <v>SE</v>
          </cell>
          <cell r="G588" t="str">
            <v>QBMH</v>
          </cell>
          <cell r="H588" t="str">
            <v>QR Central Station - Platform Lighting - New</v>
          </cell>
          <cell r="I588" t="str">
            <v>11kV Line</v>
          </cell>
          <cell r="J588">
            <v>1.0434399999999999</v>
          </cell>
          <cell r="K588">
            <v>387000</v>
          </cell>
          <cell r="L588">
            <v>0</v>
          </cell>
          <cell r="M588">
            <v>387000</v>
          </cell>
          <cell r="N588">
            <v>4721341.9000000004</v>
          </cell>
          <cell r="O588">
            <v>0</v>
          </cell>
          <cell r="P588">
            <v>0</v>
          </cell>
          <cell r="Q588">
            <v>0</v>
          </cell>
          <cell r="R588">
            <v>0</v>
          </cell>
          <cell r="S588">
            <v>10532.6304</v>
          </cell>
          <cell r="T588">
            <v>0</v>
          </cell>
          <cell r="U588">
            <v>10358.841998400001</v>
          </cell>
          <cell r="V588">
            <v>173.78840160000001</v>
          </cell>
          <cell r="W588">
            <v>4721341.9000000004</v>
          </cell>
          <cell r="X588">
            <v>0</v>
          </cell>
          <cell r="Y588">
            <v>0</v>
          </cell>
          <cell r="Z588">
            <v>1906565.9000000006</v>
          </cell>
          <cell r="AA588">
            <v>2814776</v>
          </cell>
        </row>
        <row r="589">
          <cell r="C589" t="str">
            <v>South East</v>
          </cell>
          <cell r="D589" t="str">
            <v>3115665861</v>
          </cell>
          <cell r="E589" t="str">
            <v>22/11kV Line</v>
          </cell>
          <cell r="F589" t="str">
            <v>SE</v>
          </cell>
          <cell r="G589" t="str">
            <v>QSPN</v>
          </cell>
          <cell r="H589" t="str">
            <v>Ovato Print (Bilsen Rd)</v>
          </cell>
          <cell r="I589" t="str">
            <v>11kV Line</v>
          </cell>
          <cell r="J589">
            <v>1.0434399999999999</v>
          </cell>
          <cell r="K589">
            <v>421000</v>
          </cell>
          <cell r="L589">
            <v>0</v>
          </cell>
          <cell r="M589">
            <v>421000</v>
          </cell>
          <cell r="N589">
            <v>9366237.3110000007</v>
          </cell>
          <cell r="O589">
            <v>0</v>
          </cell>
          <cell r="P589">
            <v>0</v>
          </cell>
          <cell r="Q589">
            <v>0</v>
          </cell>
          <cell r="R589">
            <v>0</v>
          </cell>
          <cell r="S589">
            <v>23702.216400000001</v>
          </cell>
          <cell r="T589">
            <v>0</v>
          </cell>
          <cell r="U589">
            <v>23311.129829400001</v>
          </cell>
          <cell r="V589">
            <v>391.08657060000007</v>
          </cell>
          <cell r="W589">
            <v>9366237.3110000007</v>
          </cell>
          <cell r="X589">
            <v>0</v>
          </cell>
          <cell r="Y589">
            <v>0</v>
          </cell>
          <cell r="Z589">
            <v>4229845.7830000008</v>
          </cell>
          <cell r="AA589">
            <v>5136391.5279999999</v>
          </cell>
        </row>
        <row r="590">
          <cell r="C590" t="str">
            <v>South East</v>
          </cell>
          <cell r="D590" t="str">
            <v>QB00702838</v>
          </cell>
          <cell r="E590" t="str">
            <v>22/11kV Line</v>
          </cell>
          <cell r="F590" t="str">
            <v>SE</v>
          </cell>
          <cell r="G590" t="str">
            <v>QGDA</v>
          </cell>
          <cell r="H590" t="str">
            <v>Alphapharm - 1</v>
          </cell>
          <cell r="I590" t="str">
            <v>11kV Line</v>
          </cell>
          <cell r="J590">
            <v>1.0434399999999999</v>
          </cell>
          <cell r="K590">
            <v>193000</v>
          </cell>
          <cell r="L590">
            <v>0</v>
          </cell>
          <cell r="M590">
            <v>193000</v>
          </cell>
          <cell r="N590">
            <v>3192442.1057131281</v>
          </cell>
          <cell r="O590">
            <v>0</v>
          </cell>
          <cell r="P590">
            <v>0</v>
          </cell>
          <cell r="Q590">
            <v>0</v>
          </cell>
          <cell r="R590">
            <v>0</v>
          </cell>
          <cell r="S590">
            <v>6336</v>
          </cell>
          <cell r="T590">
            <v>0</v>
          </cell>
          <cell r="U590">
            <v>6231.4560000000001</v>
          </cell>
          <cell r="V590">
            <v>104.544</v>
          </cell>
          <cell r="W590">
            <v>3192442.1057131281</v>
          </cell>
          <cell r="X590">
            <v>0</v>
          </cell>
          <cell r="Y590">
            <v>0</v>
          </cell>
          <cell r="Z590">
            <v>1551482.2968508792</v>
          </cell>
          <cell r="AA590">
            <v>1640959.8088622489</v>
          </cell>
        </row>
        <row r="591">
          <cell r="C591" t="str">
            <v>South East</v>
          </cell>
          <cell r="D591" t="str">
            <v>QB13814494</v>
          </cell>
          <cell r="E591" t="str">
            <v>22/11kV Line</v>
          </cell>
          <cell r="F591" t="str">
            <v>SE</v>
          </cell>
          <cell r="G591" t="str">
            <v>QBMH</v>
          </cell>
          <cell r="H591" t="str">
            <v>FKP Commercial Property Trust</v>
          </cell>
          <cell r="I591" t="str">
            <v>11kV Line</v>
          </cell>
          <cell r="J591">
            <v>1.0434399999999999</v>
          </cell>
          <cell r="K591">
            <v>391000</v>
          </cell>
          <cell r="L591">
            <v>0</v>
          </cell>
          <cell r="M591">
            <v>391000</v>
          </cell>
          <cell r="N591">
            <v>2657720.1442765389</v>
          </cell>
          <cell r="O591">
            <v>0</v>
          </cell>
          <cell r="P591">
            <v>0</v>
          </cell>
          <cell r="Q591">
            <v>0</v>
          </cell>
          <cell r="R591">
            <v>0</v>
          </cell>
          <cell r="S591">
            <v>8244</v>
          </cell>
          <cell r="T591">
            <v>0</v>
          </cell>
          <cell r="U591">
            <v>8107.9740000000002</v>
          </cell>
          <cell r="V591">
            <v>136.02600000000001</v>
          </cell>
          <cell r="W591">
            <v>2657720.1442765389</v>
          </cell>
          <cell r="X591">
            <v>0</v>
          </cell>
          <cell r="Y591">
            <v>0</v>
          </cell>
          <cell r="Z591">
            <v>920968.38851600897</v>
          </cell>
          <cell r="AA591">
            <v>1736751.75576053</v>
          </cell>
        </row>
        <row r="592">
          <cell r="C592" t="str">
            <v>South East</v>
          </cell>
          <cell r="D592" t="str">
            <v>QB07242671</v>
          </cell>
          <cell r="E592" t="str">
            <v>22/11kV Line</v>
          </cell>
          <cell r="F592" t="str">
            <v>SE</v>
          </cell>
          <cell r="G592" t="str">
            <v>QMRE</v>
          </cell>
          <cell r="H592" t="str">
            <v>Brisbane Ice Sales</v>
          </cell>
          <cell r="I592" t="str">
            <v>11kV Line</v>
          </cell>
          <cell r="J592">
            <v>1.0434399999999999</v>
          </cell>
          <cell r="K592">
            <v>215000</v>
          </cell>
          <cell r="L592">
            <v>0</v>
          </cell>
          <cell r="M592">
            <v>215000</v>
          </cell>
          <cell r="N592">
            <v>4187376.7288920558</v>
          </cell>
          <cell r="O592">
            <v>0</v>
          </cell>
          <cell r="P592">
            <v>0</v>
          </cell>
          <cell r="Q592">
            <v>0</v>
          </cell>
          <cell r="R592">
            <v>0</v>
          </cell>
          <cell r="S592">
            <v>10452</v>
          </cell>
          <cell r="T592">
            <v>0</v>
          </cell>
          <cell r="U592">
            <v>10279.542000000001</v>
          </cell>
          <cell r="V592">
            <v>172.45800000000003</v>
          </cell>
          <cell r="W592">
            <v>4187376.7288920558</v>
          </cell>
          <cell r="X592">
            <v>0</v>
          </cell>
          <cell r="Y592">
            <v>0</v>
          </cell>
          <cell r="Z592">
            <v>1971363.1532726542</v>
          </cell>
          <cell r="AA592">
            <v>2216013.5756194014</v>
          </cell>
        </row>
        <row r="593">
          <cell r="C593" t="str">
            <v>South East</v>
          </cell>
          <cell r="D593" t="str">
            <v>QB12790478</v>
          </cell>
          <cell r="E593" t="str">
            <v>22/11kV Line</v>
          </cell>
          <cell r="F593" t="str">
            <v>SE</v>
          </cell>
          <cell r="G593" t="str">
            <v>QBMH</v>
          </cell>
          <cell r="H593" t="str">
            <v>Brisbane Marriott Hotel</v>
          </cell>
          <cell r="I593" t="str">
            <v>11kV Line</v>
          </cell>
          <cell r="J593">
            <v>1.0434399999999999</v>
          </cell>
          <cell r="K593">
            <v>200000</v>
          </cell>
          <cell r="L593">
            <v>0</v>
          </cell>
          <cell r="M593">
            <v>200000</v>
          </cell>
          <cell r="N593">
            <v>2389943.9642999996</v>
          </cell>
          <cell r="O593">
            <v>0</v>
          </cell>
          <cell r="P593">
            <v>0</v>
          </cell>
          <cell r="Q593">
            <v>0</v>
          </cell>
          <cell r="R593">
            <v>0</v>
          </cell>
          <cell r="S593">
            <v>5021.682377000001</v>
          </cell>
          <cell r="T593">
            <v>0</v>
          </cell>
          <cell r="U593">
            <v>4938.8246177795008</v>
          </cell>
          <cell r="V593">
            <v>82.857759220500014</v>
          </cell>
          <cell r="W593">
            <v>2389943.9642999996</v>
          </cell>
          <cell r="X593">
            <v>0</v>
          </cell>
          <cell r="Y593">
            <v>0</v>
          </cell>
          <cell r="Z593">
            <v>1142686.5872999998</v>
          </cell>
          <cell r="AA593">
            <v>1247257.3769999996</v>
          </cell>
        </row>
        <row r="594">
          <cell r="C594" t="str">
            <v>South East</v>
          </cell>
          <cell r="D594" t="str">
            <v>3115979563</v>
          </cell>
          <cell r="E594" t="str">
            <v>22/11kV Line</v>
          </cell>
          <cell r="F594" t="str">
            <v>SE</v>
          </cell>
          <cell r="G594" t="str">
            <v>QMAR</v>
          </cell>
          <cell r="H594" t="str">
            <v>Chevron Renaissance - Tower 1</v>
          </cell>
          <cell r="I594" t="str">
            <v>11kV Line</v>
          </cell>
          <cell r="J594">
            <v>1.0434399999999999</v>
          </cell>
          <cell r="K594">
            <v>210000</v>
          </cell>
          <cell r="L594">
            <v>0</v>
          </cell>
          <cell r="M594">
            <v>210000</v>
          </cell>
          <cell r="N594">
            <v>2711153.6484312112</v>
          </cell>
          <cell r="O594">
            <v>0</v>
          </cell>
          <cell r="P594">
            <v>0</v>
          </cell>
          <cell r="Q594">
            <v>0</v>
          </cell>
          <cell r="R594">
            <v>0</v>
          </cell>
          <cell r="S594">
            <v>5700</v>
          </cell>
          <cell r="T594">
            <v>0</v>
          </cell>
          <cell r="U594">
            <v>5605.9500000000007</v>
          </cell>
          <cell r="V594">
            <v>94.050000000000011</v>
          </cell>
          <cell r="W594">
            <v>2711153.6484312112</v>
          </cell>
          <cell r="X594">
            <v>0</v>
          </cell>
          <cell r="Y594">
            <v>0</v>
          </cell>
          <cell r="Z594">
            <v>1348783.0093544538</v>
          </cell>
          <cell r="AA594">
            <v>1362370.6390767577</v>
          </cell>
        </row>
        <row r="595">
          <cell r="C595" t="str">
            <v>South East</v>
          </cell>
          <cell r="D595" t="str">
            <v>QB08906823</v>
          </cell>
          <cell r="E595" t="str">
            <v>22/11kV Line</v>
          </cell>
          <cell r="F595" t="str">
            <v>SE</v>
          </cell>
          <cell r="G595" t="str">
            <v>QMGB</v>
          </cell>
          <cell r="H595" t="str">
            <v>Palperra</v>
          </cell>
          <cell r="I595" t="str">
            <v>11kV Line</v>
          </cell>
          <cell r="J595">
            <v>1.0434399999999999</v>
          </cell>
          <cell r="K595">
            <v>193000</v>
          </cell>
          <cell r="L595">
            <v>0</v>
          </cell>
          <cell r="M595">
            <v>193000</v>
          </cell>
          <cell r="N595">
            <v>2346787.6380000003</v>
          </cell>
          <cell r="O595">
            <v>0</v>
          </cell>
          <cell r="P595">
            <v>0</v>
          </cell>
          <cell r="Q595">
            <v>0</v>
          </cell>
          <cell r="R595">
            <v>0</v>
          </cell>
          <cell r="S595">
            <v>6120.0715319999999</v>
          </cell>
          <cell r="T595">
            <v>0</v>
          </cell>
          <cell r="U595">
            <v>6019.0903517220004</v>
          </cell>
          <cell r="V595">
            <v>100.98118027800001</v>
          </cell>
          <cell r="W595">
            <v>2346787.6380000003</v>
          </cell>
          <cell r="X595">
            <v>0</v>
          </cell>
          <cell r="Y595">
            <v>0</v>
          </cell>
          <cell r="Z595">
            <v>1003521.5840000003</v>
          </cell>
          <cell r="AA595">
            <v>1343266.054</v>
          </cell>
        </row>
        <row r="596">
          <cell r="C596" t="str">
            <v>South East</v>
          </cell>
          <cell r="D596" t="str">
            <v>3117361486</v>
          </cell>
          <cell r="E596" t="str">
            <v>22/11kV Line</v>
          </cell>
          <cell r="F596" t="str">
            <v>SE</v>
          </cell>
          <cell r="G596" t="str">
            <v>QPWD</v>
          </cell>
          <cell r="H596" t="str">
            <v>RSL Caloundra</v>
          </cell>
          <cell r="I596" t="str">
            <v>11kV Line</v>
          </cell>
          <cell r="J596">
            <v>1.0434399999999999</v>
          </cell>
          <cell r="K596">
            <v>210000</v>
          </cell>
          <cell r="L596">
            <v>0</v>
          </cell>
          <cell r="M596">
            <v>210000</v>
          </cell>
          <cell r="N596">
            <v>2274474.7519944585</v>
          </cell>
          <cell r="O596">
            <v>0</v>
          </cell>
          <cell r="P596">
            <v>0</v>
          </cell>
          <cell r="Q596">
            <v>0</v>
          </cell>
          <cell r="R596">
            <v>0</v>
          </cell>
          <cell r="S596">
            <v>6252</v>
          </cell>
          <cell r="T596">
            <v>0</v>
          </cell>
          <cell r="U596">
            <v>6148.8420000000006</v>
          </cell>
          <cell r="V596">
            <v>103.15800000000002</v>
          </cell>
          <cell r="W596">
            <v>2274474.7519944585</v>
          </cell>
          <cell r="X596">
            <v>0</v>
          </cell>
          <cell r="Y596">
            <v>0</v>
          </cell>
          <cell r="Z596">
            <v>1012228.2665101407</v>
          </cell>
          <cell r="AA596">
            <v>1262246.4854843176</v>
          </cell>
        </row>
        <row r="597">
          <cell r="C597" t="str">
            <v>South East</v>
          </cell>
          <cell r="D597" t="str">
            <v>QB09758089</v>
          </cell>
          <cell r="E597" t="str">
            <v>22/11kV Line</v>
          </cell>
          <cell r="F597" t="str">
            <v>SE</v>
          </cell>
          <cell r="G597" t="str">
            <v>QRLE</v>
          </cell>
          <cell r="H597" t="str">
            <v>Southbank Corporation</v>
          </cell>
          <cell r="I597" t="str">
            <v>11kV Line</v>
          </cell>
          <cell r="J597">
            <v>1.0434399999999999</v>
          </cell>
          <cell r="K597">
            <v>373000</v>
          </cell>
          <cell r="L597">
            <v>0</v>
          </cell>
          <cell r="M597">
            <v>373000</v>
          </cell>
          <cell r="N597">
            <v>1928725.5490000001</v>
          </cell>
          <cell r="O597">
            <v>0</v>
          </cell>
          <cell r="P597">
            <v>0</v>
          </cell>
          <cell r="Q597">
            <v>0</v>
          </cell>
          <cell r="R597">
            <v>0</v>
          </cell>
          <cell r="S597">
            <v>4049.3420999999998</v>
          </cell>
          <cell r="T597">
            <v>0</v>
          </cell>
          <cell r="U597">
            <v>3982.5279553500004</v>
          </cell>
          <cell r="V597">
            <v>66.814144650000003</v>
          </cell>
          <cell r="W597">
            <v>1928725.5490000001</v>
          </cell>
          <cell r="X597">
            <v>0</v>
          </cell>
          <cell r="Y597">
            <v>0</v>
          </cell>
          <cell r="Z597">
            <v>1046796.8400000001</v>
          </cell>
          <cell r="AA597">
            <v>881928.70900000003</v>
          </cell>
        </row>
        <row r="598">
          <cell r="C598" t="str">
            <v>South East</v>
          </cell>
          <cell r="D598" t="str">
            <v>3116764064</v>
          </cell>
          <cell r="E598" t="str">
            <v>22/11kV Line</v>
          </cell>
          <cell r="F598" t="str">
            <v>SE</v>
          </cell>
          <cell r="G598" t="str">
            <v>QGDA</v>
          </cell>
          <cell r="H598" t="str">
            <v>Alphapharm - 2</v>
          </cell>
          <cell r="I598" t="str">
            <v>11kV Line</v>
          </cell>
          <cell r="J598">
            <v>1.0434399999999999</v>
          </cell>
          <cell r="K598">
            <v>424000</v>
          </cell>
          <cell r="L598">
            <v>0</v>
          </cell>
          <cell r="M598">
            <v>424000</v>
          </cell>
          <cell r="N598">
            <v>4505644.910518188</v>
          </cell>
          <cell r="O598">
            <v>0</v>
          </cell>
          <cell r="P598">
            <v>0</v>
          </cell>
          <cell r="Q598">
            <v>0</v>
          </cell>
          <cell r="R598">
            <v>0</v>
          </cell>
          <cell r="S598">
            <v>9720</v>
          </cell>
          <cell r="T598">
            <v>0</v>
          </cell>
          <cell r="U598">
            <v>9559.619999999999</v>
          </cell>
          <cell r="V598">
            <v>160.38</v>
          </cell>
          <cell r="W598">
            <v>4505644.910518188</v>
          </cell>
          <cell r="X598">
            <v>0</v>
          </cell>
          <cell r="Y598">
            <v>0</v>
          </cell>
          <cell r="Z598">
            <v>2092669.5138639316</v>
          </cell>
          <cell r="AA598">
            <v>2412975.3966542566</v>
          </cell>
        </row>
        <row r="599">
          <cell r="C599" t="str">
            <v>South East</v>
          </cell>
          <cell r="D599" t="str">
            <v>QB07476566</v>
          </cell>
          <cell r="E599" t="str">
            <v>22/11kV Line</v>
          </cell>
          <cell r="F599" t="str">
            <v>SE</v>
          </cell>
          <cell r="G599" t="str">
            <v>QSPN</v>
          </cell>
          <cell r="H599" t="str">
            <v>QUU05 - Sewerage Pump, Boondall</v>
          </cell>
          <cell r="I599" t="str">
            <v>11kV Line</v>
          </cell>
          <cell r="J599">
            <v>1.0202100000000001</v>
          </cell>
          <cell r="K599">
            <v>365000</v>
          </cell>
          <cell r="L599">
            <v>0</v>
          </cell>
          <cell r="M599">
            <v>365000</v>
          </cell>
          <cell r="N599">
            <v>4771856.8168189256</v>
          </cell>
          <cell r="O599">
            <v>0</v>
          </cell>
          <cell r="P599">
            <v>0</v>
          </cell>
          <cell r="Q599">
            <v>0</v>
          </cell>
          <cell r="R599">
            <v>0</v>
          </cell>
          <cell r="S599">
            <v>10596</v>
          </cell>
          <cell r="T599">
            <v>0</v>
          </cell>
          <cell r="U599">
            <v>10421.166000000001</v>
          </cell>
          <cell r="V599">
            <v>174.834</v>
          </cell>
          <cell r="W599">
            <v>4771856.8168189256</v>
          </cell>
          <cell r="X599">
            <v>0</v>
          </cell>
          <cell r="Y599">
            <v>0</v>
          </cell>
          <cell r="Z599">
            <v>2347588.6201202944</v>
          </cell>
          <cell r="AA599">
            <v>2424268.1966986316</v>
          </cell>
        </row>
        <row r="600">
          <cell r="C600" t="str">
            <v>South East</v>
          </cell>
          <cell r="D600" t="str">
            <v>QB00703265</v>
          </cell>
          <cell r="E600" t="str">
            <v>22/11kV Line</v>
          </cell>
          <cell r="F600" t="str">
            <v>SE</v>
          </cell>
          <cell r="G600" t="str">
            <v>QBKS</v>
          </cell>
          <cell r="H600" t="str">
            <v>Brothers Leagues Club - Ipswich</v>
          </cell>
          <cell r="I600" t="str">
            <v>11kV Line</v>
          </cell>
          <cell r="J600">
            <v>1.0434399999999999</v>
          </cell>
          <cell r="K600">
            <v>118000</v>
          </cell>
          <cell r="L600">
            <v>0</v>
          </cell>
          <cell r="M600">
            <v>118000</v>
          </cell>
          <cell r="N600">
            <v>2201915.7837608131</v>
          </cell>
          <cell r="O600">
            <v>0</v>
          </cell>
          <cell r="P600">
            <v>0</v>
          </cell>
          <cell r="Q600">
            <v>0</v>
          </cell>
          <cell r="R600">
            <v>0</v>
          </cell>
          <cell r="S600">
            <v>5820</v>
          </cell>
          <cell r="T600">
            <v>0</v>
          </cell>
          <cell r="U600">
            <v>5723.97</v>
          </cell>
          <cell r="V600">
            <v>96.03</v>
          </cell>
          <cell r="W600">
            <v>2201915.7837608131</v>
          </cell>
          <cell r="X600">
            <v>0</v>
          </cell>
          <cell r="Y600">
            <v>0</v>
          </cell>
          <cell r="Z600">
            <v>981349.48661532125</v>
          </cell>
          <cell r="AA600">
            <v>1220566.2971454917</v>
          </cell>
        </row>
        <row r="601">
          <cell r="C601" t="str">
            <v>South East</v>
          </cell>
          <cell r="D601" t="str">
            <v>QB12467863</v>
          </cell>
          <cell r="E601" t="str">
            <v>22/11kV Line</v>
          </cell>
          <cell r="F601" t="str">
            <v>SE</v>
          </cell>
          <cell r="G601" t="str">
            <v>QSPN</v>
          </cell>
          <cell r="H601" t="str">
            <v>Harvey Norman Aspley</v>
          </cell>
          <cell r="I601" t="str">
            <v>11kV Line</v>
          </cell>
          <cell r="J601">
            <v>1.0434399999999999</v>
          </cell>
          <cell r="K601">
            <v>215000</v>
          </cell>
          <cell r="L601">
            <v>210000</v>
          </cell>
          <cell r="M601">
            <v>5000</v>
          </cell>
          <cell r="N601">
            <v>1093963.4160993786</v>
          </cell>
          <cell r="O601">
            <v>0</v>
          </cell>
          <cell r="P601">
            <v>0</v>
          </cell>
          <cell r="Q601">
            <v>0</v>
          </cell>
          <cell r="R601">
            <v>0</v>
          </cell>
          <cell r="S601">
            <v>4092</v>
          </cell>
          <cell r="T601">
            <v>0</v>
          </cell>
          <cell r="U601">
            <v>4024.4820000000004</v>
          </cell>
          <cell r="V601">
            <v>67.518000000000001</v>
          </cell>
          <cell r="W601">
            <v>1093963.4160993786</v>
          </cell>
          <cell r="X601">
            <v>0</v>
          </cell>
          <cell r="Y601">
            <v>0</v>
          </cell>
          <cell r="Z601">
            <v>335404.64017642487</v>
          </cell>
          <cell r="AA601">
            <v>758558.77592295362</v>
          </cell>
        </row>
        <row r="602">
          <cell r="C602" t="str">
            <v>South East</v>
          </cell>
          <cell r="D602" t="str">
            <v>3120029055</v>
          </cell>
          <cell r="E602" t="str">
            <v>22/11kV Line</v>
          </cell>
          <cell r="F602" t="str">
            <v>SE</v>
          </cell>
          <cell r="G602" t="str">
            <v>QBMH</v>
          </cell>
          <cell r="H602" t="str">
            <v>123 Albert Street</v>
          </cell>
          <cell r="I602" t="str">
            <v>11kV Line</v>
          </cell>
          <cell r="J602">
            <v>1.0434399999999999</v>
          </cell>
          <cell r="K602">
            <v>845000</v>
          </cell>
          <cell r="L602">
            <v>0</v>
          </cell>
          <cell r="M602">
            <v>845000</v>
          </cell>
          <cell r="N602">
            <v>6130983.2327999994</v>
          </cell>
          <cell r="O602">
            <v>0</v>
          </cell>
          <cell r="P602">
            <v>0</v>
          </cell>
          <cell r="Q602">
            <v>0</v>
          </cell>
          <cell r="R602">
            <v>0</v>
          </cell>
          <cell r="S602">
            <v>16246.185275200001</v>
          </cell>
          <cell r="T602">
            <v>0</v>
          </cell>
          <cell r="U602">
            <v>15978.123218159202</v>
          </cell>
          <cell r="V602">
            <v>268.06205704080008</v>
          </cell>
          <cell r="W602">
            <v>6130983.2327999994</v>
          </cell>
          <cell r="X602">
            <v>0</v>
          </cell>
          <cell r="Y602">
            <v>0</v>
          </cell>
          <cell r="Z602">
            <v>2361981.2205000003</v>
          </cell>
          <cell r="AA602">
            <v>3769002.0122999991</v>
          </cell>
        </row>
        <row r="603">
          <cell r="C603" t="str">
            <v>South East</v>
          </cell>
          <cell r="D603" t="str">
            <v>QB10349600</v>
          </cell>
          <cell r="E603" t="str">
            <v>22/11kV Line</v>
          </cell>
          <cell r="F603" t="str">
            <v>SE</v>
          </cell>
          <cell r="G603" t="str">
            <v>QLGH</v>
          </cell>
          <cell r="H603" t="str">
            <v>Gold Coast Marine Aquaculture</v>
          </cell>
          <cell r="I603" t="str">
            <v>11kV Line</v>
          </cell>
          <cell r="J603">
            <v>1.0434399999999999</v>
          </cell>
          <cell r="K603">
            <v>605000</v>
          </cell>
          <cell r="L603">
            <v>0</v>
          </cell>
          <cell r="M603">
            <v>605000</v>
          </cell>
          <cell r="N603">
            <v>3220943.0240079057</v>
          </cell>
          <cell r="O603">
            <v>0</v>
          </cell>
          <cell r="P603">
            <v>0</v>
          </cell>
          <cell r="Q603">
            <v>0</v>
          </cell>
          <cell r="R603">
            <v>0</v>
          </cell>
          <cell r="S603">
            <v>8160</v>
          </cell>
          <cell r="T603">
            <v>0</v>
          </cell>
          <cell r="U603">
            <v>8025.36</v>
          </cell>
          <cell r="V603">
            <v>134.64000000000001</v>
          </cell>
          <cell r="W603">
            <v>3220943.0240079057</v>
          </cell>
          <cell r="X603">
            <v>0</v>
          </cell>
          <cell r="Y603">
            <v>0</v>
          </cell>
          <cell r="Z603">
            <v>1628450.1752572504</v>
          </cell>
          <cell r="AA603">
            <v>1592492.8487506551</v>
          </cell>
        </row>
        <row r="604">
          <cell r="C604" t="str">
            <v>South East</v>
          </cell>
          <cell r="D604" t="str">
            <v>3120038994</v>
          </cell>
          <cell r="E604" t="str">
            <v>22/11kV Line</v>
          </cell>
          <cell r="F604" t="str">
            <v>SE</v>
          </cell>
          <cell r="G604" t="str">
            <v>QMGB</v>
          </cell>
          <cell r="H604" t="str">
            <v>Body Corporate - The Oracle - Tower 1</v>
          </cell>
          <cell r="I604" t="str">
            <v>11kV Line</v>
          </cell>
          <cell r="J604">
            <v>1.0434399999999999</v>
          </cell>
          <cell r="K604">
            <v>634000</v>
          </cell>
          <cell r="L604">
            <v>0</v>
          </cell>
          <cell r="M604">
            <v>634000</v>
          </cell>
          <cell r="N604">
            <v>4385269.8208728405</v>
          </cell>
          <cell r="O604">
            <v>0</v>
          </cell>
          <cell r="P604">
            <v>0</v>
          </cell>
          <cell r="Q604">
            <v>0</v>
          </cell>
          <cell r="R604">
            <v>0</v>
          </cell>
          <cell r="S604">
            <v>10080</v>
          </cell>
          <cell r="T604">
            <v>0</v>
          </cell>
          <cell r="U604">
            <v>9913.68</v>
          </cell>
          <cell r="V604">
            <v>166.32000000000002</v>
          </cell>
          <cell r="W604">
            <v>4385269.8208728405</v>
          </cell>
          <cell r="X604">
            <v>0</v>
          </cell>
          <cell r="Y604">
            <v>0</v>
          </cell>
          <cell r="Z604">
            <v>2004180.05750387</v>
          </cell>
          <cell r="AA604">
            <v>2381089.7633689707</v>
          </cell>
        </row>
        <row r="605">
          <cell r="C605" t="str">
            <v>South East</v>
          </cell>
          <cell r="D605" t="str">
            <v>3116142527</v>
          </cell>
          <cell r="E605" t="str">
            <v>22/11kV Line</v>
          </cell>
          <cell r="F605" t="str">
            <v>SE</v>
          </cell>
          <cell r="G605" t="str">
            <v>QMGB</v>
          </cell>
          <cell r="H605" t="str">
            <v>Wave Resort Broadbeach</v>
          </cell>
          <cell r="I605" t="str">
            <v>11kV Line</v>
          </cell>
          <cell r="J605">
            <v>1.0434399999999999</v>
          </cell>
          <cell r="K605">
            <v>105000</v>
          </cell>
          <cell r="L605">
            <v>0</v>
          </cell>
          <cell r="M605">
            <v>105000</v>
          </cell>
          <cell r="N605">
            <v>3013511.2319999998</v>
          </cell>
          <cell r="O605">
            <v>0</v>
          </cell>
          <cell r="P605">
            <v>0</v>
          </cell>
          <cell r="Q605">
            <v>0</v>
          </cell>
          <cell r="R605">
            <v>0</v>
          </cell>
          <cell r="S605">
            <v>6433.2380999999996</v>
          </cell>
          <cell r="T605">
            <v>0</v>
          </cell>
          <cell r="U605">
            <v>6327.0896713500006</v>
          </cell>
          <cell r="V605">
            <v>106.14842865</v>
          </cell>
          <cell r="W605">
            <v>3013511.2319999998</v>
          </cell>
          <cell r="X605">
            <v>0</v>
          </cell>
          <cell r="Y605">
            <v>0</v>
          </cell>
          <cell r="Z605">
            <v>1412144.4640000002</v>
          </cell>
          <cell r="AA605">
            <v>1601366.7679999999</v>
          </cell>
        </row>
        <row r="606">
          <cell r="C606" t="str">
            <v>South East</v>
          </cell>
          <cell r="D606" t="str">
            <v>3120038995</v>
          </cell>
          <cell r="E606" t="str">
            <v>22/11kV Line</v>
          </cell>
          <cell r="F606" t="str">
            <v>SE</v>
          </cell>
          <cell r="G606" t="str">
            <v>QMGB</v>
          </cell>
          <cell r="H606" t="str">
            <v>Body Corporate - The Oracle - Tower 2</v>
          </cell>
          <cell r="I606" t="str">
            <v>11kV Line</v>
          </cell>
          <cell r="J606">
            <v>1.0434399999999999</v>
          </cell>
          <cell r="K606">
            <v>631000</v>
          </cell>
          <cell r="L606">
            <v>0</v>
          </cell>
          <cell r="M606">
            <v>631000</v>
          </cell>
          <cell r="N606">
            <v>3957342.7431575153</v>
          </cell>
          <cell r="O606">
            <v>0</v>
          </cell>
          <cell r="P606">
            <v>0</v>
          </cell>
          <cell r="Q606">
            <v>0</v>
          </cell>
          <cell r="R606">
            <v>0</v>
          </cell>
          <cell r="S606">
            <v>9228</v>
          </cell>
          <cell r="T606">
            <v>0</v>
          </cell>
          <cell r="U606">
            <v>9075.7380000000012</v>
          </cell>
          <cell r="V606">
            <v>152.262</v>
          </cell>
          <cell r="W606">
            <v>3957342.7431575153</v>
          </cell>
          <cell r="X606">
            <v>0</v>
          </cell>
          <cell r="Y606">
            <v>0</v>
          </cell>
          <cell r="Z606">
            <v>1857790.1457249881</v>
          </cell>
          <cell r="AA606">
            <v>2099552.5974325272</v>
          </cell>
        </row>
        <row r="607">
          <cell r="C607" t="str">
            <v>South East</v>
          </cell>
          <cell r="D607" t="str">
            <v>QB10005668</v>
          </cell>
          <cell r="E607" t="str">
            <v>22/11kV Line</v>
          </cell>
          <cell r="F607" t="str">
            <v>SE</v>
          </cell>
          <cell r="G607" t="str">
            <v>QRLE</v>
          </cell>
          <cell r="H607" t="str">
            <v>Optus Exchange Moorooka</v>
          </cell>
          <cell r="I607" t="str">
            <v>11kV Line</v>
          </cell>
          <cell r="J607">
            <v>1.0434399999999999</v>
          </cell>
          <cell r="K607">
            <v>201000</v>
          </cell>
          <cell r="L607">
            <v>0</v>
          </cell>
          <cell r="M607">
            <v>201000</v>
          </cell>
          <cell r="N607">
            <v>5429582.0921212845</v>
          </cell>
          <cell r="O607">
            <v>0</v>
          </cell>
          <cell r="P607">
            <v>0</v>
          </cell>
          <cell r="Q607">
            <v>0</v>
          </cell>
          <cell r="R607">
            <v>0</v>
          </cell>
          <cell r="S607">
            <v>9024</v>
          </cell>
          <cell r="T607">
            <v>0</v>
          </cell>
          <cell r="U607">
            <v>8875.1039999999994</v>
          </cell>
          <cell r="V607">
            <v>148.89600000000002</v>
          </cell>
          <cell r="W607">
            <v>5429582.0921212845</v>
          </cell>
          <cell r="X607">
            <v>0</v>
          </cell>
          <cell r="Y607">
            <v>0</v>
          </cell>
          <cell r="Z607">
            <v>2815657.821127967</v>
          </cell>
          <cell r="AA607">
            <v>2613924.2709933179</v>
          </cell>
        </row>
        <row r="608">
          <cell r="C608" t="str">
            <v>South East</v>
          </cell>
          <cell r="D608" t="str">
            <v>3120014744</v>
          </cell>
          <cell r="E608" t="str">
            <v>22/11kV Line</v>
          </cell>
          <cell r="F608" t="str">
            <v>SE</v>
          </cell>
          <cell r="G608" t="str">
            <v>QCBW</v>
          </cell>
          <cell r="H608" t="str">
            <v>Investa Asset Mngt (BUPA Bldg) 179 Turbot St</v>
          </cell>
          <cell r="I608" t="str">
            <v>11kV Line</v>
          </cell>
          <cell r="J608">
            <v>1.0434399999999999</v>
          </cell>
          <cell r="K608">
            <v>641000</v>
          </cell>
          <cell r="L608">
            <v>0</v>
          </cell>
          <cell r="M608">
            <v>641000</v>
          </cell>
          <cell r="N608">
            <v>2291492.8836000003</v>
          </cell>
          <cell r="O608">
            <v>0</v>
          </cell>
          <cell r="P608">
            <v>0</v>
          </cell>
          <cell r="Q608">
            <v>0</v>
          </cell>
          <cell r="R608">
            <v>0</v>
          </cell>
          <cell r="S608">
            <v>7331.4611802000009</v>
          </cell>
          <cell r="T608">
            <v>0</v>
          </cell>
          <cell r="U608">
            <v>7210.4920707267011</v>
          </cell>
          <cell r="V608">
            <v>120.96910947330002</v>
          </cell>
          <cell r="W608">
            <v>2291492.8836000003</v>
          </cell>
          <cell r="X608">
            <v>0</v>
          </cell>
          <cell r="Y608">
            <v>0</v>
          </cell>
          <cell r="Z608">
            <v>782741.32440000004</v>
          </cell>
          <cell r="AA608">
            <v>1508751.5592000003</v>
          </cell>
        </row>
        <row r="609">
          <cell r="C609" t="str">
            <v>South East</v>
          </cell>
          <cell r="D609" t="str">
            <v>QB01093568</v>
          </cell>
          <cell r="E609" t="str">
            <v>22/11kV Line</v>
          </cell>
          <cell r="F609" t="str">
            <v>SE</v>
          </cell>
          <cell r="G609" t="str">
            <v>QMAR</v>
          </cell>
          <cell r="H609" t="str">
            <v>Nerang Poultry Farm (Gemfire Pty Ltd)</v>
          </cell>
          <cell r="I609" t="str">
            <v>11kV Line</v>
          </cell>
          <cell r="J609">
            <v>1.0434399999999999</v>
          </cell>
          <cell r="K609">
            <v>214000</v>
          </cell>
          <cell r="L609">
            <v>0</v>
          </cell>
          <cell r="M609">
            <v>214000</v>
          </cell>
          <cell r="N609">
            <v>4638990.0394553421</v>
          </cell>
          <cell r="O609">
            <v>0</v>
          </cell>
          <cell r="P609">
            <v>0</v>
          </cell>
          <cell r="Q609">
            <v>0</v>
          </cell>
          <cell r="R609">
            <v>0</v>
          </cell>
          <cell r="S609">
            <v>11712</v>
          </cell>
          <cell r="T609">
            <v>0</v>
          </cell>
          <cell r="U609">
            <v>11518.752</v>
          </cell>
          <cell r="V609">
            <v>193.24799999999999</v>
          </cell>
          <cell r="W609">
            <v>4638990.0394553421</v>
          </cell>
          <cell r="X609">
            <v>0</v>
          </cell>
          <cell r="Y609">
            <v>0</v>
          </cell>
          <cell r="Z609">
            <v>2062285.6963633648</v>
          </cell>
          <cell r="AA609">
            <v>2576704.3430919768</v>
          </cell>
        </row>
        <row r="610">
          <cell r="C610" t="str">
            <v>South East</v>
          </cell>
          <cell r="D610" t="str">
            <v>QB07278543</v>
          </cell>
          <cell r="E610" t="str">
            <v>22/11kV Line</v>
          </cell>
          <cell r="F610" t="str">
            <v>SE</v>
          </cell>
          <cell r="G610" t="str">
            <v>QSPN</v>
          </cell>
          <cell r="H610" t="str">
            <v>K-Mart - Caboolture</v>
          </cell>
          <cell r="I610" t="str">
            <v>11kV Line</v>
          </cell>
          <cell r="J610">
            <v>1.0434399999999999</v>
          </cell>
          <cell r="K610">
            <v>210000</v>
          </cell>
          <cell r="L610">
            <v>0</v>
          </cell>
          <cell r="M610">
            <v>210000</v>
          </cell>
          <cell r="N610">
            <v>2885085.6199032166</v>
          </cell>
          <cell r="O610">
            <v>0</v>
          </cell>
          <cell r="P610">
            <v>0</v>
          </cell>
          <cell r="Q610">
            <v>0</v>
          </cell>
          <cell r="R610">
            <v>0</v>
          </cell>
          <cell r="S610">
            <v>6792</v>
          </cell>
          <cell r="T610">
            <v>0</v>
          </cell>
          <cell r="U610">
            <v>6679.9320000000007</v>
          </cell>
          <cell r="V610">
            <v>112.06800000000001</v>
          </cell>
          <cell r="W610">
            <v>2885085.6199032166</v>
          </cell>
          <cell r="X610">
            <v>0</v>
          </cell>
          <cell r="Y610">
            <v>0</v>
          </cell>
          <cell r="Z610">
            <v>1300178.1557580829</v>
          </cell>
          <cell r="AA610">
            <v>1584907.4641451335</v>
          </cell>
        </row>
        <row r="611">
          <cell r="C611" t="str">
            <v>South East</v>
          </cell>
          <cell r="D611" t="str">
            <v>3116763556</v>
          </cell>
          <cell r="E611" t="str">
            <v>22/11kV Line</v>
          </cell>
          <cell r="F611" t="str">
            <v>SE</v>
          </cell>
          <cell r="G611" t="str">
            <v>QBMH</v>
          </cell>
          <cell r="H611" t="str">
            <v>M On Mary Apartments</v>
          </cell>
          <cell r="I611" t="str">
            <v>11kV Line</v>
          </cell>
          <cell r="J611">
            <v>1.0434399999999999</v>
          </cell>
          <cell r="K611">
            <v>193000</v>
          </cell>
          <cell r="L611">
            <v>0</v>
          </cell>
          <cell r="M611">
            <v>193000</v>
          </cell>
          <cell r="N611">
            <v>3465333.5085901492</v>
          </cell>
          <cell r="O611">
            <v>0</v>
          </cell>
          <cell r="P611">
            <v>0</v>
          </cell>
          <cell r="Q611">
            <v>0</v>
          </cell>
          <cell r="R611">
            <v>0</v>
          </cell>
          <cell r="S611">
            <v>7572</v>
          </cell>
          <cell r="T611">
            <v>0</v>
          </cell>
          <cell r="U611">
            <v>7447.0620000000008</v>
          </cell>
          <cell r="V611">
            <v>124.938</v>
          </cell>
          <cell r="W611">
            <v>3465333.5085901492</v>
          </cell>
          <cell r="X611">
            <v>0</v>
          </cell>
          <cell r="Y611">
            <v>0</v>
          </cell>
          <cell r="Z611">
            <v>1671130.8639562062</v>
          </cell>
          <cell r="AA611">
            <v>1794202.644633943</v>
          </cell>
        </row>
        <row r="612">
          <cell r="C612" t="str">
            <v>South East</v>
          </cell>
          <cell r="D612" t="str">
            <v>3115362906</v>
          </cell>
          <cell r="E612" t="str">
            <v>22/11kV Line</v>
          </cell>
          <cell r="F612" t="str">
            <v>SE</v>
          </cell>
          <cell r="G612" t="str">
            <v>QCBW</v>
          </cell>
          <cell r="H612" t="str">
            <v>Magistrates Court Brisbane</v>
          </cell>
          <cell r="I612" t="str">
            <v>11kV Line</v>
          </cell>
          <cell r="J612">
            <v>1.0434399999999999</v>
          </cell>
          <cell r="K612">
            <v>421000</v>
          </cell>
          <cell r="L612">
            <v>0</v>
          </cell>
          <cell r="M612">
            <v>421000</v>
          </cell>
          <cell r="N612">
            <v>3869777.8733579051</v>
          </cell>
          <cell r="O612">
            <v>0</v>
          </cell>
          <cell r="P612">
            <v>0</v>
          </cell>
          <cell r="Q612">
            <v>0</v>
          </cell>
          <cell r="R612">
            <v>0</v>
          </cell>
          <cell r="S612">
            <v>11472</v>
          </cell>
          <cell r="T612">
            <v>0</v>
          </cell>
          <cell r="U612">
            <v>11282.712</v>
          </cell>
          <cell r="V612">
            <v>189.28800000000001</v>
          </cell>
          <cell r="W612">
            <v>3869777.8733579051</v>
          </cell>
          <cell r="X612">
            <v>0</v>
          </cell>
          <cell r="Y612">
            <v>0</v>
          </cell>
          <cell r="Z612">
            <v>1264443.2110058549</v>
          </cell>
          <cell r="AA612">
            <v>2605334.6623520502</v>
          </cell>
        </row>
        <row r="613">
          <cell r="C613" t="str">
            <v>South East</v>
          </cell>
          <cell r="D613" t="str">
            <v>QB04433793</v>
          </cell>
          <cell r="E613" t="str">
            <v>22/11kV Line</v>
          </cell>
          <cell r="F613" t="str">
            <v>SE</v>
          </cell>
          <cell r="G613" t="str">
            <v>QMRE</v>
          </cell>
          <cell r="H613" t="str">
            <v>Kerry Ingredients</v>
          </cell>
          <cell r="I613" t="str">
            <v>11kV Line</v>
          </cell>
          <cell r="J613">
            <v>1.0434399999999999</v>
          </cell>
          <cell r="K613">
            <v>227000</v>
          </cell>
          <cell r="L613">
            <v>0</v>
          </cell>
          <cell r="M613">
            <v>227000</v>
          </cell>
          <cell r="N613">
            <v>5025707.7251952747</v>
          </cell>
          <cell r="O613">
            <v>0</v>
          </cell>
          <cell r="P613">
            <v>0</v>
          </cell>
          <cell r="Q613">
            <v>0</v>
          </cell>
          <cell r="R613">
            <v>0</v>
          </cell>
          <cell r="S613">
            <v>11316</v>
          </cell>
          <cell r="T613">
            <v>0</v>
          </cell>
          <cell r="U613">
            <v>11129.286</v>
          </cell>
          <cell r="V613">
            <v>186.714</v>
          </cell>
          <cell r="W613">
            <v>5025707.7251952747</v>
          </cell>
          <cell r="X613">
            <v>0</v>
          </cell>
          <cell r="Y613">
            <v>0</v>
          </cell>
          <cell r="Z613">
            <v>2371136.9520797324</v>
          </cell>
          <cell r="AA613">
            <v>2654570.7731155427</v>
          </cell>
        </row>
        <row r="614">
          <cell r="C614" t="str">
            <v>South East</v>
          </cell>
          <cell r="D614" t="str">
            <v>QB02261031</v>
          </cell>
          <cell r="E614" t="str">
            <v>22/11kV Line</v>
          </cell>
          <cell r="F614" t="str">
            <v>SE</v>
          </cell>
          <cell r="G614" t="str">
            <v>QSPN</v>
          </cell>
          <cell r="H614" t="str">
            <v>Dolphins Leagues Club (Redcliffe)</v>
          </cell>
          <cell r="I614" t="str">
            <v>11kV Line</v>
          </cell>
          <cell r="J614">
            <v>1.0434399999999999</v>
          </cell>
          <cell r="K614">
            <v>430000</v>
          </cell>
          <cell r="L614">
            <v>0</v>
          </cell>
          <cell r="M614">
            <v>430000</v>
          </cell>
          <cell r="N614">
            <v>3118497.4035809296</v>
          </cell>
          <cell r="O614">
            <v>0</v>
          </cell>
          <cell r="P614">
            <v>0</v>
          </cell>
          <cell r="Q614">
            <v>0</v>
          </cell>
          <cell r="R614">
            <v>0</v>
          </cell>
          <cell r="S614">
            <v>7800</v>
          </cell>
          <cell r="T614">
            <v>0</v>
          </cell>
          <cell r="U614">
            <v>7671.2999999999993</v>
          </cell>
          <cell r="V614">
            <v>128.69999999999999</v>
          </cell>
          <cell r="W614">
            <v>3118497.4035809296</v>
          </cell>
          <cell r="X614">
            <v>0</v>
          </cell>
          <cell r="Y614">
            <v>0</v>
          </cell>
          <cell r="Z614">
            <v>1481114.5736667514</v>
          </cell>
          <cell r="AA614">
            <v>1637382.8299141782</v>
          </cell>
        </row>
        <row r="615">
          <cell r="C615" t="str">
            <v>South East</v>
          </cell>
          <cell r="D615" t="str">
            <v>QB00157457</v>
          </cell>
          <cell r="E615" t="str">
            <v>22/11kV Line</v>
          </cell>
          <cell r="F615" t="str">
            <v>SE</v>
          </cell>
          <cell r="G615" t="str">
            <v>QBMH</v>
          </cell>
          <cell r="H615" t="str">
            <v>Alexandra Hills Shopping Centre</v>
          </cell>
          <cell r="I615" t="str">
            <v>11kV Line</v>
          </cell>
          <cell r="J615">
            <v>1.0434399999999999</v>
          </cell>
          <cell r="K615">
            <v>141000</v>
          </cell>
          <cell r="L615">
            <v>0</v>
          </cell>
          <cell r="M615">
            <v>141000</v>
          </cell>
          <cell r="N615">
            <v>2520009.1867143265</v>
          </cell>
          <cell r="O615">
            <v>0</v>
          </cell>
          <cell r="P615">
            <v>0</v>
          </cell>
          <cell r="Q615">
            <v>0</v>
          </cell>
          <cell r="R615">
            <v>0</v>
          </cell>
          <cell r="S615">
            <v>7500</v>
          </cell>
          <cell r="T615">
            <v>0</v>
          </cell>
          <cell r="U615">
            <v>7376.25</v>
          </cell>
          <cell r="V615">
            <v>123.75</v>
          </cell>
          <cell r="W615">
            <v>2520009.1867143265</v>
          </cell>
          <cell r="X615">
            <v>0</v>
          </cell>
          <cell r="Y615">
            <v>0</v>
          </cell>
          <cell r="Z615">
            <v>1128238.4904414113</v>
          </cell>
          <cell r="AA615">
            <v>1391770.6962729152</v>
          </cell>
        </row>
        <row r="616">
          <cell r="C616" t="str">
            <v>South East</v>
          </cell>
          <cell r="D616" t="str">
            <v>3117262933</v>
          </cell>
          <cell r="E616" t="str">
            <v>22/11kV Line</v>
          </cell>
          <cell r="F616" t="str">
            <v>SE</v>
          </cell>
          <cell r="G616" t="str">
            <v>QMGB</v>
          </cell>
          <cell r="H616" t="str">
            <v>Mantra Sierra Grand</v>
          </cell>
          <cell r="I616" t="str">
            <v>11kV Line</v>
          </cell>
          <cell r="J616">
            <v>1.0434399999999999</v>
          </cell>
          <cell r="K616">
            <v>210000</v>
          </cell>
          <cell r="L616">
            <v>0</v>
          </cell>
          <cell r="M616">
            <v>210000</v>
          </cell>
          <cell r="N616">
            <v>2256584.7444689432</v>
          </cell>
          <cell r="O616">
            <v>0</v>
          </cell>
          <cell r="P616">
            <v>0</v>
          </cell>
          <cell r="Q616">
            <v>0</v>
          </cell>
          <cell r="R616">
            <v>0</v>
          </cell>
          <cell r="S616">
            <v>4896</v>
          </cell>
          <cell r="T616">
            <v>0</v>
          </cell>
          <cell r="U616">
            <v>4815.2160000000003</v>
          </cell>
          <cell r="V616">
            <v>80.784000000000006</v>
          </cell>
          <cell r="W616">
            <v>2256584.7444689432</v>
          </cell>
          <cell r="X616">
            <v>0</v>
          </cell>
          <cell r="Y616">
            <v>0</v>
          </cell>
          <cell r="Z616">
            <v>1105080.712917268</v>
          </cell>
          <cell r="AA616">
            <v>1151504.0315516752</v>
          </cell>
        </row>
        <row r="617">
          <cell r="C617" t="str">
            <v>South East</v>
          </cell>
          <cell r="D617" t="str">
            <v>3120173031</v>
          </cell>
          <cell r="E617" t="str">
            <v>22/11kV Line</v>
          </cell>
          <cell r="F617" t="str">
            <v>SE</v>
          </cell>
          <cell r="G617" t="str">
            <v>QGDA</v>
          </cell>
          <cell r="H617" t="str">
            <v>Martogg Plastic Extrusion Facility</v>
          </cell>
          <cell r="I617" t="str">
            <v>11kV Line</v>
          </cell>
          <cell r="J617">
            <v>1.0202100000000001</v>
          </cell>
          <cell r="K617">
            <v>165000</v>
          </cell>
          <cell r="L617">
            <v>165000</v>
          </cell>
          <cell r="M617">
            <v>0</v>
          </cell>
          <cell r="N617">
            <v>1374398.4720000001</v>
          </cell>
          <cell r="O617">
            <v>0</v>
          </cell>
          <cell r="P617">
            <v>0</v>
          </cell>
          <cell r="Q617">
            <v>0</v>
          </cell>
          <cell r="R617">
            <v>0</v>
          </cell>
          <cell r="S617">
            <v>9654.3624</v>
          </cell>
          <cell r="T617">
            <v>0</v>
          </cell>
          <cell r="U617">
            <v>9495.065420400002</v>
          </cell>
          <cell r="V617">
            <v>159.29697960000001</v>
          </cell>
          <cell r="W617">
            <v>1374398.4720000001</v>
          </cell>
          <cell r="X617">
            <v>0</v>
          </cell>
          <cell r="Y617">
            <v>0</v>
          </cell>
          <cell r="Z617">
            <v>115611.45599999996</v>
          </cell>
          <cell r="AA617">
            <v>1258787.0160000001</v>
          </cell>
        </row>
        <row r="618">
          <cell r="C618" t="str">
            <v>South East</v>
          </cell>
          <cell r="D618" t="str">
            <v>QB04270398</v>
          </cell>
          <cell r="E618" t="str">
            <v>22/11kV Line</v>
          </cell>
          <cell r="F618" t="str">
            <v>SE</v>
          </cell>
          <cell r="G618" t="str">
            <v>QMRE</v>
          </cell>
          <cell r="H618" t="str">
            <v>Wynnum Plaza Centre Management</v>
          </cell>
          <cell r="I618" t="str">
            <v>11kV Line</v>
          </cell>
          <cell r="J618">
            <v>1.0434399999999999</v>
          </cell>
          <cell r="K618">
            <v>210000</v>
          </cell>
          <cell r="L618">
            <v>0</v>
          </cell>
          <cell r="M618">
            <v>210000</v>
          </cell>
          <cell r="N618">
            <v>2182129.0499999998</v>
          </cell>
          <cell r="O618">
            <v>0</v>
          </cell>
          <cell r="P618">
            <v>0</v>
          </cell>
          <cell r="Q618">
            <v>0</v>
          </cell>
          <cell r="R618">
            <v>0</v>
          </cell>
          <cell r="S618">
            <v>7437.5001000000011</v>
          </cell>
          <cell r="T618">
            <v>0</v>
          </cell>
          <cell r="U618">
            <v>7314.7813483500004</v>
          </cell>
          <cell r="V618">
            <v>122.71875165</v>
          </cell>
          <cell r="W618">
            <v>2182129.0499999998</v>
          </cell>
          <cell r="X618">
            <v>0</v>
          </cell>
          <cell r="Y618">
            <v>0</v>
          </cell>
          <cell r="Z618">
            <v>784935.71999999962</v>
          </cell>
          <cell r="AA618">
            <v>1397193.33</v>
          </cell>
        </row>
        <row r="619">
          <cell r="C619" t="str">
            <v>South East</v>
          </cell>
          <cell r="D619" t="str">
            <v>QB11685263</v>
          </cell>
          <cell r="E619" t="str">
            <v>22/11kV Line</v>
          </cell>
          <cell r="F619" t="str">
            <v>SE</v>
          </cell>
          <cell r="G619" t="str">
            <v>QRLD</v>
          </cell>
          <cell r="H619" t="str">
            <v>Harvest Fresh Cuts</v>
          </cell>
          <cell r="I619" t="str">
            <v>11kV Line</v>
          </cell>
          <cell r="J619">
            <v>1.0434399999999999</v>
          </cell>
          <cell r="K619">
            <v>245000</v>
          </cell>
          <cell r="L619">
            <v>245000</v>
          </cell>
          <cell r="M619">
            <v>0</v>
          </cell>
          <cell r="N619">
            <v>5965945.8335108645</v>
          </cell>
          <cell r="O619">
            <v>0</v>
          </cell>
          <cell r="P619">
            <v>0</v>
          </cell>
          <cell r="Q619">
            <v>0</v>
          </cell>
          <cell r="R619">
            <v>0</v>
          </cell>
          <cell r="S619">
            <v>10920</v>
          </cell>
          <cell r="T619">
            <v>0</v>
          </cell>
          <cell r="U619">
            <v>10739.82</v>
          </cell>
          <cell r="V619">
            <v>180.18</v>
          </cell>
          <cell r="W619">
            <v>5965945.8335108645</v>
          </cell>
          <cell r="X619">
            <v>0</v>
          </cell>
          <cell r="Y619">
            <v>0</v>
          </cell>
          <cell r="Z619">
            <v>2997009.9875546172</v>
          </cell>
          <cell r="AA619">
            <v>2968935.8459562468</v>
          </cell>
        </row>
        <row r="620">
          <cell r="C620" t="str">
            <v>South East</v>
          </cell>
          <cell r="D620" t="str">
            <v>QB11389605</v>
          </cell>
          <cell r="E620" t="str">
            <v>22/11kV Line</v>
          </cell>
          <cell r="F620" t="str">
            <v>SE</v>
          </cell>
          <cell r="G620" t="str">
            <v>QBMH</v>
          </cell>
          <cell r="H620" t="str">
            <v>Woolworths - Capalaba</v>
          </cell>
          <cell r="I620" t="str">
            <v>11kV Line</v>
          </cell>
          <cell r="J620">
            <v>1.0434399999999999</v>
          </cell>
          <cell r="K620">
            <v>210000</v>
          </cell>
          <cell r="L620">
            <v>0</v>
          </cell>
          <cell r="M620">
            <v>210000</v>
          </cell>
          <cell r="N620">
            <v>2385917.1770778727</v>
          </cell>
          <cell r="O620">
            <v>0</v>
          </cell>
          <cell r="P620">
            <v>0</v>
          </cell>
          <cell r="Q620">
            <v>0</v>
          </cell>
          <cell r="R620">
            <v>0</v>
          </cell>
          <cell r="S620">
            <v>4812</v>
          </cell>
          <cell r="T620">
            <v>0</v>
          </cell>
          <cell r="U620">
            <v>4732.6020000000008</v>
          </cell>
          <cell r="V620">
            <v>79.397999999999996</v>
          </cell>
          <cell r="W620">
            <v>2385917.1770778727</v>
          </cell>
          <cell r="X620">
            <v>0</v>
          </cell>
          <cell r="Y620">
            <v>0</v>
          </cell>
          <cell r="Z620">
            <v>1206889.1656753961</v>
          </cell>
          <cell r="AA620">
            <v>1179028.0114024768</v>
          </cell>
        </row>
        <row r="621">
          <cell r="C621" t="str">
            <v>South East</v>
          </cell>
          <cell r="D621" t="str">
            <v>QB14038340</v>
          </cell>
          <cell r="E621" t="str">
            <v>22/11kV Line</v>
          </cell>
          <cell r="F621" t="str">
            <v>SE</v>
          </cell>
          <cell r="G621" t="str">
            <v>QSPN</v>
          </cell>
          <cell r="H621" t="str">
            <v>Great Western Superstore</v>
          </cell>
          <cell r="I621" t="str">
            <v>11kV Line</v>
          </cell>
          <cell r="J621">
            <v>1.0434399999999999</v>
          </cell>
          <cell r="K621">
            <v>210000</v>
          </cell>
          <cell r="L621">
            <v>210000</v>
          </cell>
          <cell r="M621">
            <v>0</v>
          </cell>
          <cell r="N621">
            <v>2740386.2039999999</v>
          </cell>
          <cell r="O621">
            <v>0</v>
          </cell>
          <cell r="P621">
            <v>0</v>
          </cell>
          <cell r="Q621">
            <v>0</v>
          </cell>
          <cell r="R621">
            <v>0</v>
          </cell>
          <cell r="S621">
            <v>8149.4159000000036</v>
          </cell>
          <cell r="T621">
            <v>0</v>
          </cell>
          <cell r="U621">
            <v>8014.9505376500038</v>
          </cell>
          <cell r="V621">
            <v>134.46536235000008</v>
          </cell>
          <cell r="W621">
            <v>2740386.2039999999</v>
          </cell>
          <cell r="X621">
            <v>0</v>
          </cell>
          <cell r="Y621">
            <v>0</v>
          </cell>
          <cell r="Z621">
            <v>1062094.0279999999</v>
          </cell>
          <cell r="AA621">
            <v>1678292.176</v>
          </cell>
        </row>
        <row r="622">
          <cell r="C622" t="str">
            <v>South East</v>
          </cell>
          <cell r="D622" t="str">
            <v>QB04630009</v>
          </cell>
          <cell r="E622" t="str">
            <v>22/11kV Line</v>
          </cell>
          <cell r="F622" t="str">
            <v>SE</v>
          </cell>
          <cell r="G622" t="str">
            <v>QBBS</v>
          </cell>
          <cell r="H622" t="str">
            <v>YF13 - Mt Gravatt East SC</v>
          </cell>
          <cell r="I622" t="str">
            <v>11kV Line</v>
          </cell>
          <cell r="J622">
            <v>1.0434399999999999</v>
          </cell>
          <cell r="K622">
            <v>193000</v>
          </cell>
          <cell r="L622">
            <v>0</v>
          </cell>
          <cell r="M622">
            <v>193000</v>
          </cell>
          <cell r="N622">
            <v>2134130.4996934272</v>
          </cell>
          <cell r="O622">
            <v>0</v>
          </cell>
          <cell r="P622">
            <v>0</v>
          </cell>
          <cell r="Q622">
            <v>0</v>
          </cell>
          <cell r="R622">
            <v>0</v>
          </cell>
          <cell r="S622">
            <v>6036</v>
          </cell>
          <cell r="T622">
            <v>0</v>
          </cell>
          <cell r="U622">
            <v>5936.4060000000009</v>
          </cell>
          <cell r="V622">
            <v>99.593999999999994</v>
          </cell>
          <cell r="W622">
            <v>2134130.4996934272</v>
          </cell>
          <cell r="X622">
            <v>0</v>
          </cell>
          <cell r="Y622">
            <v>0</v>
          </cell>
          <cell r="Z622">
            <v>871374.64086528705</v>
          </cell>
          <cell r="AA622">
            <v>1262755.8588281402</v>
          </cell>
        </row>
        <row r="623">
          <cell r="C623" t="str">
            <v>South East</v>
          </cell>
          <cell r="D623" t="str">
            <v>QB14126591</v>
          </cell>
          <cell r="E623" t="str">
            <v>22/11kV Line</v>
          </cell>
          <cell r="F623" t="str">
            <v>SE</v>
          </cell>
          <cell r="G623" t="str">
            <v>QLGH</v>
          </cell>
          <cell r="H623" t="str">
            <v>Scotts Refrigeration</v>
          </cell>
          <cell r="I623" t="str">
            <v>11kV Line</v>
          </cell>
          <cell r="J623">
            <v>1.0434399999999999</v>
          </cell>
          <cell r="K623">
            <v>214000</v>
          </cell>
          <cell r="L623">
            <v>0</v>
          </cell>
          <cell r="M623">
            <v>214000</v>
          </cell>
          <cell r="N623">
            <v>3592890.9810000006</v>
          </cell>
          <cell r="O623">
            <v>0</v>
          </cell>
          <cell r="P623">
            <v>0</v>
          </cell>
          <cell r="Q623">
            <v>0</v>
          </cell>
          <cell r="R623">
            <v>0</v>
          </cell>
          <cell r="S623">
            <v>6957.7568999999985</v>
          </cell>
          <cell r="T623">
            <v>0</v>
          </cell>
          <cell r="U623">
            <v>6842.9539111499998</v>
          </cell>
          <cell r="V623">
            <v>114.80298884999999</v>
          </cell>
          <cell r="W623">
            <v>3592890.9810000006</v>
          </cell>
          <cell r="X623">
            <v>0</v>
          </cell>
          <cell r="Y623">
            <v>0</v>
          </cell>
          <cell r="Z623">
            <v>1824952.6050000004</v>
          </cell>
          <cell r="AA623">
            <v>1767938.3759999999</v>
          </cell>
        </row>
        <row r="624">
          <cell r="C624" t="str">
            <v>South East</v>
          </cell>
          <cell r="D624" t="str">
            <v>3117426685</v>
          </cell>
          <cell r="E624" t="str">
            <v>22/11kV Line</v>
          </cell>
          <cell r="F624" t="str">
            <v>SE</v>
          </cell>
          <cell r="G624" t="str">
            <v>QCBW</v>
          </cell>
          <cell r="H624" t="str">
            <v>31 Tank Street</v>
          </cell>
          <cell r="I624" t="str">
            <v>11kV Line</v>
          </cell>
          <cell r="J624">
            <v>1.0434399999999999</v>
          </cell>
          <cell r="K624">
            <v>852000</v>
          </cell>
          <cell r="L624">
            <v>0</v>
          </cell>
          <cell r="M624">
            <v>852000</v>
          </cell>
          <cell r="N624">
            <v>4206265.2765150201</v>
          </cell>
          <cell r="O624">
            <v>0</v>
          </cell>
          <cell r="P624">
            <v>0</v>
          </cell>
          <cell r="Q624">
            <v>0</v>
          </cell>
          <cell r="R624">
            <v>0</v>
          </cell>
          <cell r="S624">
            <v>12072</v>
          </cell>
          <cell r="T624">
            <v>0</v>
          </cell>
          <cell r="U624">
            <v>11872.812000000002</v>
          </cell>
          <cell r="V624">
            <v>199.18799999999999</v>
          </cell>
          <cell r="W624">
            <v>4206265.2765150201</v>
          </cell>
          <cell r="X624">
            <v>0</v>
          </cell>
          <cell r="Y624">
            <v>0</v>
          </cell>
          <cell r="Z624">
            <v>1556205.9873669492</v>
          </cell>
          <cell r="AA624">
            <v>2650059.2891480704</v>
          </cell>
        </row>
        <row r="625">
          <cell r="C625" t="str">
            <v>South East</v>
          </cell>
          <cell r="D625" t="str">
            <v>3120010435</v>
          </cell>
          <cell r="E625" t="str">
            <v>22/11kV Line</v>
          </cell>
          <cell r="F625" t="str">
            <v>SE</v>
          </cell>
          <cell r="G625" t="str">
            <v>QMRE</v>
          </cell>
          <cell r="H625" t="str">
            <v>St Andrews War Memorial Hospital - 2</v>
          </cell>
          <cell r="I625" t="str">
            <v>11kV Line</v>
          </cell>
          <cell r="J625">
            <v>1.0434399999999999</v>
          </cell>
          <cell r="K625">
            <v>423000</v>
          </cell>
          <cell r="L625">
            <v>0</v>
          </cell>
          <cell r="M625">
            <v>423000</v>
          </cell>
          <cell r="N625">
            <v>3917277.5401459374</v>
          </cell>
          <cell r="O625">
            <v>0</v>
          </cell>
          <cell r="P625">
            <v>0</v>
          </cell>
          <cell r="Q625">
            <v>0</v>
          </cell>
          <cell r="R625">
            <v>0</v>
          </cell>
          <cell r="S625">
            <v>8736</v>
          </cell>
          <cell r="T625">
            <v>0</v>
          </cell>
          <cell r="U625">
            <v>8591.8559999999998</v>
          </cell>
          <cell r="V625">
            <v>144.14400000000001</v>
          </cell>
          <cell r="W625">
            <v>3917277.5401459374</v>
          </cell>
          <cell r="X625">
            <v>0</v>
          </cell>
          <cell r="Y625">
            <v>0</v>
          </cell>
          <cell r="Z625">
            <v>1880483.3237268517</v>
          </cell>
          <cell r="AA625">
            <v>2036794.2164190854</v>
          </cell>
        </row>
        <row r="626">
          <cell r="C626" t="str">
            <v>South East</v>
          </cell>
          <cell r="D626" t="str">
            <v>3120063649</v>
          </cell>
          <cell r="E626" t="str">
            <v>22/11kV Line</v>
          </cell>
          <cell r="F626" t="str">
            <v>SE</v>
          </cell>
          <cell r="G626" t="str">
            <v>QMAR</v>
          </cell>
          <cell r="H626" t="str">
            <v>Ramsay Health - Pindara Medical Centre</v>
          </cell>
          <cell r="I626" t="str">
            <v>11kV Line</v>
          </cell>
          <cell r="J626">
            <v>1.0434399999999999</v>
          </cell>
          <cell r="K626">
            <v>403000</v>
          </cell>
          <cell r="L626">
            <v>193000</v>
          </cell>
          <cell r="M626">
            <v>210000</v>
          </cell>
          <cell r="N626">
            <v>5216259.4589285711</v>
          </cell>
          <cell r="O626">
            <v>0</v>
          </cell>
          <cell r="P626">
            <v>0</v>
          </cell>
          <cell r="Q626">
            <v>0</v>
          </cell>
          <cell r="R626">
            <v>0</v>
          </cell>
          <cell r="S626">
            <v>11424</v>
          </cell>
          <cell r="T626">
            <v>0</v>
          </cell>
          <cell r="U626">
            <v>11235.504000000001</v>
          </cell>
          <cell r="V626">
            <v>188.49600000000001</v>
          </cell>
          <cell r="W626">
            <v>5216259.4589285711</v>
          </cell>
          <cell r="X626">
            <v>0</v>
          </cell>
          <cell r="Y626">
            <v>0</v>
          </cell>
          <cell r="Z626">
            <v>2411826.0795032554</v>
          </cell>
          <cell r="AA626">
            <v>2804433.3794253152</v>
          </cell>
        </row>
        <row r="627">
          <cell r="C627" t="str">
            <v>South East</v>
          </cell>
          <cell r="D627" t="str">
            <v>QB01673637</v>
          </cell>
          <cell r="E627" t="str">
            <v>22/11kV Line</v>
          </cell>
          <cell r="F627" t="str">
            <v>SE</v>
          </cell>
          <cell r="G627" t="str">
            <v>QPWD</v>
          </cell>
          <cell r="H627" t="str">
            <v>Suncoast Milk</v>
          </cell>
          <cell r="I627" t="str">
            <v>11kV Line</v>
          </cell>
          <cell r="J627">
            <v>1.0434399999999999</v>
          </cell>
          <cell r="K627">
            <v>193000</v>
          </cell>
          <cell r="L627">
            <v>0</v>
          </cell>
          <cell r="M627">
            <v>193000</v>
          </cell>
          <cell r="N627">
            <v>3704423.236076769</v>
          </cell>
          <cell r="O627">
            <v>0</v>
          </cell>
          <cell r="P627">
            <v>0</v>
          </cell>
          <cell r="Q627">
            <v>0</v>
          </cell>
          <cell r="R627">
            <v>0</v>
          </cell>
          <cell r="S627">
            <v>7692</v>
          </cell>
          <cell r="T627">
            <v>0</v>
          </cell>
          <cell r="U627">
            <v>7565.0820000000003</v>
          </cell>
          <cell r="V627">
            <v>126.91800000000001</v>
          </cell>
          <cell r="W627">
            <v>3704423.236076769</v>
          </cell>
          <cell r="X627">
            <v>0</v>
          </cell>
          <cell r="Y627">
            <v>0</v>
          </cell>
          <cell r="Z627">
            <v>1720535.1329671617</v>
          </cell>
          <cell r="AA627">
            <v>1983888.1031096075</v>
          </cell>
        </row>
        <row r="628">
          <cell r="C628" t="str">
            <v>South East</v>
          </cell>
          <cell r="D628" t="str">
            <v>3116587731</v>
          </cell>
          <cell r="E628" t="str">
            <v>22/11kV Line</v>
          </cell>
          <cell r="F628" t="str">
            <v>SE</v>
          </cell>
          <cell r="G628" t="str">
            <v>QBMH</v>
          </cell>
          <cell r="H628" t="str">
            <v>420 Queen Street</v>
          </cell>
          <cell r="I628" t="str">
            <v>11kV Line</v>
          </cell>
          <cell r="J628">
            <v>1.0434399999999999</v>
          </cell>
          <cell r="K628">
            <v>423000</v>
          </cell>
          <cell r="L628">
            <v>0</v>
          </cell>
          <cell r="M628">
            <v>423000</v>
          </cell>
          <cell r="N628">
            <v>4661646.7966531171</v>
          </cell>
          <cell r="O628">
            <v>0</v>
          </cell>
          <cell r="P628">
            <v>0</v>
          </cell>
          <cell r="Q628">
            <v>0</v>
          </cell>
          <cell r="R628">
            <v>0</v>
          </cell>
          <cell r="S628">
            <v>9936</v>
          </cell>
          <cell r="T628">
            <v>0</v>
          </cell>
          <cell r="U628">
            <v>9772.0560000000005</v>
          </cell>
          <cell r="V628">
            <v>163.94400000000002</v>
          </cell>
          <cell r="W628">
            <v>4661646.7966531171</v>
          </cell>
          <cell r="X628">
            <v>0</v>
          </cell>
          <cell r="Y628">
            <v>0</v>
          </cell>
          <cell r="Z628">
            <v>2363302.6233461075</v>
          </cell>
          <cell r="AA628">
            <v>2298344.173307009</v>
          </cell>
        </row>
        <row r="629">
          <cell r="C629" t="str">
            <v>South East</v>
          </cell>
          <cell r="D629" t="str">
            <v>QB03187608</v>
          </cell>
          <cell r="E629" t="str">
            <v>22/11kV Line</v>
          </cell>
          <cell r="F629" t="str">
            <v>SE</v>
          </cell>
          <cell r="G629" t="str">
            <v>QSPN</v>
          </cell>
          <cell r="H629" t="str">
            <v>Weston Baked Foods</v>
          </cell>
          <cell r="I629" t="str">
            <v>11kV Line</v>
          </cell>
          <cell r="J629">
            <v>1.0434399999999999</v>
          </cell>
          <cell r="K629">
            <v>424000</v>
          </cell>
          <cell r="L629">
            <v>0</v>
          </cell>
          <cell r="M629">
            <v>424000</v>
          </cell>
          <cell r="N629">
            <v>60000</v>
          </cell>
          <cell r="O629">
            <v>0</v>
          </cell>
          <cell r="P629">
            <v>0</v>
          </cell>
          <cell r="Q629">
            <v>0</v>
          </cell>
          <cell r="R629">
            <v>0</v>
          </cell>
          <cell r="S629">
            <v>120</v>
          </cell>
          <cell r="T629">
            <v>0</v>
          </cell>
          <cell r="U629">
            <v>118.02000000000001</v>
          </cell>
          <cell r="V629">
            <v>1.98</v>
          </cell>
          <cell r="W629">
            <v>60000</v>
          </cell>
          <cell r="X629">
            <v>0</v>
          </cell>
          <cell r="Y629">
            <v>0</v>
          </cell>
          <cell r="Z629">
            <v>23691.494072531241</v>
          </cell>
          <cell r="AA629">
            <v>36308.505927468752</v>
          </cell>
        </row>
        <row r="630">
          <cell r="C630" t="str">
            <v>South East</v>
          </cell>
          <cell r="D630" t="str">
            <v>QB11560924</v>
          </cell>
          <cell r="E630" t="str">
            <v>22/11kV Line</v>
          </cell>
          <cell r="F630" t="str">
            <v>SE</v>
          </cell>
          <cell r="G630" t="str">
            <v>QRLE</v>
          </cell>
          <cell r="H630" t="str">
            <v>Brisbane Convention Centre - 2</v>
          </cell>
          <cell r="I630" t="str">
            <v>11kV Line</v>
          </cell>
          <cell r="J630">
            <v>1.0434399999999999</v>
          </cell>
          <cell r="K630">
            <v>213000</v>
          </cell>
          <cell r="L630">
            <v>0</v>
          </cell>
          <cell r="M630">
            <v>213000</v>
          </cell>
          <cell r="N630">
            <v>3617590.057828255</v>
          </cell>
          <cell r="O630">
            <v>0</v>
          </cell>
          <cell r="P630">
            <v>0</v>
          </cell>
          <cell r="Q630">
            <v>0</v>
          </cell>
          <cell r="R630">
            <v>0</v>
          </cell>
          <cell r="S630">
            <v>8280</v>
          </cell>
          <cell r="T630">
            <v>0</v>
          </cell>
          <cell r="U630">
            <v>8143.38</v>
          </cell>
          <cell r="V630">
            <v>136.62</v>
          </cell>
          <cell r="W630">
            <v>3617590.057828255</v>
          </cell>
          <cell r="X630">
            <v>0</v>
          </cell>
          <cell r="Y630">
            <v>0</v>
          </cell>
          <cell r="Z630">
            <v>1740231.0973121666</v>
          </cell>
          <cell r="AA630">
            <v>1877358.9605160884</v>
          </cell>
        </row>
        <row r="631">
          <cell r="C631" t="str">
            <v>South East</v>
          </cell>
          <cell r="D631" t="str">
            <v>QB12695131</v>
          </cell>
          <cell r="E631" t="str">
            <v>22/11kV Line</v>
          </cell>
          <cell r="F631" t="str">
            <v>SE</v>
          </cell>
          <cell r="G631" t="str">
            <v>QMAR</v>
          </cell>
          <cell r="H631" t="str">
            <v>Radisson Resort Carrara (Mecure Hotel)</v>
          </cell>
          <cell r="I631" t="str">
            <v>11kV Line</v>
          </cell>
          <cell r="J631">
            <v>1.0434399999999999</v>
          </cell>
          <cell r="K631">
            <v>115000</v>
          </cell>
          <cell r="L631">
            <v>0</v>
          </cell>
          <cell r="M631">
            <v>115000</v>
          </cell>
          <cell r="N631">
            <v>2000000</v>
          </cell>
          <cell r="O631">
            <v>0</v>
          </cell>
          <cell r="P631">
            <v>0</v>
          </cell>
          <cell r="Q631">
            <v>0</v>
          </cell>
          <cell r="R631">
            <v>0</v>
          </cell>
          <cell r="S631">
            <v>4992</v>
          </cell>
          <cell r="T631">
            <v>0</v>
          </cell>
          <cell r="U631">
            <v>4909.6320000000005</v>
          </cell>
          <cell r="V631">
            <v>82.368000000000009</v>
          </cell>
          <cell r="W631">
            <v>2000000</v>
          </cell>
          <cell r="X631">
            <v>0</v>
          </cell>
          <cell r="Y631">
            <v>0</v>
          </cell>
          <cell r="Z631">
            <v>965674.39158452209</v>
          </cell>
          <cell r="AA631">
            <v>1034325.6084154779</v>
          </cell>
        </row>
        <row r="632">
          <cell r="C632" t="str">
            <v>South East</v>
          </cell>
          <cell r="D632" t="str">
            <v>QB13615149</v>
          </cell>
          <cell r="E632" t="str">
            <v>22/11kV Line</v>
          </cell>
          <cell r="F632" t="str">
            <v>SE</v>
          </cell>
          <cell r="G632" t="str">
            <v>QRLE</v>
          </cell>
          <cell r="H632" t="str">
            <v>Welded Tube Mills - 2</v>
          </cell>
          <cell r="I632" t="str">
            <v>11kV Line</v>
          </cell>
          <cell r="J632">
            <v>1.0434399999999999</v>
          </cell>
          <cell r="K632">
            <v>210000</v>
          </cell>
          <cell r="L632">
            <v>0</v>
          </cell>
          <cell r="M632">
            <v>210000</v>
          </cell>
          <cell r="N632">
            <v>2823069.6012508748</v>
          </cell>
          <cell r="O632">
            <v>0</v>
          </cell>
          <cell r="P632">
            <v>0</v>
          </cell>
          <cell r="Q632">
            <v>0</v>
          </cell>
          <cell r="R632">
            <v>0</v>
          </cell>
          <cell r="S632">
            <v>13032</v>
          </cell>
          <cell r="T632">
            <v>0</v>
          </cell>
          <cell r="U632">
            <v>12816.972000000002</v>
          </cell>
          <cell r="V632">
            <v>215.02800000000002</v>
          </cell>
          <cell r="W632">
            <v>2823069.6012508748</v>
          </cell>
          <cell r="X632">
            <v>0</v>
          </cell>
          <cell r="Y632">
            <v>0</v>
          </cell>
          <cell r="Z632">
            <v>1038576.5333111921</v>
          </cell>
          <cell r="AA632">
            <v>1784493.0679396826</v>
          </cell>
        </row>
        <row r="633">
          <cell r="C633" t="str">
            <v>South East</v>
          </cell>
          <cell r="D633" t="str">
            <v>3120181323</v>
          </cell>
          <cell r="E633" t="str">
            <v>22/11kV Line</v>
          </cell>
          <cell r="F633" t="str">
            <v>SE</v>
          </cell>
          <cell r="G633" t="str">
            <v>QMRE</v>
          </cell>
          <cell r="H633" t="str">
            <v>Bank of Queensland</v>
          </cell>
          <cell r="I633" t="str">
            <v>11kV Line</v>
          </cell>
          <cell r="J633">
            <v>1.0434399999999999</v>
          </cell>
          <cell r="K633">
            <v>210000</v>
          </cell>
          <cell r="L633">
            <v>210000</v>
          </cell>
          <cell r="M633">
            <v>0</v>
          </cell>
          <cell r="N633">
            <v>858047.2</v>
          </cell>
          <cell r="O633">
            <v>0</v>
          </cell>
          <cell r="P633">
            <v>0</v>
          </cell>
          <cell r="Q633">
            <v>0</v>
          </cell>
          <cell r="R633">
            <v>0</v>
          </cell>
          <cell r="S633">
            <v>2264.0016999999962</v>
          </cell>
          <cell r="T633">
            <v>0</v>
          </cell>
          <cell r="U633">
            <v>2226.6456719499961</v>
          </cell>
          <cell r="V633">
            <v>37.356028049999935</v>
          </cell>
          <cell r="W633">
            <v>858047.2</v>
          </cell>
          <cell r="X633">
            <v>0</v>
          </cell>
          <cell r="Y633">
            <v>0</v>
          </cell>
          <cell r="Z633">
            <v>297890.5</v>
          </cell>
          <cell r="AA633">
            <v>560156.69999999995</v>
          </cell>
        </row>
        <row r="634">
          <cell r="C634" t="str">
            <v>South East</v>
          </cell>
          <cell r="D634" t="str">
            <v>3120166212</v>
          </cell>
          <cell r="E634" t="str">
            <v>22/11kV Line</v>
          </cell>
          <cell r="F634" t="str">
            <v>SE</v>
          </cell>
          <cell r="G634" t="str">
            <v>QSPN</v>
          </cell>
          <cell r="H634" t="str">
            <v>Mitchell Foods Pty Ltd</v>
          </cell>
          <cell r="I634" t="str">
            <v>11kV Line</v>
          </cell>
          <cell r="J634">
            <v>1.0434399999999999</v>
          </cell>
          <cell r="K634">
            <v>210000</v>
          </cell>
          <cell r="L634">
            <v>210000</v>
          </cell>
          <cell r="M634">
            <v>0</v>
          </cell>
          <cell r="N634">
            <v>1862564.3309289617</v>
          </cell>
          <cell r="O634">
            <v>0</v>
          </cell>
          <cell r="P634">
            <v>0</v>
          </cell>
          <cell r="Q634">
            <v>0</v>
          </cell>
          <cell r="R634">
            <v>0</v>
          </cell>
          <cell r="S634">
            <v>4104</v>
          </cell>
          <cell r="T634">
            <v>0</v>
          </cell>
          <cell r="U634">
            <v>4036.2840000000006</v>
          </cell>
          <cell r="V634">
            <v>67.716000000000008</v>
          </cell>
          <cell r="W634">
            <v>1862564.3309289617</v>
          </cell>
          <cell r="X634">
            <v>0</v>
          </cell>
          <cell r="Y634">
            <v>0</v>
          </cell>
          <cell r="Z634">
            <v>900080.93531269976</v>
          </cell>
          <cell r="AA634">
            <v>962483.39561626199</v>
          </cell>
        </row>
        <row r="635">
          <cell r="C635" t="str">
            <v>South East</v>
          </cell>
          <cell r="D635" t="str">
            <v>3120207461</v>
          </cell>
          <cell r="E635" t="str">
            <v>22/11kV Line</v>
          </cell>
          <cell r="F635" t="str">
            <v>SE</v>
          </cell>
          <cell r="G635" t="str">
            <v>QRLD</v>
          </cell>
          <cell r="H635" t="str">
            <v>Thiess Welding Facility (Wacol)</v>
          </cell>
          <cell r="I635" t="str">
            <v>11kV Line</v>
          </cell>
          <cell r="J635">
            <v>1.0202100000000001</v>
          </cell>
          <cell r="K635">
            <v>24000</v>
          </cell>
          <cell r="L635">
            <v>24000</v>
          </cell>
          <cell r="M635">
            <v>0</v>
          </cell>
          <cell r="N635">
            <v>157752.4654659323</v>
          </cell>
          <cell r="O635">
            <v>0</v>
          </cell>
          <cell r="P635">
            <v>0</v>
          </cell>
          <cell r="Q635">
            <v>0</v>
          </cell>
          <cell r="R635">
            <v>0</v>
          </cell>
          <cell r="S635">
            <v>1116</v>
          </cell>
          <cell r="T635">
            <v>0</v>
          </cell>
          <cell r="U635">
            <v>1097.586</v>
          </cell>
          <cell r="V635">
            <v>18.414000000000001</v>
          </cell>
          <cell r="W635">
            <v>157752.4654659323</v>
          </cell>
          <cell r="X635">
            <v>0</v>
          </cell>
          <cell r="Y635">
            <v>0</v>
          </cell>
          <cell r="Z635">
            <v>35667.973772803591</v>
          </cell>
          <cell r="AA635">
            <v>122084.49169312872</v>
          </cell>
        </row>
        <row r="636">
          <cell r="C636" t="str">
            <v>South East</v>
          </cell>
          <cell r="D636" t="str">
            <v>3120177421</v>
          </cell>
          <cell r="E636" t="str">
            <v>22/11kV Line</v>
          </cell>
          <cell r="F636" t="str">
            <v>SE</v>
          </cell>
          <cell r="G636" t="str">
            <v>QPWD</v>
          </cell>
          <cell r="H636" t="str">
            <v>Unity Water (Nambour Sewerage Plant)</v>
          </cell>
          <cell r="I636" t="str">
            <v>11kV Line</v>
          </cell>
          <cell r="J636">
            <v>1.0434399999999999</v>
          </cell>
          <cell r="K636">
            <v>381000</v>
          </cell>
          <cell r="L636">
            <v>381000</v>
          </cell>
          <cell r="M636">
            <v>0</v>
          </cell>
          <cell r="N636">
            <v>2284046.52</v>
          </cell>
          <cell r="O636">
            <v>0</v>
          </cell>
          <cell r="P636">
            <v>0</v>
          </cell>
          <cell r="Q636">
            <v>0</v>
          </cell>
          <cell r="R636">
            <v>0</v>
          </cell>
          <cell r="S636">
            <v>4684.6191999999955</v>
          </cell>
          <cell r="T636">
            <v>0</v>
          </cell>
          <cell r="U636">
            <v>4607.3229831999961</v>
          </cell>
          <cell r="V636">
            <v>77.296216799999925</v>
          </cell>
          <cell r="W636">
            <v>2284046.52</v>
          </cell>
          <cell r="X636">
            <v>0</v>
          </cell>
          <cell r="Y636">
            <v>0</v>
          </cell>
          <cell r="Z636">
            <v>1136815.8600000003</v>
          </cell>
          <cell r="AA636">
            <v>1147230.6599999997</v>
          </cell>
        </row>
        <row r="637">
          <cell r="C637" t="str">
            <v>South East</v>
          </cell>
          <cell r="D637" t="str">
            <v>3120217811</v>
          </cell>
          <cell r="E637" t="str">
            <v>22/11kV Line</v>
          </cell>
          <cell r="F637" t="str">
            <v>SE</v>
          </cell>
          <cell r="G637" t="str">
            <v>QSPN</v>
          </cell>
          <cell r="H637" t="str">
            <v>Aldi Distribution Centre (Brendale)</v>
          </cell>
          <cell r="I637" t="str">
            <v>11kV Line</v>
          </cell>
          <cell r="J637">
            <v>1.0434399999999999</v>
          </cell>
          <cell r="K637">
            <v>301000</v>
          </cell>
          <cell r="L637">
            <v>301000</v>
          </cell>
          <cell r="M637">
            <v>0</v>
          </cell>
          <cell r="N637">
            <v>3587958.2127075661</v>
          </cell>
          <cell r="O637">
            <v>0</v>
          </cell>
          <cell r="P637">
            <v>0</v>
          </cell>
          <cell r="Q637">
            <v>0</v>
          </cell>
          <cell r="R637">
            <v>0</v>
          </cell>
          <cell r="S637">
            <v>8304</v>
          </cell>
          <cell r="T637">
            <v>0</v>
          </cell>
          <cell r="U637">
            <v>8166.9840000000004</v>
          </cell>
          <cell r="V637">
            <v>137.01600000000002</v>
          </cell>
          <cell r="W637">
            <v>3587958.2127075661</v>
          </cell>
          <cell r="X637">
            <v>0</v>
          </cell>
          <cell r="Y637">
            <v>0</v>
          </cell>
          <cell r="Z637">
            <v>2029695.6874865163</v>
          </cell>
          <cell r="AA637">
            <v>1558262.5252210496</v>
          </cell>
        </row>
        <row r="638">
          <cell r="C638" t="str">
            <v>South East</v>
          </cell>
          <cell r="D638" t="str">
            <v>QB01527347</v>
          </cell>
          <cell r="E638" t="str">
            <v>22/11kV Line</v>
          </cell>
          <cell r="F638" t="str">
            <v>SE</v>
          </cell>
          <cell r="G638" t="str">
            <v>QMAR</v>
          </cell>
          <cell r="H638" t="str">
            <v>Gold Coast Turf Club</v>
          </cell>
          <cell r="I638" t="str">
            <v>11kV Line</v>
          </cell>
          <cell r="J638">
            <v>1.0434399999999999</v>
          </cell>
          <cell r="K638">
            <v>472999.99999999994</v>
          </cell>
          <cell r="L638">
            <v>279999.99999999994</v>
          </cell>
          <cell r="M638">
            <v>193000</v>
          </cell>
          <cell r="N638">
            <v>1673012.1039316491</v>
          </cell>
          <cell r="O638">
            <v>0</v>
          </cell>
          <cell r="P638">
            <v>0</v>
          </cell>
          <cell r="Q638">
            <v>0</v>
          </cell>
          <cell r="R638">
            <v>0</v>
          </cell>
          <cell r="S638">
            <v>12756</v>
          </cell>
          <cell r="T638">
            <v>0</v>
          </cell>
          <cell r="U638">
            <v>12545.526000000002</v>
          </cell>
          <cell r="V638">
            <v>210.47399999999999</v>
          </cell>
          <cell r="W638">
            <v>1673012.1039316491</v>
          </cell>
          <cell r="X638">
            <v>0</v>
          </cell>
          <cell r="Y638">
            <v>0</v>
          </cell>
          <cell r="Z638">
            <v>871223.34116007853</v>
          </cell>
          <cell r="AA638">
            <v>801788.76277157047</v>
          </cell>
        </row>
        <row r="639">
          <cell r="C639" t="str">
            <v>South East</v>
          </cell>
          <cell r="D639" t="str">
            <v>3120196469</v>
          </cell>
          <cell r="E639" t="str">
            <v>22/11kV Line</v>
          </cell>
          <cell r="F639" t="str">
            <v>SE</v>
          </cell>
          <cell r="G639" t="str">
            <v>QSPN</v>
          </cell>
          <cell r="H639" t="str">
            <v>Super Retail Group Distribution Centre</v>
          </cell>
          <cell r="I639" t="str">
            <v>11kV Line</v>
          </cell>
          <cell r="J639">
            <v>1.0434399999999999</v>
          </cell>
          <cell r="K639">
            <v>459000</v>
          </cell>
          <cell r="L639">
            <v>459000</v>
          </cell>
          <cell r="M639">
            <v>0</v>
          </cell>
          <cell r="N639">
            <v>1491211.4291171574</v>
          </cell>
          <cell r="O639">
            <v>0</v>
          </cell>
          <cell r="P639">
            <v>0</v>
          </cell>
          <cell r="Q639">
            <v>0</v>
          </cell>
          <cell r="R639">
            <v>0</v>
          </cell>
          <cell r="S639">
            <v>4452</v>
          </cell>
          <cell r="T639">
            <v>0</v>
          </cell>
          <cell r="U639">
            <v>4378.5420000000004</v>
          </cell>
          <cell r="V639">
            <v>73.457999999999998</v>
          </cell>
          <cell r="W639">
            <v>1491211.4291171574</v>
          </cell>
          <cell r="X639">
            <v>0</v>
          </cell>
          <cell r="Y639">
            <v>0</v>
          </cell>
          <cell r="Z639">
            <v>517986.24505492399</v>
          </cell>
          <cell r="AA639">
            <v>973225.18406223343</v>
          </cell>
        </row>
        <row r="640">
          <cell r="C640" t="str">
            <v>South East</v>
          </cell>
          <cell r="D640" t="str">
            <v>3115843629</v>
          </cell>
          <cell r="E640" t="str">
            <v>22/11kV Line</v>
          </cell>
          <cell r="F640" t="str">
            <v>SE</v>
          </cell>
          <cell r="G640" t="str">
            <v>QMAR</v>
          </cell>
          <cell r="H640" t="str">
            <v>Circle on Cavill</v>
          </cell>
          <cell r="I640" t="str">
            <v>11kV Line</v>
          </cell>
          <cell r="J640">
            <v>1.0434399999999999</v>
          </cell>
          <cell r="K640">
            <v>845000</v>
          </cell>
          <cell r="L640">
            <v>0</v>
          </cell>
          <cell r="M640">
            <v>845000</v>
          </cell>
          <cell r="N640">
            <v>5324257.2585181473</v>
          </cell>
          <cell r="O640">
            <v>0</v>
          </cell>
          <cell r="P640">
            <v>0</v>
          </cell>
          <cell r="Q640">
            <v>0</v>
          </cell>
          <cell r="R640">
            <v>0</v>
          </cell>
          <cell r="S640">
            <v>12552</v>
          </cell>
          <cell r="T640">
            <v>0</v>
          </cell>
          <cell r="U640">
            <v>12344.892</v>
          </cell>
          <cell r="V640">
            <v>207.108</v>
          </cell>
          <cell r="W640">
            <v>5324257.2585181473</v>
          </cell>
          <cell r="X640">
            <v>0</v>
          </cell>
          <cell r="Y640">
            <v>0</v>
          </cell>
          <cell r="Z640">
            <v>2673021.9247016925</v>
          </cell>
          <cell r="AA640">
            <v>2651235.3338164552</v>
          </cell>
        </row>
        <row r="641">
          <cell r="C641" t="str">
            <v>South East</v>
          </cell>
          <cell r="D641" t="str">
            <v>QB04042735</v>
          </cell>
          <cell r="E641" t="str">
            <v>22/11kV Line</v>
          </cell>
          <cell r="F641" t="str">
            <v>SE</v>
          </cell>
          <cell r="G641" t="str">
            <v>QMRE</v>
          </cell>
          <cell r="H641" t="str">
            <v>RNA (Gregory Tce; Bowen Hills)</v>
          </cell>
          <cell r="I641" t="str">
            <v>11kV Line</v>
          </cell>
          <cell r="J641">
            <v>1.0434399999999999</v>
          </cell>
          <cell r="K641">
            <v>1590000</v>
          </cell>
          <cell r="L641">
            <v>851000</v>
          </cell>
          <cell r="M641">
            <v>739000</v>
          </cell>
          <cell r="N641">
            <v>3308288.2874082611</v>
          </cell>
          <cell r="O641">
            <v>0</v>
          </cell>
          <cell r="P641">
            <v>0</v>
          </cell>
          <cell r="Q641">
            <v>0</v>
          </cell>
          <cell r="R641">
            <v>0</v>
          </cell>
          <cell r="S641">
            <v>13068</v>
          </cell>
          <cell r="T641">
            <v>0</v>
          </cell>
          <cell r="U641">
            <v>12852.378000000001</v>
          </cell>
          <cell r="V641">
            <v>215.62200000000001</v>
          </cell>
          <cell r="W641">
            <v>3308288.2874082611</v>
          </cell>
          <cell r="X641">
            <v>0</v>
          </cell>
          <cell r="Y641">
            <v>0</v>
          </cell>
          <cell r="Z641">
            <v>1414704.9528408009</v>
          </cell>
          <cell r="AA641">
            <v>1893583.3345674605</v>
          </cell>
        </row>
        <row r="642">
          <cell r="C642" t="str">
            <v>South East</v>
          </cell>
          <cell r="D642" t="str">
            <v>3120216213</v>
          </cell>
          <cell r="E642" t="str">
            <v>22/11kV Line</v>
          </cell>
          <cell r="F642" t="str">
            <v>SE</v>
          </cell>
          <cell r="G642" t="str">
            <v>QCBW</v>
          </cell>
          <cell r="H642" t="str">
            <v>180 Ann St / 217 Turbot St (Daisho)</v>
          </cell>
          <cell r="I642" t="str">
            <v>11kV Line</v>
          </cell>
          <cell r="J642">
            <v>1.0434399999999999</v>
          </cell>
          <cell r="K642">
            <v>1054000</v>
          </cell>
          <cell r="L642">
            <v>1054000</v>
          </cell>
          <cell r="M642">
            <v>0</v>
          </cell>
          <cell r="N642">
            <v>7235090.4973610034</v>
          </cell>
          <cell r="O642">
            <v>0</v>
          </cell>
          <cell r="P642">
            <v>0</v>
          </cell>
          <cell r="Q642">
            <v>0</v>
          </cell>
          <cell r="R642">
            <v>0</v>
          </cell>
          <cell r="S642">
            <v>23019.917000000038</v>
          </cell>
          <cell r="T642">
            <v>0</v>
          </cell>
          <cell r="U642">
            <v>22640.088369500041</v>
          </cell>
          <cell r="V642">
            <v>379.82863050000071</v>
          </cell>
          <cell r="W642">
            <v>7235090.4973610034</v>
          </cell>
          <cell r="X642">
            <v>0</v>
          </cell>
          <cell r="Y642">
            <v>0</v>
          </cell>
          <cell r="Z642">
            <v>3059433.3565946091</v>
          </cell>
          <cell r="AA642">
            <v>4175657.1407663943</v>
          </cell>
        </row>
        <row r="643">
          <cell r="C643" t="str">
            <v>South East</v>
          </cell>
          <cell r="D643" t="str">
            <v>3116392388</v>
          </cell>
          <cell r="E643" t="str">
            <v>22/11kV Line</v>
          </cell>
          <cell r="F643" t="str">
            <v>SE</v>
          </cell>
          <cell r="G643" t="str">
            <v>QMRE</v>
          </cell>
          <cell r="H643" t="str">
            <v>Almax Aluminium - Lytton</v>
          </cell>
          <cell r="I643" t="str">
            <v>11kV Line</v>
          </cell>
          <cell r="J643">
            <v>1.0434399999999999</v>
          </cell>
          <cell r="K643">
            <v>235000</v>
          </cell>
          <cell r="L643">
            <v>0</v>
          </cell>
          <cell r="M643">
            <v>235000</v>
          </cell>
          <cell r="N643">
            <v>5136133.372253689</v>
          </cell>
          <cell r="O643">
            <v>0</v>
          </cell>
          <cell r="P643">
            <v>0</v>
          </cell>
          <cell r="Q643">
            <v>0</v>
          </cell>
          <cell r="R643">
            <v>0</v>
          </cell>
          <cell r="S643">
            <v>15445.78209999996</v>
          </cell>
          <cell r="T643">
            <v>0</v>
          </cell>
          <cell r="U643">
            <v>15190.926695349961</v>
          </cell>
          <cell r="V643">
            <v>254.85540464999934</v>
          </cell>
          <cell r="W643">
            <v>5136133.372253689</v>
          </cell>
          <cell r="X643">
            <v>0</v>
          </cell>
          <cell r="Y643">
            <v>0</v>
          </cell>
          <cell r="Z643">
            <v>1780961.9626419081</v>
          </cell>
          <cell r="AA643">
            <v>3355171.4096117811</v>
          </cell>
        </row>
        <row r="644">
          <cell r="C644" t="str">
            <v>South East</v>
          </cell>
          <cell r="D644" t="str">
            <v>3120002947</v>
          </cell>
          <cell r="E644" t="str">
            <v>22/11kV Line</v>
          </cell>
          <cell r="F644" t="str">
            <v>SE</v>
          </cell>
          <cell r="G644" t="str">
            <v>QBMH</v>
          </cell>
          <cell r="H644" t="str">
            <v>480 Queen Street (Grocon)</v>
          </cell>
          <cell r="I644" t="str">
            <v>11kV Line</v>
          </cell>
          <cell r="J644">
            <v>1.0434399999999999</v>
          </cell>
          <cell r="K644">
            <v>1273000</v>
          </cell>
          <cell r="L644">
            <v>1273000</v>
          </cell>
          <cell r="M644">
            <v>0</v>
          </cell>
          <cell r="N644">
            <v>10225982.606399998</v>
          </cell>
          <cell r="O644">
            <v>0</v>
          </cell>
          <cell r="P644">
            <v>0</v>
          </cell>
          <cell r="Q644">
            <v>0</v>
          </cell>
          <cell r="R644">
            <v>0</v>
          </cell>
          <cell r="S644">
            <v>28766.954387000002</v>
          </cell>
          <cell r="T644">
            <v>0</v>
          </cell>
          <cell r="U644">
            <v>28292.299639614503</v>
          </cell>
          <cell r="V644">
            <v>474.65474738550006</v>
          </cell>
          <cell r="W644">
            <v>10225982.606399998</v>
          </cell>
          <cell r="X644">
            <v>0</v>
          </cell>
          <cell r="Y644">
            <v>0</v>
          </cell>
          <cell r="Z644">
            <v>3665888.5823999997</v>
          </cell>
          <cell r="AA644">
            <v>6560094.0239999993</v>
          </cell>
        </row>
        <row r="645">
          <cell r="C645" t="str">
            <v>South East</v>
          </cell>
          <cell r="D645" t="str">
            <v>3120247966</v>
          </cell>
          <cell r="E645" t="str">
            <v>22/11kV Line</v>
          </cell>
          <cell r="F645" t="str">
            <v>SE</v>
          </cell>
          <cell r="G645" t="str">
            <v>QBMH</v>
          </cell>
          <cell r="H645" t="str">
            <v>CBUS Property (1 William St)</v>
          </cell>
          <cell r="I645" t="str">
            <v>11kV Line</v>
          </cell>
          <cell r="J645">
            <v>1.0434399999999999</v>
          </cell>
          <cell r="K645">
            <v>1273000</v>
          </cell>
          <cell r="L645">
            <v>1263000</v>
          </cell>
          <cell r="M645">
            <v>10000</v>
          </cell>
          <cell r="N645">
            <v>7875226.4000000004</v>
          </cell>
          <cell r="O645">
            <v>0</v>
          </cell>
          <cell r="P645">
            <v>0</v>
          </cell>
          <cell r="Q645">
            <v>0</v>
          </cell>
          <cell r="R645">
            <v>0</v>
          </cell>
          <cell r="S645">
            <v>26083.260299999998</v>
          </cell>
          <cell r="T645">
            <v>0</v>
          </cell>
          <cell r="U645">
            <v>25652.886505049995</v>
          </cell>
          <cell r="V645">
            <v>430.37379495000005</v>
          </cell>
          <cell r="W645">
            <v>7875226.4000000004</v>
          </cell>
          <cell r="X645">
            <v>0</v>
          </cell>
          <cell r="Y645">
            <v>0</v>
          </cell>
          <cell r="Z645">
            <v>2273248.6000000006</v>
          </cell>
          <cell r="AA645">
            <v>5601977.7999999998</v>
          </cell>
        </row>
        <row r="646">
          <cell r="C646" t="str">
            <v>South East</v>
          </cell>
          <cell r="D646" t="str">
            <v>3120142620</v>
          </cell>
          <cell r="E646" t="str">
            <v>22/11kV Line</v>
          </cell>
          <cell r="F646" t="str">
            <v>SE</v>
          </cell>
          <cell r="G646" t="str">
            <v>QPWD</v>
          </cell>
          <cell r="H646" t="str">
            <v>Ramsay Health - Sunshine Coast University PRIVATE Hospital</v>
          </cell>
          <cell r="I646" t="str">
            <v>11kV Line</v>
          </cell>
          <cell r="J646">
            <v>1.0434399999999999</v>
          </cell>
          <cell r="K646">
            <v>757000</v>
          </cell>
          <cell r="L646">
            <v>757000</v>
          </cell>
          <cell r="M646">
            <v>0</v>
          </cell>
          <cell r="N646">
            <v>5227422.7241329746</v>
          </cell>
          <cell r="O646">
            <v>0</v>
          </cell>
          <cell r="P646">
            <v>0</v>
          </cell>
          <cell r="Q646">
            <v>0</v>
          </cell>
          <cell r="R646">
            <v>0</v>
          </cell>
          <cell r="S646">
            <v>10464</v>
          </cell>
          <cell r="T646">
            <v>0</v>
          </cell>
          <cell r="U646">
            <v>10291.344000000001</v>
          </cell>
          <cell r="V646">
            <v>172.65600000000001</v>
          </cell>
          <cell r="W646">
            <v>5227422.7241329746</v>
          </cell>
          <cell r="X646">
            <v>0</v>
          </cell>
          <cell r="Y646">
            <v>0</v>
          </cell>
          <cell r="Z646">
            <v>2424388.0877867942</v>
          </cell>
          <cell r="AA646">
            <v>2803034.6363461805</v>
          </cell>
        </row>
        <row r="647">
          <cell r="C647" t="str">
            <v>South East</v>
          </cell>
          <cell r="D647" t="str">
            <v>3120250323</v>
          </cell>
          <cell r="E647" t="str">
            <v>22/11kV Line</v>
          </cell>
          <cell r="F647" t="str">
            <v>SE</v>
          </cell>
          <cell r="G647" t="str">
            <v>QGDA</v>
          </cell>
          <cell r="H647" t="str">
            <v>GTA Industrial Custodian Pty Ltd</v>
          </cell>
          <cell r="I647" t="str">
            <v>11kV Line</v>
          </cell>
          <cell r="J647">
            <v>1.0434399999999999</v>
          </cell>
          <cell r="K647">
            <v>210000</v>
          </cell>
          <cell r="L647">
            <v>210000</v>
          </cell>
          <cell r="M647">
            <v>0</v>
          </cell>
          <cell r="N647">
            <v>1498632.3601990638</v>
          </cell>
          <cell r="O647">
            <v>0</v>
          </cell>
          <cell r="P647">
            <v>0</v>
          </cell>
          <cell r="Q647">
            <v>0</v>
          </cell>
          <cell r="R647">
            <v>0</v>
          </cell>
          <cell r="S647">
            <v>3528</v>
          </cell>
          <cell r="T647">
            <v>0</v>
          </cell>
          <cell r="U647">
            <v>3469.788</v>
          </cell>
          <cell r="V647">
            <v>58.212000000000003</v>
          </cell>
          <cell r="W647">
            <v>1498632.3601990638</v>
          </cell>
          <cell r="X647">
            <v>0</v>
          </cell>
          <cell r="Y647">
            <v>0</v>
          </cell>
          <cell r="Z647">
            <v>633035.95431395888</v>
          </cell>
          <cell r="AA647">
            <v>865596.40588510502</v>
          </cell>
        </row>
        <row r="648">
          <cell r="C648" t="str">
            <v>South East</v>
          </cell>
          <cell r="D648" t="str">
            <v>3120245053</v>
          </cell>
          <cell r="E648" t="str">
            <v>22/11kV Line</v>
          </cell>
          <cell r="F648" t="str">
            <v>SE</v>
          </cell>
          <cell r="G648" t="str">
            <v>QMRE</v>
          </cell>
          <cell r="H648" t="str">
            <v>ACFS Freight Container Facility</v>
          </cell>
          <cell r="I648" t="str">
            <v>11kV Line</v>
          </cell>
          <cell r="J648">
            <v>1.0434399999999999</v>
          </cell>
          <cell r="K648">
            <v>210000</v>
          </cell>
          <cell r="L648">
            <v>210000</v>
          </cell>
          <cell r="M648">
            <v>0</v>
          </cell>
          <cell r="N648">
            <v>541533.83172451414</v>
          </cell>
          <cell r="O648">
            <v>0</v>
          </cell>
          <cell r="P648">
            <v>0</v>
          </cell>
          <cell r="Q648">
            <v>0</v>
          </cell>
          <cell r="R648">
            <v>0</v>
          </cell>
          <cell r="S648">
            <v>2064</v>
          </cell>
          <cell r="T648">
            <v>0</v>
          </cell>
          <cell r="U648">
            <v>2029.944</v>
          </cell>
          <cell r="V648">
            <v>34.055999999999997</v>
          </cell>
          <cell r="W648">
            <v>541533.83172451414</v>
          </cell>
          <cell r="X648">
            <v>0</v>
          </cell>
          <cell r="Y648">
            <v>0</v>
          </cell>
          <cell r="Z648">
            <v>294839.32250805432</v>
          </cell>
          <cell r="AA648">
            <v>246694.50921645982</v>
          </cell>
        </row>
        <row r="649">
          <cell r="C649" t="str">
            <v>South East</v>
          </cell>
          <cell r="D649" t="str">
            <v>3120231161</v>
          </cell>
          <cell r="E649" t="str">
            <v>22/11kV Line</v>
          </cell>
          <cell r="F649" t="str">
            <v>SE</v>
          </cell>
          <cell r="G649" t="str">
            <v>QABM</v>
          </cell>
          <cell r="H649" t="str">
            <v>QR NGRS Maintenance Facility</v>
          </cell>
          <cell r="I649" t="str">
            <v>11kV Line</v>
          </cell>
          <cell r="J649">
            <v>1.0202100000000001</v>
          </cell>
          <cell r="K649">
            <v>49000</v>
          </cell>
          <cell r="L649">
            <v>49000</v>
          </cell>
          <cell r="M649">
            <v>0</v>
          </cell>
          <cell r="N649">
            <v>2241895.2766578477</v>
          </cell>
          <cell r="O649">
            <v>0</v>
          </cell>
          <cell r="P649">
            <v>0</v>
          </cell>
          <cell r="Q649">
            <v>0</v>
          </cell>
          <cell r="R649">
            <v>0</v>
          </cell>
          <cell r="S649">
            <v>4488</v>
          </cell>
          <cell r="T649">
            <v>0</v>
          </cell>
          <cell r="U649">
            <v>4413.9480000000003</v>
          </cell>
          <cell r="V649">
            <v>74.052000000000007</v>
          </cell>
          <cell r="W649">
            <v>2241895.2766578477</v>
          </cell>
          <cell r="X649">
            <v>0</v>
          </cell>
          <cell r="Y649">
            <v>0</v>
          </cell>
          <cell r="Z649">
            <v>1196832.1673591579</v>
          </cell>
          <cell r="AA649">
            <v>1045063.1092986898</v>
          </cell>
        </row>
        <row r="650">
          <cell r="C650" t="str">
            <v>South East</v>
          </cell>
          <cell r="D650" t="str">
            <v>3116067631</v>
          </cell>
          <cell r="E650" t="str">
            <v>22/11kV Line</v>
          </cell>
          <cell r="F650" t="str">
            <v>SE</v>
          </cell>
          <cell r="G650" t="str">
            <v>QWLG</v>
          </cell>
          <cell r="H650" t="str">
            <v>Finlayson Timber and Hardware</v>
          </cell>
          <cell r="I650" t="str">
            <v>11kV Line</v>
          </cell>
          <cell r="J650">
            <v>1.0434399999999999</v>
          </cell>
          <cell r="K650">
            <v>437000</v>
          </cell>
          <cell r="L650">
            <v>0</v>
          </cell>
          <cell r="M650">
            <v>437000</v>
          </cell>
          <cell r="N650">
            <v>2488533.8870000001</v>
          </cell>
          <cell r="O650">
            <v>0</v>
          </cell>
          <cell r="P650">
            <v>0</v>
          </cell>
          <cell r="Q650">
            <v>0</v>
          </cell>
          <cell r="R650">
            <v>0</v>
          </cell>
          <cell r="S650">
            <v>9398.2904000000053</v>
          </cell>
          <cell r="T650">
            <v>0</v>
          </cell>
          <cell r="U650">
            <v>9243.2186084000041</v>
          </cell>
          <cell r="V650">
            <v>155.0717916000001</v>
          </cell>
          <cell r="W650">
            <v>2488533.8870000001</v>
          </cell>
          <cell r="X650">
            <v>0</v>
          </cell>
          <cell r="Y650">
            <v>0</v>
          </cell>
          <cell r="Z650">
            <v>889806.83000000007</v>
          </cell>
          <cell r="AA650">
            <v>1598727.0569999998</v>
          </cell>
        </row>
        <row r="651">
          <cell r="C651" t="str">
            <v>South East</v>
          </cell>
          <cell r="D651" t="str">
            <v>3115191109</v>
          </cell>
          <cell r="E651" t="str">
            <v>22/11kV Line</v>
          </cell>
          <cell r="F651" t="str">
            <v>SE</v>
          </cell>
          <cell r="G651" t="str">
            <v>QWLG</v>
          </cell>
          <cell r="H651" t="str">
            <v>Gympie Macadamia Co.</v>
          </cell>
          <cell r="I651" t="str">
            <v>11kV Line</v>
          </cell>
          <cell r="J651">
            <v>1.0202100000000001</v>
          </cell>
          <cell r="K651">
            <v>210000</v>
          </cell>
          <cell r="L651">
            <v>0</v>
          </cell>
          <cell r="M651">
            <v>210000</v>
          </cell>
          <cell r="N651">
            <v>2108158.7755030072</v>
          </cell>
          <cell r="O651">
            <v>0</v>
          </cell>
          <cell r="P651">
            <v>0</v>
          </cell>
          <cell r="Q651">
            <v>0</v>
          </cell>
          <cell r="R651">
            <v>0</v>
          </cell>
          <cell r="S651">
            <v>6060</v>
          </cell>
          <cell r="T651">
            <v>0</v>
          </cell>
          <cell r="U651">
            <v>5960.01</v>
          </cell>
          <cell r="V651">
            <v>99.99</v>
          </cell>
          <cell r="W651">
            <v>2108158.7755030072</v>
          </cell>
          <cell r="X651">
            <v>0</v>
          </cell>
          <cell r="Y651">
            <v>0</v>
          </cell>
          <cell r="Z651">
            <v>733395.01469916769</v>
          </cell>
          <cell r="AA651">
            <v>1374763.7608038394</v>
          </cell>
        </row>
        <row r="652">
          <cell r="C652" t="str">
            <v>South East</v>
          </cell>
          <cell r="D652" t="str">
            <v>QB03018202</v>
          </cell>
          <cell r="E652" t="str">
            <v>22/11kV Line</v>
          </cell>
          <cell r="F652" t="str">
            <v>SE</v>
          </cell>
          <cell r="G652" t="str">
            <v>QSPN</v>
          </cell>
          <cell r="H652" t="str">
            <v>Webforge Australia Pty Ltd</v>
          </cell>
          <cell r="I652" t="str">
            <v>11kV Line</v>
          </cell>
          <cell r="J652">
            <v>1.0202100000000001</v>
          </cell>
          <cell r="K652">
            <v>3000</v>
          </cell>
          <cell r="L652">
            <v>0</v>
          </cell>
          <cell r="M652">
            <v>3000</v>
          </cell>
          <cell r="N652">
            <v>132000</v>
          </cell>
          <cell r="O652">
            <v>0</v>
          </cell>
          <cell r="P652">
            <v>0</v>
          </cell>
          <cell r="Q652">
            <v>0</v>
          </cell>
          <cell r="R652">
            <v>0</v>
          </cell>
          <cell r="S652">
            <v>948</v>
          </cell>
          <cell r="T652">
            <v>0</v>
          </cell>
          <cell r="U652">
            <v>932.35799999999995</v>
          </cell>
          <cell r="V652">
            <v>15.642000000000001</v>
          </cell>
          <cell r="W652">
            <v>132000</v>
          </cell>
          <cell r="X652">
            <v>0</v>
          </cell>
          <cell r="Y652">
            <v>0</v>
          </cell>
          <cell r="Z652">
            <v>35228.696879967807</v>
          </cell>
          <cell r="AA652">
            <v>96771.3031200322</v>
          </cell>
        </row>
        <row r="653">
          <cell r="C653" t="str">
            <v>South East</v>
          </cell>
          <cell r="D653" t="str">
            <v>QB06512739</v>
          </cell>
          <cell r="E653" t="str">
            <v>22/11kV Line</v>
          </cell>
          <cell r="F653" t="str">
            <v>SE</v>
          </cell>
          <cell r="G653" t="str">
            <v>QMRE</v>
          </cell>
          <cell r="H653" t="str">
            <v>Queensland Bulk Terminals Pty Ltd</v>
          </cell>
          <cell r="I653" t="str">
            <v>11kV Line</v>
          </cell>
          <cell r="J653">
            <v>1.0202100000000001</v>
          </cell>
          <cell r="K653">
            <v>62000</v>
          </cell>
          <cell r="L653">
            <v>62000</v>
          </cell>
          <cell r="M653">
            <v>0</v>
          </cell>
          <cell r="N653">
            <v>1027255.617870013</v>
          </cell>
          <cell r="O653">
            <v>0</v>
          </cell>
          <cell r="P653">
            <v>0</v>
          </cell>
          <cell r="Q653">
            <v>0</v>
          </cell>
          <cell r="R653">
            <v>0</v>
          </cell>
          <cell r="S653">
            <v>4248</v>
          </cell>
          <cell r="T653">
            <v>0</v>
          </cell>
          <cell r="U653">
            <v>4177.9079999999994</v>
          </cell>
          <cell r="V653">
            <v>70.091999999999999</v>
          </cell>
          <cell r="W653">
            <v>1027255.617870013</v>
          </cell>
          <cell r="X653">
            <v>0</v>
          </cell>
          <cell r="Y653">
            <v>0</v>
          </cell>
          <cell r="Z653">
            <v>370910.39470475941</v>
          </cell>
          <cell r="AA653">
            <v>656345.22316525353</v>
          </cell>
        </row>
        <row r="654">
          <cell r="C654" t="str">
            <v>South East</v>
          </cell>
          <cell r="D654" t="str">
            <v>3120251292</v>
          </cell>
          <cell r="E654" t="str">
            <v>22/11kV Line</v>
          </cell>
          <cell r="F654" t="str">
            <v>SE</v>
          </cell>
          <cell r="G654" t="str">
            <v>QSPN</v>
          </cell>
          <cell r="H654" t="str">
            <v>Landfill Gas Industries, Old Gympie Rd, Dakabin</v>
          </cell>
          <cell r="I654" t="str">
            <v>11kV Line</v>
          </cell>
          <cell r="J654">
            <v>1.0202100000000001</v>
          </cell>
          <cell r="K654">
            <v>60000</v>
          </cell>
          <cell r="L654">
            <v>0</v>
          </cell>
          <cell r="M654">
            <v>60000</v>
          </cell>
          <cell r="N654">
            <v>5831.2999999999993</v>
          </cell>
          <cell r="O654">
            <v>0</v>
          </cell>
          <cell r="P654">
            <v>0</v>
          </cell>
          <cell r="Q654">
            <v>0</v>
          </cell>
          <cell r="R654">
            <v>0</v>
          </cell>
          <cell r="S654">
            <v>451.3</v>
          </cell>
          <cell r="T654">
            <v>0</v>
          </cell>
          <cell r="U654">
            <v>443.85355000000004</v>
          </cell>
          <cell r="V654">
            <v>7.4464500000000005</v>
          </cell>
          <cell r="W654">
            <v>5831.2999999999993</v>
          </cell>
          <cell r="X654">
            <v>0</v>
          </cell>
          <cell r="Y654">
            <v>0</v>
          </cell>
          <cell r="Z654">
            <v>2318.390298086726</v>
          </cell>
          <cell r="AA654">
            <v>3512.9097019132732</v>
          </cell>
        </row>
        <row r="655">
          <cell r="C655" t="str">
            <v>South East</v>
          </cell>
          <cell r="D655" t="str">
            <v>3120222602</v>
          </cell>
          <cell r="E655" t="str">
            <v>22/11kV Line</v>
          </cell>
          <cell r="F655" t="str">
            <v>SE</v>
          </cell>
          <cell r="G655" t="str">
            <v>QLGH</v>
          </cell>
          <cell r="H655" t="str">
            <v>Teys Australia Pty Ltd</v>
          </cell>
          <cell r="I655" t="str">
            <v>11kV Line</v>
          </cell>
          <cell r="J655">
            <v>1.0434399999999999</v>
          </cell>
          <cell r="K655">
            <v>232000</v>
          </cell>
          <cell r="L655">
            <v>0</v>
          </cell>
          <cell r="M655">
            <v>232000</v>
          </cell>
          <cell r="N655">
            <v>1748641.1534381951</v>
          </cell>
          <cell r="O655">
            <v>0</v>
          </cell>
          <cell r="P655">
            <v>0</v>
          </cell>
          <cell r="Q655">
            <v>0</v>
          </cell>
          <cell r="R655">
            <v>0</v>
          </cell>
          <cell r="S655">
            <v>3180</v>
          </cell>
          <cell r="T655">
            <v>0</v>
          </cell>
          <cell r="U655">
            <v>3127.5299999999997</v>
          </cell>
          <cell r="V655">
            <v>52.470000000000006</v>
          </cell>
          <cell r="W655">
            <v>1748641.1534381951</v>
          </cell>
          <cell r="X655">
            <v>0</v>
          </cell>
          <cell r="Y655">
            <v>0</v>
          </cell>
          <cell r="Z655">
            <v>877981.89568197541</v>
          </cell>
          <cell r="AA655">
            <v>870659.25775621983</v>
          </cell>
        </row>
        <row r="656">
          <cell r="C656" t="str">
            <v>South East</v>
          </cell>
          <cell r="D656" t="str">
            <v>3120280508</v>
          </cell>
          <cell r="E656" t="str">
            <v>22/11kV Line</v>
          </cell>
          <cell r="F656" t="str">
            <v>SE</v>
          </cell>
          <cell r="G656" t="str">
            <v>QMRE</v>
          </cell>
          <cell r="H656" t="str">
            <v>Sonic Healthcare (24 Markwell St Bowen Hills)</v>
          </cell>
          <cell r="I656" t="str">
            <v>11kV Line</v>
          </cell>
          <cell r="J656">
            <v>1.0434399999999999</v>
          </cell>
          <cell r="K656">
            <v>631000</v>
          </cell>
          <cell r="L656">
            <v>631000</v>
          </cell>
          <cell r="M656">
            <v>0</v>
          </cell>
          <cell r="N656">
            <v>6475388.329958152</v>
          </cell>
          <cell r="O656">
            <v>0</v>
          </cell>
          <cell r="P656">
            <v>0</v>
          </cell>
          <cell r="Q656">
            <v>0</v>
          </cell>
          <cell r="R656">
            <v>0</v>
          </cell>
          <cell r="S656">
            <v>12984</v>
          </cell>
          <cell r="T656">
            <v>0</v>
          </cell>
          <cell r="U656">
            <v>12769.763999999999</v>
          </cell>
          <cell r="V656">
            <v>214.23600000000002</v>
          </cell>
          <cell r="W656">
            <v>6475388.329958152</v>
          </cell>
          <cell r="X656">
            <v>0</v>
          </cell>
          <cell r="Y656">
            <v>0</v>
          </cell>
          <cell r="Z656">
            <v>3116499.8017604859</v>
          </cell>
          <cell r="AA656">
            <v>3358888.5281976662</v>
          </cell>
        </row>
        <row r="657">
          <cell r="C657" t="str">
            <v>South East</v>
          </cell>
          <cell r="D657" t="str">
            <v>3120281080</v>
          </cell>
          <cell r="E657" t="str">
            <v>22/11kV Line</v>
          </cell>
          <cell r="F657" t="str">
            <v>SE</v>
          </cell>
          <cell r="G657" t="str">
            <v>QLGH</v>
          </cell>
          <cell r="H657" t="str">
            <v>Jeldwen (Burnside Rd, Stapylton)</v>
          </cell>
          <cell r="I657" t="str">
            <v>11kV Line</v>
          </cell>
          <cell r="J657">
            <v>1.0202100000000001</v>
          </cell>
          <cell r="K657">
            <v>0</v>
          </cell>
          <cell r="L657">
            <v>0</v>
          </cell>
          <cell r="M657">
            <v>0</v>
          </cell>
          <cell r="N657">
            <v>3609765.7423410714</v>
          </cell>
          <cell r="O657">
            <v>0</v>
          </cell>
          <cell r="P657">
            <v>0</v>
          </cell>
          <cell r="Q657">
            <v>0</v>
          </cell>
          <cell r="R657">
            <v>0</v>
          </cell>
          <cell r="S657">
            <v>14904</v>
          </cell>
          <cell r="T657">
            <v>0</v>
          </cell>
          <cell r="U657">
            <v>14658.084000000001</v>
          </cell>
          <cell r="V657">
            <v>245.91600000000003</v>
          </cell>
          <cell r="W657">
            <v>3609765.7423410714</v>
          </cell>
          <cell r="X657">
            <v>0</v>
          </cell>
          <cell r="Y657">
            <v>0</v>
          </cell>
          <cell r="Z657">
            <v>1198638.0781138188</v>
          </cell>
          <cell r="AA657">
            <v>2411127.6642272524</v>
          </cell>
        </row>
        <row r="658">
          <cell r="C658" t="str">
            <v>South East</v>
          </cell>
          <cell r="D658" t="str">
            <v>3120271325</v>
          </cell>
          <cell r="E658" t="str">
            <v>22/11kV Line</v>
          </cell>
          <cell r="F658" t="str">
            <v>SE</v>
          </cell>
          <cell r="G658" t="str">
            <v>QMAR</v>
          </cell>
          <cell r="H658" t="str">
            <v>Village Roadshow Theme Parks Pty Ltd (Sound Stage 9)</v>
          </cell>
          <cell r="I658" t="str">
            <v>11kV Line</v>
          </cell>
          <cell r="J658">
            <v>1.0434399999999999</v>
          </cell>
          <cell r="K658">
            <v>273000</v>
          </cell>
          <cell r="L658">
            <v>273000</v>
          </cell>
          <cell r="M658">
            <v>0</v>
          </cell>
          <cell r="N658">
            <v>150000</v>
          </cell>
          <cell r="O658">
            <v>0</v>
          </cell>
          <cell r="P658">
            <v>0</v>
          </cell>
          <cell r="Q658">
            <v>0</v>
          </cell>
          <cell r="R658">
            <v>0</v>
          </cell>
          <cell r="S658">
            <v>2400</v>
          </cell>
          <cell r="T658">
            <v>0</v>
          </cell>
          <cell r="U658">
            <v>2360.4</v>
          </cell>
          <cell r="V658">
            <v>39.6</v>
          </cell>
          <cell r="W658">
            <v>150000</v>
          </cell>
          <cell r="X658">
            <v>0</v>
          </cell>
          <cell r="Y658">
            <v>0</v>
          </cell>
          <cell r="Z658">
            <v>46260.177853751149</v>
          </cell>
          <cell r="AA658">
            <v>103739.82214624886</v>
          </cell>
        </row>
        <row r="659">
          <cell r="C659" t="str">
            <v>South East</v>
          </cell>
          <cell r="D659" t="str">
            <v>3120284869</v>
          </cell>
          <cell r="E659" t="str">
            <v>22/11kV Line</v>
          </cell>
          <cell r="F659" t="str">
            <v>SE</v>
          </cell>
          <cell r="G659" t="str">
            <v>QSPN</v>
          </cell>
          <cell r="H659" t="str">
            <v>Douglas Construction &amp; Engineering</v>
          </cell>
          <cell r="I659" t="str">
            <v>11kV Line</v>
          </cell>
          <cell r="J659">
            <v>1.0434399999999999</v>
          </cell>
          <cell r="K659">
            <v>496000</v>
          </cell>
          <cell r="L659">
            <v>496000</v>
          </cell>
          <cell r="M659">
            <v>0</v>
          </cell>
          <cell r="N659">
            <v>3989223.7158310306</v>
          </cell>
          <cell r="O659">
            <v>0</v>
          </cell>
          <cell r="P659">
            <v>0</v>
          </cell>
          <cell r="Q659">
            <v>0</v>
          </cell>
          <cell r="R659">
            <v>0</v>
          </cell>
          <cell r="S659">
            <v>13932</v>
          </cell>
          <cell r="T659">
            <v>0</v>
          </cell>
          <cell r="U659">
            <v>13702.121999999999</v>
          </cell>
          <cell r="V659">
            <v>229.87800000000001</v>
          </cell>
          <cell r="W659">
            <v>3989223.7158310306</v>
          </cell>
          <cell r="X659">
            <v>0</v>
          </cell>
          <cell r="Y659">
            <v>0</v>
          </cell>
          <cell r="Z659">
            <v>1504885.064038835</v>
          </cell>
          <cell r="AA659">
            <v>2484338.6517921956</v>
          </cell>
        </row>
        <row r="660">
          <cell r="C660" t="str">
            <v>South East</v>
          </cell>
          <cell r="D660" t="str">
            <v>3120251682</v>
          </cell>
          <cell r="E660" t="str">
            <v>22/11kV Line</v>
          </cell>
          <cell r="F660" t="str">
            <v>SE</v>
          </cell>
          <cell r="G660" t="str">
            <v>QSPN</v>
          </cell>
          <cell r="H660" t="str">
            <v>Ikea Northlakes</v>
          </cell>
          <cell r="I660" t="str">
            <v>11kV Line</v>
          </cell>
          <cell r="J660">
            <v>1.0434399999999999</v>
          </cell>
          <cell r="K660">
            <v>421000</v>
          </cell>
          <cell r="L660">
            <v>421000</v>
          </cell>
          <cell r="M660">
            <v>0</v>
          </cell>
          <cell r="N660">
            <v>2730144.2</v>
          </cell>
          <cell r="O660">
            <v>0</v>
          </cell>
          <cell r="P660">
            <v>0</v>
          </cell>
          <cell r="Q660">
            <v>0</v>
          </cell>
          <cell r="R660">
            <v>0</v>
          </cell>
          <cell r="S660">
            <v>8497.9679000000033</v>
          </cell>
          <cell r="T660">
            <v>0</v>
          </cell>
          <cell r="U660">
            <v>8357.7514296500049</v>
          </cell>
          <cell r="V660">
            <v>140.21647035000007</v>
          </cell>
          <cell r="W660">
            <v>2730144.2</v>
          </cell>
          <cell r="X660">
            <v>0</v>
          </cell>
          <cell r="Y660">
            <v>0</v>
          </cell>
          <cell r="Z660">
            <v>1229743.0000000005</v>
          </cell>
          <cell r="AA660">
            <v>1500401.1999999997</v>
          </cell>
        </row>
        <row r="661">
          <cell r="C661" t="str">
            <v>South East</v>
          </cell>
          <cell r="D661" t="str">
            <v>3116442768</v>
          </cell>
          <cell r="E661" t="str">
            <v>22/11kV Line</v>
          </cell>
          <cell r="F661" t="str">
            <v>SE</v>
          </cell>
          <cell r="G661" t="str">
            <v>QPWD</v>
          </cell>
          <cell r="H661" t="str">
            <v>Botanical Food Company P/L (Tropico Fruits)</v>
          </cell>
          <cell r="I661" t="str">
            <v>11kV Line</v>
          </cell>
          <cell r="J661">
            <v>1.0434399999999999</v>
          </cell>
          <cell r="K661">
            <v>460000</v>
          </cell>
          <cell r="L661">
            <v>0</v>
          </cell>
          <cell r="M661">
            <v>460000</v>
          </cell>
          <cell r="N661">
            <v>4854925.2450000001</v>
          </cell>
          <cell r="O661">
            <v>0</v>
          </cell>
          <cell r="P661">
            <v>0</v>
          </cell>
          <cell r="Q661">
            <v>0</v>
          </cell>
          <cell r="R661">
            <v>0</v>
          </cell>
          <cell r="S661">
            <v>19105.34420000004</v>
          </cell>
          <cell r="T661">
            <v>0</v>
          </cell>
          <cell r="U661">
            <v>18790.106020700041</v>
          </cell>
          <cell r="V661">
            <v>315.23817930000064</v>
          </cell>
          <cell r="W661">
            <v>4854925.2450000001</v>
          </cell>
          <cell r="X661">
            <v>0</v>
          </cell>
          <cell r="Y661">
            <v>0</v>
          </cell>
          <cell r="Z661">
            <v>1873447.4</v>
          </cell>
          <cell r="AA661">
            <v>2981477.8450000007</v>
          </cell>
        </row>
        <row r="662">
          <cell r="C662" t="str">
            <v>South East</v>
          </cell>
          <cell r="D662" t="str">
            <v>3114159864</v>
          </cell>
          <cell r="E662" t="str">
            <v>22/11kV Line</v>
          </cell>
          <cell r="F662" t="str">
            <v>SE</v>
          </cell>
          <cell r="G662" t="str">
            <v>QRLE</v>
          </cell>
          <cell r="H662" t="str">
            <v>Griffith University Southbank Campus</v>
          </cell>
          <cell r="I662" t="str">
            <v>11kV Line</v>
          </cell>
          <cell r="J662">
            <v>1.0434399999999999</v>
          </cell>
          <cell r="K662">
            <v>388000</v>
          </cell>
          <cell r="L662">
            <v>0</v>
          </cell>
          <cell r="M662">
            <v>388000</v>
          </cell>
          <cell r="N662">
            <v>2375618.2798360665</v>
          </cell>
          <cell r="O662">
            <v>0</v>
          </cell>
          <cell r="P662">
            <v>0</v>
          </cell>
          <cell r="Q662">
            <v>0</v>
          </cell>
          <cell r="R662">
            <v>0</v>
          </cell>
          <cell r="S662">
            <v>8352</v>
          </cell>
          <cell r="T662">
            <v>0</v>
          </cell>
          <cell r="U662">
            <v>8214.1920000000009</v>
          </cell>
          <cell r="V662">
            <v>137.80799999999999</v>
          </cell>
          <cell r="W662">
            <v>2375618.2798360665</v>
          </cell>
          <cell r="X662">
            <v>0</v>
          </cell>
          <cell r="Y662">
            <v>0</v>
          </cell>
          <cell r="Z662">
            <v>867245.33949614211</v>
          </cell>
          <cell r="AA662">
            <v>1508372.9403399243</v>
          </cell>
        </row>
        <row r="663">
          <cell r="C663" t="str">
            <v>South East</v>
          </cell>
          <cell r="D663" t="str">
            <v>3114955351</v>
          </cell>
          <cell r="E663" t="str">
            <v>22/11kV Line</v>
          </cell>
          <cell r="F663" t="str">
            <v>SE</v>
          </cell>
          <cell r="G663" t="str">
            <v>QRBS</v>
          </cell>
          <cell r="H663" t="str">
            <v>Griffith University Sports Oval Nathan</v>
          </cell>
          <cell r="I663" t="str">
            <v>11kV Line</v>
          </cell>
          <cell r="J663">
            <v>1.0434399999999999</v>
          </cell>
          <cell r="K663">
            <v>104000</v>
          </cell>
          <cell r="L663">
            <v>0</v>
          </cell>
          <cell r="M663">
            <v>104000</v>
          </cell>
          <cell r="N663">
            <v>65000</v>
          </cell>
          <cell r="O663">
            <v>0</v>
          </cell>
          <cell r="P663">
            <v>0</v>
          </cell>
          <cell r="Q663">
            <v>0</v>
          </cell>
          <cell r="R663">
            <v>0</v>
          </cell>
          <cell r="S663">
            <v>1380</v>
          </cell>
          <cell r="T663">
            <v>0</v>
          </cell>
          <cell r="U663">
            <v>1357.23</v>
          </cell>
          <cell r="V663">
            <v>22.770000000000003</v>
          </cell>
          <cell r="W663">
            <v>65000</v>
          </cell>
          <cell r="X663">
            <v>0</v>
          </cell>
          <cell r="Y663">
            <v>0</v>
          </cell>
          <cell r="Z663">
            <v>21872.24528040213</v>
          </cell>
          <cell r="AA663">
            <v>43127.75471959787</v>
          </cell>
        </row>
        <row r="664">
          <cell r="C664" t="str">
            <v>South East</v>
          </cell>
          <cell r="D664" t="str">
            <v>QB03188426</v>
          </cell>
          <cell r="E664" t="str">
            <v>22/11kV Line</v>
          </cell>
          <cell r="F664" t="str">
            <v>SE</v>
          </cell>
          <cell r="G664" t="str">
            <v>QRLE</v>
          </cell>
          <cell r="H664" t="str">
            <v>Construction Industry Skills Centre (CISC) (Salisbury)</v>
          </cell>
          <cell r="I664" t="str">
            <v>11kV Line</v>
          </cell>
          <cell r="J664">
            <v>1.0202100000000001</v>
          </cell>
          <cell r="K664">
            <v>0</v>
          </cell>
          <cell r="L664">
            <v>0</v>
          </cell>
          <cell r="M664">
            <v>0</v>
          </cell>
          <cell r="N664">
            <v>786365</v>
          </cell>
          <cell r="O664">
            <v>0</v>
          </cell>
          <cell r="P664">
            <v>0</v>
          </cell>
          <cell r="Q664">
            <v>0</v>
          </cell>
          <cell r="R664">
            <v>0</v>
          </cell>
          <cell r="S664">
            <v>3890.2973000000038</v>
          </cell>
          <cell r="T664">
            <v>0</v>
          </cell>
          <cell r="U664">
            <v>3826.1073945500038</v>
          </cell>
          <cell r="V664">
            <v>64.189905450000069</v>
          </cell>
          <cell r="W664">
            <v>786365</v>
          </cell>
          <cell r="X664">
            <v>0</v>
          </cell>
          <cell r="Y664">
            <v>0</v>
          </cell>
          <cell r="Z664">
            <v>206047.99999999997</v>
          </cell>
          <cell r="AA664">
            <v>580317</v>
          </cell>
        </row>
        <row r="665">
          <cell r="C665" t="str">
            <v>South East</v>
          </cell>
          <cell r="D665" t="str">
            <v>3116669754</v>
          </cell>
          <cell r="E665" t="str">
            <v>22/11kV Line</v>
          </cell>
          <cell r="F665" t="str">
            <v>SE</v>
          </cell>
          <cell r="G665" t="str">
            <v>QLGH</v>
          </cell>
          <cell r="H665" t="str">
            <v>Extrusion Technologies International (Yatala)</v>
          </cell>
          <cell r="I665" t="str">
            <v>11kV Line</v>
          </cell>
          <cell r="J665">
            <v>1.0434399999999999</v>
          </cell>
          <cell r="K665">
            <v>170000</v>
          </cell>
          <cell r="L665">
            <v>0</v>
          </cell>
          <cell r="M665">
            <v>170000</v>
          </cell>
          <cell r="N665">
            <v>740633.67420711345</v>
          </cell>
          <cell r="O665">
            <v>0</v>
          </cell>
          <cell r="P665">
            <v>0</v>
          </cell>
          <cell r="Q665">
            <v>0</v>
          </cell>
          <cell r="R665">
            <v>0</v>
          </cell>
          <cell r="S665">
            <v>2508</v>
          </cell>
          <cell r="T665">
            <v>0</v>
          </cell>
          <cell r="U665">
            <v>2466.6179999999999</v>
          </cell>
          <cell r="V665">
            <v>41.382000000000005</v>
          </cell>
          <cell r="W665">
            <v>740633.67420711345</v>
          </cell>
          <cell r="X665">
            <v>0</v>
          </cell>
          <cell r="Y665">
            <v>0</v>
          </cell>
          <cell r="Z665">
            <v>255008.80769533836</v>
          </cell>
          <cell r="AA665">
            <v>485624.86651177512</v>
          </cell>
        </row>
        <row r="666">
          <cell r="C666" t="str">
            <v>South East</v>
          </cell>
          <cell r="D666" t="str">
            <v>3120284120</v>
          </cell>
          <cell r="E666" t="str">
            <v>22/11kV Line</v>
          </cell>
          <cell r="F666" t="str">
            <v>SE</v>
          </cell>
          <cell r="G666" t="str">
            <v>QBKS</v>
          </cell>
          <cell r="H666" t="str">
            <v>Asahi Holdings (Australia) Pty Ltd (Wulkuraka)</v>
          </cell>
          <cell r="I666" t="str">
            <v>11kV Line</v>
          </cell>
          <cell r="J666">
            <v>1.0434399999999999</v>
          </cell>
          <cell r="K666">
            <v>483000</v>
          </cell>
          <cell r="L666">
            <v>483000</v>
          </cell>
          <cell r="M666">
            <v>0</v>
          </cell>
          <cell r="N666">
            <v>6202743.841</v>
          </cell>
          <cell r="O666">
            <v>0</v>
          </cell>
          <cell r="P666">
            <v>0</v>
          </cell>
          <cell r="Q666">
            <v>0</v>
          </cell>
          <cell r="R666">
            <v>0</v>
          </cell>
          <cell r="S666">
            <v>14229.68409999996</v>
          </cell>
          <cell r="T666">
            <v>0</v>
          </cell>
          <cell r="U666">
            <v>13994.894312349959</v>
          </cell>
          <cell r="V666">
            <v>234.78978764999934</v>
          </cell>
          <cell r="W666">
            <v>6202743.841</v>
          </cell>
          <cell r="X666">
            <v>0</v>
          </cell>
          <cell r="Y666">
            <v>0</v>
          </cell>
          <cell r="Z666">
            <v>3177100.4280000003</v>
          </cell>
          <cell r="AA666">
            <v>3025643.4130000002</v>
          </cell>
        </row>
        <row r="667">
          <cell r="C667" t="str">
            <v>South East</v>
          </cell>
          <cell r="D667" t="str">
            <v>QB02742250</v>
          </cell>
          <cell r="E667" t="str">
            <v>22/11kV Line</v>
          </cell>
          <cell r="F667" t="str">
            <v>SE</v>
          </cell>
          <cell r="G667" t="str">
            <v>QGDA</v>
          </cell>
          <cell r="H667" t="str">
            <v>Queensland Tissue Products - 1</v>
          </cell>
          <cell r="I667" t="str">
            <v>11kV Line</v>
          </cell>
          <cell r="J667">
            <v>1.0434399999999999</v>
          </cell>
          <cell r="K667">
            <v>646000</v>
          </cell>
          <cell r="L667">
            <v>0</v>
          </cell>
          <cell r="M667">
            <v>646000</v>
          </cell>
          <cell r="N667">
            <v>25623108.881900281</v>
          </cell>
          <cell r="O667">
            <v>0</v>
          </cell>
          <cell r="P667">
            <v>0</v>
          </cell>
          <cell r="Q667">
            <v>0</v>
          </cell>
          <cell r="R667">
            <v>0</v>
          </cell>
          <cell r="S667">
            <v>45216</v>
          </cell>
          <cell r="T667">
            <v>0</v>
          </cell>
          <cell r="U667">
            <v>44469.936000000002</v>
          </cell>
          <cell r="V667">
            <v>746.06400000000008</v>
          </cell>
          <cell r="W667">
            <v>25623108.881900281</v>
          </cell>
          <cell r="X667">
            <v>0</v>
          </cell>
          <cell r="Y667">
            <v>0</v>
          </cell>
          <cell r="Z667">
            <v>13553555.301330751</v>
          </cell>
          <cell r="AA667">
            <v>12069553.580569526</v>
          </cell>
        </row>
        <row r="668">
          <cell r="C668" t="str">
            <v>South East</v>
          </cell>
          <cell r="D668" t="str">
            <v>QB03674347</v>
          </cell>
          <cell r="E668" t="str">
            <v>22/11kV Line</v>
          </cell>
          <cell r="F668" t="str">
            <v>SE</v>
          </cell>
          <cell r="G668" t="str">
            <v>QRLE</v>
          </cell>
          <cell r="H668" t="str">
            <v>PA1 - Parmalat Brisbane - was Pauls Milk</v>
          </cell>
          <cell r="I668" t="str">
            <v>11kV Line</v>
          </cell>
          <cell r="J668">
            <v>1.0202100000000001</v>
          </cell>
          <cell r="K668">
            <v>332000</v>
          </cell>
          <cell r="L668">
            <v>0</v>
          </cell>
          <cell r="M668">
            <v>332000</v>
          </cell>
          <cell r="N668">
            <v>19955589.905597232</v>
          </cell>
          <cell r="O668">
            <v>0</v>
          </cell>
          <cell r="P668">
            <v>0</v>
          </cell>
          <cell r="Q668">
            <v>0</v>
          </cell>
          <cell r="R668">
            <v>0</v>
          </cell>
          <cell r="S668">
            <v>43044</v>
          </cell>
          <cell r="T668">
            <v>0</v>
          </cell>
          <cell r="U668">
            <v>42333.773999999998</v>
          </cell>
          <cell r="V668">
            <v>710.22600000000011</v>
          </cell>
          <cell r="W668">
            <v>19955589.905597232</v>
          </cell>
          <cell r="X668">
            <v>0</v>
          </cell>
          <cell r="Y668">
            <v>0</v>
          </cell>
          <cell r="Z668">
            <v>9623959.2629529666</v>
          </cell>
          <cell r="AA668">
            <v>10331630.642644266</v>
          </cell>
        </row>
        <row r="669">
          <cell r="C669" t="str">
            <v>South East</v>
          </cell>
          <cell r="D669" t="str">
            <v>QB03674029</v>
          </cell>
          <cell r="E669" t="str">
            <v>22/11kV Line</v>
          </cell>
          <cell r="F669" t="str">
            <v>SE</v>
          </cell>
          <cell r="G669" t="str">
            <v>QCBW</v>
          </cell>
          <cell r="H669" t="str">
            <v>Wesley Hospital</v>
          </cell>
          <cell r="I669" t="str">
            <v>11kV Line</v>
          </cell>
          <cell r="J669">
            <v>1.0202100000000001</v>
          </cell>
          <cell r="K669">
            <v>3607000</v>
          </cell>
          <cell r="L669">
            <v>0</v>
          </cell>
          <cell r="M669">
            <v>3607000</v>
          </cell>
          <cell r="N669">
            <v>18762233.732294146</v>
          </cell>
          <cell r="O669">
            <v>0</v>
          </cell>
          <cell r="P669">
            <v>0</v>
          </cell>
          <cell r="Q669">
            <v>0</v>
          </cell>
          <cell r="R669">
            <v>0</v>
          </cell>
          <cell r="S669">
            <v>34128</v>
          </cell>
          <cell r="T669">
            <v>0</v>
          </cell>
          <cell r="U669">
            <v>33564.887999999999</v>
          </cell>
          <cell r="V669">
            <v>563.11200000000008</v>
          </cell>
          <cell r="W669">
            <v>18762233.732294146</v>
          </cell>
          <cell r="X669">
            <v>0</v>
          </cell>
          <cell r="Y669">
            <v>0</v>
          </cell>
          <cell r="Z669">
            <v>9113301.23514493</v>
          </cell>
          <cell r="AA669">
            <v>9648932.497149216</v>
          </cell>
        </row>
        <row r="670">
          <cell r="C670" t="str">
            <v>South East</v>
          </cell>
          <cell r="D670" t="str">
            <v>QB03675521</v>
          </cell>
          <cell r="E670" t="str">
            <v>22/11kV Line</v>
          </cell>
          <cell r="F670" t="str">
            <v>SE</v>
          </cell>
          <cell r="G670" t="str">
            <v>QMRE</v>
          </cell>
          <cell r="H670" t="str">
            <v>Queensland Newspapers - Bowen Hills</v>
          </cell>
          <cell r="I670" t="str">
            <v>11kV Line</v>
          </cell>
          <cell r="J670">
            <v>1.0202100000000001</v>
          </cell>
          <cell r="K670">
            <v>1808000</v>
          </cell>
          <cell r="L670">
            <v>0</v>
          </cell>
          <cell r="M670">
            <v>1808000</v>
          </cell>
          <cell r="N670">
            <v>3323760.9169999999</v>
          </cell>
          <cell r="O670">
            <v>0</v>
          </cell>
          <cell r="P670">
            <v>0</v>
          </cell>
          <cell r="Q670">
            <v>0</v>
          </cell>
          <cell r="R670">
            <v>0</v>
          </cell>
          <cell r="S670">
            <v>9131.9303999999993</v>
          </cell>
          <cell r="T670">
            <v>0</v>
          </cell>
          <cell r="U670">
            <v>8981.2535484</v>
          </cell>
          <cell r="V670">
            <v>150.67685160000002</v>
          </cell>
          <cell r="W670">
            <v>3323760.9169999999</v>
          </cell>
          <cell r="X670">
            <v>0</v>
          </cell>
          <cell r="Y670">
            <v>0</v>
          </cell>
          <cell r="Z670">
            <v>1433853.9009999998</v>
          </cell>
          <cell r="AA670">
            <v>1889907.0160000003</v>
          </cell>
        </row>
        <row r="671">
          <cell r="C671" t="str">
            <v>South East</v>
          </cell>
          <cell r="D671" t="str">
            <v>3120043235</v>
          </cell>
          <cell r="E671" t="str">
            <v>22/11kV Line</v>
          </cell>
          <cell r="F671" t="str">
            <v>SE</v>
          </cell>
          <cell r="G671" t="str">
            <v>QMRE</v>
          </cell>
          <cell r="H671" t="str">
            <v>98 Brookes St</v>
          </cell>
          <cell r="I671" t="str">
            <v>11kV Line</v>
          </cell>
          <cell r="J671">
            <v>1.0434399999999999</v>
          </cell>
          <cell r="K671">
            <v>1650000</v>
          </cell>
          <cell r="L671">
            <v>0</v>
          </cell>
          <cell r="M671">
            <v>1650000</v>
          </cell>
          <cell r="N671">
            <v>4182699.4989999998</v>
          </cell>
          <cell r="O671">
            <v>0</v>
          </cell>
          <cell r="P671">
            <v>0</v>
          </cell>
          <cell r="Q671">
            <v>0</v>
          </cell>
          <cell r="R671">
            <v>0</v>
          </cell>
          <cell r="S671">
            <v>17621.030544000001</v>
          </cell>
          <cell r="T671">
            <v>0</v>
          </cell>
          <cell r="U671">
            <v>17330.283540024004</v>
          </cell>
          <cell r="V671">
            <v>290.74700397600009</v>
          </cell>
          <cell r="W671">
            <v>4182699.4989999998</v>
          </cell>
          <cell r="X671">
            <v>0</v>
          </cell>
          <cell r="Y671">
            <v>0</v>
          </cell>
          <cell r="Z671">
            <v>2079974.7899999996</v>
          </cell>
          <cell r="AA671">
            <v>2102724.7090000003</v>
          </cell>
        </row>
        <row r="672">
          <cell r="C672" t="str">
            <v>South East</v>
          </cell>
          <cell r="D672" t="str">
            <v>QB05380995</v>
          </cell>
          <cell r="E672" t="str">
            <v>22/11kV Line</v>
          </cell>
          <cell r="F672" t="str">
            <v>SE</v>
          </cell>
          <cell r="G672" t="str">
            <v>QBBS</v>
          </cell>
          <cell r="H672" t="str">
            <v>ANZ Stadium (Nathan)</v>
          </cell>
          <cell r="I672" t="str">
            <v>11kV Line</v>
          </cell>
          <cell r="J672">
            <v>1.0202100000000001</v>
          </cell>
          <cell r="K672">
            <v>2935000</v>
          </cell>
          <cell r="L672">
            <v>0</v>
          </cell>
          <cell r="M672">
            <v>2935000</v>
          </cell>
          <cell r="N672">
            <v>2004818.3114754101</v>
          </cell>
          <cell r="O672">
            <v>0</v>
          </cell>
          <cell r="P672">
            <v>0</v>
          </cell>
          <cell r="Q672">
            <v>0</v>
          </cell>
          <cell r="R672">
            <v>0</v>
          </cell>
          <cell r="S672">
            <v>9756</v>
          </cell>
          <cell r="T672">
            <v>0</v>
          </cell>
          <cell r="U672">
            <v>9595.0259999999998</v>
          </cell>
          <cell r="V672">
            <v>160.97399999999999</v>
          </cell>
          <cell r="W672">
            <v>2004818.3114754101</v>
          </cell>
          <cell r="X672">
            <v>0</v>
          </cell>
          <cell r="Y672">
            <v>0</v>
          </cell>
          <cell r="Z672">
            <v>813158.66424653411</v>
          </cell>
          <cell r="AA672">
            <v>1191659.6472288759</v>
          </cell>
        </row>
        <row r="673">
          <cell r="C673" t="str">
            <v>South East</v>
          </cell>
          <cell r="D673" t="str">
            <v>3120081908</v>
          </cell>
          <cell r="E673" t="str">
            <v>22/11kV Line</v>
          </cell>
          <cell r="F673" t="str">
            <v>SE</v>
          </cell>
          <cell r="G673" t="str">
            <v>QSPN</v>
          </cell>
          <cell r="H673" t="str">
            <v>Airport Link Control Centre</v>
          </cell>
          <cell r="I673" t="str">
            <v>11kV Line</v>
          </cell>
          <cell r="J673">
            <v>1.0434399999999999</v>
          </cell>
          <cell r="K673">
            <v>421000</v>
          </cell>
          <cell r="L673">
            <v>0</v>
          </cell>
          <cell r="M673">
            <v>421000</v>
          </cell>
          <cell r="N673">
            <v>740790.71221894748</v>
          </cell>
          <cell r="O673">
            <v>0</v>
          </cell>
          <cell r="P673">
            <v>0</v>
          </cell>
          <cell r="Q673">
            <v>0</v>
          </cell>
          <cell r="R673">
            <v>0</v>
          </cell>
          <cell r="S673">
            <v>1548</v>
          </cell>
          <cell r="T673">
            <v>0</v>
          </cell>
          <cell r="U673">
            <v>1522.4580000000001</v>
          </cell>
          <cell r="V673">
            <v>25.542000000000002</v>
          </cell>
          <cell r="W673">
            <v>740790.71221894748</v>
          </cell>
          <cell r="X673">
            <v>0</v>
          </cell>
          <cell r="Y673">
            <v>0</v>
          </cell>
          <cell r="Z673">
            <v>363345.90961503366</v>
          </cell>
          <cell r="AA673">
            <v>377444.80260391376</v>
          </cell>
        </row>
        <row r="674">
          <cell r="C674" t="str">
            <v>South East</v>
          </cell>
          <cell r="D674" t="str">
            <v>QB11536136</v>
          </cell>
          <cell r="E674" t="str">
            <v>22/11kV Line</v>
          </cell>
          <cell r="F674" t="str">
            <v>SE</v>
          </cell>
          <cell r="G674" t="str">
            <v>QGDA</v>
          </cell>
          <cell r="H674" t="str">
            <v>Queensland Tissue Products - 2</v>
          </cell>
          <cell r="I674" t="str">
            <v>11kV Line</v>
          </cell>
          <cell r="J674">
            <v>1.0434399999999999</v>
          </cell>
          <cell r="K674">
            <v>637000</v>
          </cell>
          <cell r="L674">
            <v>0</v>
          </cell>
          <cell r="M674">
            <v>637000</v>
          </cell>
          <cell r="N674">
            <v>4575520.29</v>
          </cell>
          <cell r="O674">
            <v>0</v>
          </cell>
          <cell r="P674">
            <v>0</v>
          </cell>
          <cell r="Q674">
            <v>0</v>
          </cell>
          <cell r="R674">
            <v>0</v>
          </cell>
          <cell r="S674">
            <v>9455.4272000000037</v>
          </cell>
          <cell r="T674">
            <v>0</v>
          </cell>
          <cell r="U674">
            <v>9299.4126512000039</v>
          </cell>
          <cell r="V674">
            <v>156.01454880000009</v>
          </cell>
          <cell r="W674">
            <v>4575520.29</v>
          </cell>
          <cell r="X674">
            <v>0</v>
          </cell>
          <cell r="Y674">
            <v>0</v>
          </cell>
          <cell r="Z674">
            <v>2421869.9399999995</v>
          </cell>
          <cell r="AA674">
            <v>2153650.3500000006</v>
          </cell>
        </row>
        <row r="675">
          <cell r="C675" t="str">
            <v>South East</v>
          </cell>
          <cell r="D675" t="str">
            <v>3120257232</v>
          </cell>
          <cell r="E675" t="str">
            <v>22/11kV Line</v>
          </cell>
          <cell r="F675" t="str">
            <v>SE</v>
          </cell>
          <cell r="G675" t="str">
            <v>QCBW</v>
          </cell>
          <cell r="H675" t="str">
            <v>Broadway on the Mall</v>
          </cell>
          <cell r="I675" t="str">
            <v>11kV Line</v>
          </cell>
          <cell r="J675">
            <v>1.0434399999999999</v>
          </cell>
          <cell r="K675">
            <v>114000</v>
          </cell>
          <cell r="L675">
            <v>0</v>
          </cell>
          <cell r="M675">
            <v>114000</v>
          </cell>
          <cell r="N675">
            <v>321026.52035368903</v>
          </cell>
          <cell r="O675">
            <v>0</v>
          </cell>
          <cell r="P675">
            <v>0</v>
          </cell>
          <cell r="Q675">
            <v>0</v>
          </cell>
          <cell r="R675">
            <v>0</v>
          </cell>
          <cell r="S675">
            <v>792</v>
          </cell>
          <cell r="T675">
            <v>0</v>
          </cell>
          <cell r="U675">
            <v>778.93200000000002</v>
          </cell>
          <cell r="V675">
            <v>13.068</v>
          </cell>
          <cell r="W675">
            <v>321026.52035368903</v>
          </cell>
          <cell r="X675">
            <v>0</v>
          </cell>
          <cell r="Y675">
            <v>0</v>
          </cell>
          <cell r="Z675">
            <v>106601.47355834614</v>
          </cell>
          <cell r="AA675">
            <v>214425.04679534285</v>
          </cell>
        </row>
        <row r="676">
          <cell r="C676" t="str">
            <v>South East</v>
          </cell>
          <cell r="D676" t="str">
            <v>3120257229</v>
          </cell>
          <cell r="E676" t="str">
            <v>22/11kV Line</v>
          </cell>
          <cell r="F676" t="str">
            <v>SE</v>
          </cell>
          <cell r="G676" t="str">
            <v>QCBW</v>
          </cell>
          <cell r="H676" t="str">
            <v>Broadway on the Mall</v>
          </cell>
          <cell r="I676" t="str">
            <v>11kV Line</v>
          </cell>
          <cell r="J676">
            <v>1.0434399999999999</v>
          </cell>
          <cell r="K676">
            <v>114000</v>
          </cell>
          <cell r="L676">
            <v>0</v>
          </cell>
          <cell r="M676">
            <v>114000</v>
          </cell>
          <cell r="N676">
            <v>652955.14548639476</v>
          </cell>
          <cell r="O676">
            <v>0</v>
          </cell>
          <cell r="P676">
            <v>0</v>
          </cell>
          <cell r="Q676">
            <v>0</v>
          </cell>
          <cell r="R676">
            <v>0</v>
          </cell>
          <cell r="S676">
            <v>1680</v>
          </cell>
          <cell r="T676">
            <v>0</v>
          </cell>
          <cell r="U676">
            <v>1652.28</v>
          </cell>
          <cell r="V676">
            <v>27.72</v>
          </cell>
          <cell r="W676">
            <v>652955.14548639476</v>
          </cell>
          <cell r="X676">
            <v>0</v>
          </cell>
          <cell r="Y676">
            <v>0</v>
          </cell>
          <cell r="Z676">
            <v>210781.39109077273</v>
          </cell>
          <cell r="AA676">
            <v>442173.75439562206</v>
          </cell>
        </row>
        <row r="677">
          <cell r="C677" t="str">
            <v>South East</v>
          </cell>
          <cell r="D677" t="str">
            <v>3120256855</v>
          </cell>
          <cell r="E677" t="str">
            <v>22/11kV Line</v>
          </cell>
          <cell r="F677" t="str">
            <v>SE</v>
          </cell>
          <cell r="G677" t="str">
            <v>QMRE</v>
          </cell>
          <cell r="H677" t="str">
            <v>Canterbury Towers (PBS Building)</v>
          </cell>
          <cell r="I677" t="str">
            <v>11kV Line</v>
          </cell>
          <cell r="J677">
            <v>1.0434399999999999</v>
          </cell>
          <cell r="K677">
            <v>321000</v>
          </cell>
          <cell r="L677">
            <v>321000</v>
          </cell>
          <cell r="M677">
            <v>0</v>
          </cell>
          <cell r="N677">
            <v>959262.97044780978</v>
          </cell>
          <cell r="O677">
            <v>0</v>
          </cell>
          <cell r="P677">
            <v>0</v>
          </cell>
          <cell r="Q677">
            <v>0</v>
          </cell>
          <cell r="R677">
            <v>0</v>
          </cell>
          <cell r="S677">
            <v>2328</v>
          </cell>
          <cell r="T677">
            <v>0</v>
          </cell>
          <cell r="U677">
            <v>2289.5880000000002</v>
          </cell>
          <cell r="V677">
            <v>38.411999999999999</v>
          </cell>
          <cell r="W677">
            <v>959262.97044780978</v>
          </cell>
          <cell r="X677">
            <v>0</v>
          </cell>
          <cell r="Y677">
            <v>0</v>
          </cell>
          <cell r="Z677">
            <v>471256.967317214</v>
          </cell>
          <cell r="AA677">
            <v>488006.00313059584</v>
          </cell>
        </row>
        <row r="678">
          <cell r="C678" t="str">
            <v>South East</v>
          </cell>
          <cell r="D678" t="str">
            <v>QB07008881</v>
          </cell>
          <cell r="E678" t="str">
            <v>22/11kV Line</v>
          </cell>
          <cell r="F678" t="str">
            <v>SE</v>
          </cell>
          <cell r="G678" t="str">
            <v>QTNS</v>
          </cell>
          <cell r="H678" t="str">
            <v>The Limbda Trusts</v>
          </cell>
          <cell r="I678" t="str">
            <v>11kV Line</v>
          </cell>
          <cell r="J678">
            <v>1.0202100000000001</v>
          </cell>
          <cell r="K678">
            <v>34000</v>
          </cell>
          <cell r="L678">
            <v>0</v>
          </cell>
          <cell r="M678">
            <v>34000</v>
          </cell>
          <cell r="N678">
            <v>807477.24370131805</v>
          </cell>
          <cell r="O678">
            <v>0</v>
          </cell>
          <cell r="P678">
            <v>0</v>
          </cell>
          <cell r="Q678">
            <v>0</v>
          </cell>
          <cell r="R678">
            <v>0</v>
          </cell>
          <cell r="S678">
            <v>2160</v>
          </cell>
          <cell r="T678">
            <v>0</v>
          </cell>
          <cell r="U678">
            <v>2124.36</v>
          </cell>
          <cell r="V678">
            <v>35.64</v>
          </cell>
          <cell r="W678">
            <v>807477.24370131805</v>
          </cell>
          <cell r="X678">
            <v>0</v>
          </cell>
          <cell r="Y678">
            <v>0</v>
          </cell>
          <cell r="Z678">
            <v>357045.00582730985</v>
          </cell>
          <cell r="AA678">
            <v>450432.23787400813</v>
          </cell>
        </row>
        <row r="679">
          <cell r="C679" t="str">
            <v>South East</v>
          </cell>
          <cell r="D679" t="str">
            <v>QB02110423</v>
          </cell>
          <cell r="E679" t="str">
            <v>22/11kV Line</v>
          </cell>
          <cell r="F679" t="str">
            <v>SE</v>
          </cell>
          <cell r="G679" t="str">
            <v>QWLG</v>
          </cell>
          <cell r="H679" t="str">
            <v>Nolan Meats Pty Ltd (East Deep Creek)</v>
          </cell>
          <cell r="I679" t="str">
            <v>11kV Line</v>
          </cell>
          <cell r="J679">
            <v>1.0434399999999999</v>
          </cell>
          <cell r="K679">
            <v>510000</v>
          </cell>
          <cell r="L679">
            <v>273000</v>
          </cell>
          <cell r="M679">
            <v>237000</v>
          </cell>
          <cell r="N679">
            <v>6785078.8979544342</v>
          </cell>
          <cell r="O679">
            <v>0</v>
          </cell>
          <cell r="P679">
            <v>0</v>
          </cell>
          <cell r="Q679">
            <v>0</v>
          </cell>
          <cell r="R679">
            <v>0</v>
          </cell>
          <cell r="S679">
            <v>14664</v>
          </cell>
          <cell r="T679">
            <v>0</v>
          </cell>
          <cell r="U679">
            <v>14422.044</v>
          </cell>
          <cell r="V679">
            <v>241.95600000000002</v>
          </cell>
          <cell r="W679">
            <v>6785078.8979544342</v>
          </cell>
          <cell r="X679">
            <v>0</v>
          </cell>
          <cell r="Y679">
            <v>0</v>
          </cell>
          <cell r="Z679">
            <v>2897121.8169551352</v>
          </cell>
          <cell r="AA679">
            <v>3887957.0809992985</v>
          </cell>
        </row>
        <row r="680">
          <cell r="C680" t="str">
            <v>South East</v>
          </cell>
          <cell r="D680" t="str">
            <v>QB12645672</v>
          </cell>
          <cell r="E680" t="str">
            <v>22/11kV Line</v>
          </cell>
          <cell r="F680" t="str">
            <v>SE</v>
          </cell>
          <cell r="G680" t="str">
            <v>QLGL</v>
          </cell>
          <cell r="H680" t="str">
            <v>Polyair Australia Pty. Ltd.</v>
          </cell>
          <cell r="I680" t="str">
            <v>11kV Line</v>
          </cell>
          <cell r="J680">
            <v>1.0434399999999999</v>
          </cell>
          <cell r="K680">
            <v>170000</v>
          </cell>
          <cell r="L680">
            <v>0</v>
          </cell>
          <cell r="M680">
            <v>170000</v>
          </cell>
          <cell r="N680">
            <v>661978.57716285775</v>
          </cell>
          <cell r="O680">
            <v>0</v>
          </cell>
          <cell r="P680">
            <v>0</v>
          </cell>
          <cell r="Q680">
            <v>0</v>
          </cell>
          <cell r="R680">
            <v>0</v>
          </cell>
          <cell r="S680">
            <v>4968</v>
          </cell>
          <cell r="T680">
            <v>0</v>
          </cell>
          <cell r="U680">
            <v>4886.0280000000002</v>
          </cell>
          <cell r="V680">
            <v>81.972000000000008</v>
          </cell>
          <cell r="W680">
            <v>661978.57716285775</v>
          </cell>
          <cell r="X680">
            <v>0</v>
          </cell>
          <cell r="Y680">
            <v>0</v>
          </cell>
          <cell r="Z680">
            <v>71291.366948120223</v>
          </cell>
          <cell r="AA680">
            <v>590687.21021473757</v>
          </cell>
        </row>
        <row r="681">
          <cell r="C681" t="str">
            <v>South East</v>
          </cell>
          <cell r="D681" t="str">
            <v>3120150742</v>
          </cell>
          <cell r="E681" t="str">
            <v>22/11kV Line</v>
          </cell>
          <cell r="F681" t="str">
            <v>SE</v>
          </cell>
          <cell r="G681" t="str">
            <v>QLGL</v>
          </cell>
          <cell r="H681" t="str">
            <v>Polycell International Pl Atf</v>
          </cell>
          <cell r="I681" t="str">
            <v>11kV Line</v>
          </cell>
          <cell r="J681">
            <v>1.0434399999999999</v>
          </cell>
          <cell r="K681">
            <v>109000</v>
          </cell>
          <cell r="L681">
            <v>0</v>
          </cell>
          <cell r="M681">
            <v>109000</v>
          </cell>
          <cell r="N681">
            <v>749900</v>
          </cell>
          <cell r="O681">
            <v>0</v>
          </cell>
          <cell r="P681">
            <v>0</v>
          </cell>
          <cell r="Q681">
            <v>0</v>
          </cell>
          <cell r="R681">
            <v>0</v>
          </cell>
          <cell r="S681">
            <v>4506.3669</v>
          </cell>
          <cell r="T681">
            <v>0</v>
          </cell>
          <cell r="U681">
            <v>4432.0118461500006</v>
          </cell>
          <cell r="V681">
            <v>74.355053850000004</v>
          </cell>
          <cell r="W681">
            <v>749900</v>
          </cell>
          <cell r="X681">
            <v>0</v>
          </cell>
          <cell r="Y681">
            <v>0</v>
          </cell>
          <cell r="Z681">
            <v>96249</v>
          </cell>
          <cell r="AA681">
            <v>653651</v>
          </cell>
        </row>
        <row r="682">
          <cell r="C682" t="str">
            <v>South East</v>
          </cell>
          <cell r="D682" t="str">
            <v>3120189381</v>
          </cell>
          <cell r="E682" t="str">
            <v>22/11kV Line</v>
          </cell>
          <cell r="F682" t="str">
            <v>SE</v>
          </cell>
          <cell r="G682" t="str">
            <v>QMRE</v>
          </cell>
          <cell r="H682" t="str">
            <v>The Yards (Lendlease) (Bowen Hills)</v>
          </cell>
          <cell r="I682" t="str">
            <v>11kV Line</v>
          </cell>
          <cell r="J682">
            <v>1.0434399999999999</v>
          </cell>
          <cell r="K682">
            <v>421000</v>
          </cell>
          <cell r="L682">
            <v>421000</v>
          </cell>
          <cell r="M682">
            <v>0</v>
          </cell>
          <cell r="N682">
            <v>1844980.6431879292</v>
          </cell>
          <cell r="O682">
            <v>0</v>
          </cell>
          <cell r="P682">
            <v>0</v>
          </cell>
          <cell r="Q682">
            <v>0</v>
          </cell>
          <cell r="R682">
            <v>0</v>
          </cell>
          <cell r="S682">
            <v>3864</v>
          </cell>
          <cell r="T682">
            <v>0</v>
          </cell>
          <cell r="U682">
            <v>3800.2440000000001</v>
          </cell>
          <cell r="V682">
            <v>63.756000000000007</v>
          </cell>
          <cell r="W682">
            <v>1844980.6431879292</v>
          </cell>
          <cell r="X682">
            <v>0</v>
          </cell>
          <cell r="Y682">
            <v>0</v>
          </cell>
          <cell r="Z682">
            <v>917228.78140179976</v>
          </cell>
          <cell r="AA682">
            <v>927751.86178612942</v>
          </cell>
        </row>
        <row r="683">
          <cell r="C683" t="str">
            <v>South East</v>
          </cell>
          <cell r="D683" t="str">
            <v>QB06081428</v>
          </cell>
          <cell r="E683" t="str">
            <v>22/11kV Line</v>
          </cell>
          <cell r="F683" t="str">
            <v>SE</v>
          </cell>
          <cell r="G683" t="str">
            <v>QMAR</v>
          </cell>
          <cell r="H683" t="str">
            <v>Downer EDI Services Pty Ltd</v>
          </cell>
          <cell r="I683" t="str">
            <v>11kV Line</v>
          </cell>
          <cell r="J683">
            <v>1.0434399999999999</v>
          </cell>
          <cell r="K683">
            <v>106000</v>
          </cell>
          <cell r="L683">
            <v>0</v>
          </cell>
          <cell r="M683">
            <v>106000</v>
          </cell>
          <cell r="N683">
            <v>858087.8</v>
          </cell>
          <cell r="O683">
            <v>0</v>
          </cell>
          <cell r="P683">
            <v>0</v>
          </cell>
          <cell r="Q683">
            <v>0</v>
          </cell>
          <cell r="R683">
            <v>0</v>
          </cell>
          <cell r="S683">
            <v>3595.982499999996</v>
          </cell>
          <cell r="T683">
            <v>0</v>
          </cell>
          <cell r="U683">
            <v>3536.6487887499961</v>
          </cell>
          <cell r="V683">
            <v>59.333711249999936</v>
          </cell>
          <cell r="W683">
            <v>858087.8</v>
          </cell>
          <cell r="X683">
            <v>0</v>
          </cell>
          <cell r="Y683">
            <v>0</v>
          </cell>
          <cell r="Z683">
            <v>272318.60000000015</v>
          </cell>
          <cell r="AA683">
            <v>585769.19999999995</v>
          </cell>
        </row>
        <row r="684">
          <cell r="C684" t="str">
            <v>South East</v>
          </cell>
          <cell r="D684" t="str">
            <v>3120052629</v>
          </cell>
          <cell r="E684" t="str">
            <v>22/11kV Line</v>
          </cell>
          <cell r="F684" t="str">
            <v>SE</v>
          </cell>
          <cell r="G684" t="str">
            <v>QRBS</v>
          </cell>
          <cell r="H684" t="str">
            <v>Queensland Health Labs Coopers Plains</v>
          </cell>
          <cell r="I684" t="str">
            <v>11kV Line</v>
          </cell>
          <cell r="J684">
            <v>1.0434399999999999</v>
          </cell>
          <cell r="K684">
            <v>483000</v>
          </cell>
          <cell r="L684">
            <v>0</v>
          </cell>
          <cell r="M684">
            <v>483000</v>
          </cell>
          <cell r="N684">
            <v>3975817.4876268567</v>
          </cell>
          <cell r="O684">
            <v>0</v>
          </cell>
          <cell r="P684">
            <v>0</v>
          </cell>
          <cell r="Q684">
            <v>0</v>
          </cell>
          <cell r="R684">
            <v>0</v>
          </cell>
          <cell r="S684">
            <v>8220</v>
          </cell>
          <cell r="T684">
            <v>0</v>
          </cell>
          <cell r="U684">
            <v>8084.37</v>
          </cell>
          <cell r="V684">
            <v>135.63</v>
          </cell>
          <cell r="W684">
            <v>3975817.4876268567</v>
          </cell>
          <cell r="X684">
            <v>0</v>
          </cell>
          <cell r="Y684">
            <v>0</v>
          </cell>
          <cell r="Z684">
            <v>1870174.5459791648</v>
          </cell>
          <cell r="AA684">
            <v>2105642.9416476917</v>
          </cell>
        </row>
        <row r="685">
          <cell r="C685" t="str">
            <v>South East</v>
          </cell>
          <cell r="D685" t="str">
            <v>3120057045</v>
          </cell>
          <cell r="E685" t="str">
            <v>22/11kV Line</v>
          </cell>
          <cell r="F685" t="str">
            <v>SE</v>
          </cell>
          <cell r="G685" t="str">
            <v>QRBS</v>
          </cell>
          <cell r="H685" t="str">
            <v>Queensland Health Labs Coopers Plains</v>
          </cell>
          <cell r="I685" t="str">
            <v>11kV Line</v>
          </cell>
          <cell r="J685">
            <v>1.0434399999999999</v>
          </cell>
          <cell r="K685">
            <v>403000</v>
          </cell>
          <cell r="L685">
            <v>0</v>
          </cell>
          <cell r="M685">
            <v>403000</v>
          </cell>
          <cell r="N685">
            <v>770430.5584739293</v>
          </cell>
          <cell r="O685">
            <v>0</v>
          </cell>
          <cell r="P685">
            <v>0</v>
          </cell>
          <cell r="Q685">
            <v>0</v>
          </cell>
          <cell r="R685">
            <v>0</v>
          </cell>
          <cell r="S685">
            <v>2016</v>
          </cell>
          <cell r="T685">
            <v>0</v>
          </cell>
          <cell r="U685">
            <v>1982.7360000000001</v>
          </cell>
          <cell r="V685">
            <v>33.264000000000003</v>
          </cell>
          <cell r="W685">
            <v>770430.5584739293</v>
          </cell>
          <cell r="X685">
            <v>0</v>
          </cell>
          <cell r="Y685">
            <v>0</v>
          </cell>
          <cell r="Z685">
            <v>383570.56341252953</v>
          </cell>
          <cell r="AA685">
            <v>386859.99506139971</v>
          </cell>
        </row>
        <row r="686">
          <cell r="C686" t="str">
            <v>South East</v>
          </cell>
          <cell r="D686" t="str">
            <v>QB06348491</v>
          </cell>
          <cell r="E686" t="str">
            <v>22/11kV Line</v>
          </cell>
          <cell r="F686" t="str">
            <v>SE</v>
          </cell>
          <cell r="G686" t="str">
            <v>QRLE</v>
          </cell>
          <cell r="H686" t="str">
            <v>Aurizon Operations Ltd</v>
          </cell>
          <cell r="I686" t="str">
            <v>11kV Line</v>
          </cell>
          <cell r="J686">
            <v>1.0202100000000001</v>
          </cell>
          <cell r="K686">
            <v>0</v>
          </cell>
          <cell r="L686">
            <v>0</v>
          </cell>
          <cell r="M686">
            <v>0</v>
          </cell>
          <cell r="N686">
            <v>2168921.4844877035</v>
          </cell>
          <cell r="O686">
            <v>0</v>
          </cell>
          <cell r="P686">
            <v>0</v>
          </cell>
          <cell r="Q686">
            <v>0</v>
          </cell>
          <cell r="R686">
            <v>0</v>
          </cell>
          <cell r="S686">
            <v>5472</v>
          </cell>
          <cell r="T686">
            <v>0</v>
          </cell>
          <cell r="U686">
            <v>5381.7119999999995</v>
          </cell>
          <cell r="V686">
            <v>90.287999999999997</v>
          </cell>
          <cell r="W686">
            <v>2168921.4844877035</v>
          </cell>
          <cell r="X686">
            <v>0</v>
          </cell>
          <cell r="Y686">
            <v>0</v>
          </cell>
          <cell r="Z686">
            <v>1207091.0603558666</v>
          </cell>
          <cell r="AA686">
            <v>961830.42413183697</v>
          </cell>
        </row>
        <row r="687">
          <cell r="C687" t="str">
            <v>South East</v>
          </cell>
          <cell r="D687" t="str">
            <v>QB12316547</v>
          </cell>
          <cell r="E687" t="str">
            <v>22/11kV Line</v>
          </cell>
          <cell r="F687" t="str">
            <v>SE</v>
          </cell>
          <cell r="G687" t="str">
            <v>QRLD</v>
          </cell>
          <cell r="H687" t="str">
            <v>BANDAG MANUFACTURING PTY LTD</v>
          </cell>
          <cell r="I687" t="str">
            <v>11kV Line</v>
          </cell>
          <cell r="J687">
            <v>1.0202100000000001</v>
          </cell>
          <cell r="K687">
            <v>0</v>
          </cell>
          <cell r="L687">
            <v>0</v>
          </cell>
          <cell r="M687">
            <v>0</v>
          </cell>
          <cell r="N687">
            <v>1306443.24</v>
          </cell>
          <cell r="O687">
            <v>0</v>
          </cell>
          <cell r="P687">
            <v>0</v>
          </cell>
          <cell r="Q687">
            <v>0</v>
          </cell>
          <cell r="R687">
            <v>0</v>
          </cell>
          <cell r="S687">
            <v>8118.6033999999963</v>
          </cell>
          <cell r="T687">
            <v>0</v>
          </cell>
          <cell r="U687">
            <v>7984.6464438999974</v>
          </cell>
          <cell r="V687">
            <v>133.95695609999996</v>
          </cell>
          <cell r="W687">
            <v>1306443.24</v>
          </cell>
          <cell r="X687">
            <v>0</v>
          </cell>
          <cell r="Y687">
            <v>0</v>
          </cell>
          <cell r="Z687">
            <v>191245.8</v>
          </cell>
          <cell r="AA687">
            <v>1115197.4399999999</v>
          </cell>
        </row>
        <row r="688">
          <cell r="C688" t="str">
            <v>South East</v>
          </cell>
          <cell r="D688" t="str">
            <v>QB13286102</v>
          </cell>
          <cell r="E688" t="str">
            <v>22/11kV Line</v>
          </cell>
          <cell r="F688" t="str">
            <v>SE</v>
          </cell>
          <cell r="G688" t="str">
            <v>QMRE</v>
          </cell>
          <cell r="H688" t="str">
            <v>Local Government Association</v>
          </cell>
          <cell r="I688" t="str">
            <v>11kV Line</v>
          </cell>
          <cell r="J688">
            <v>1.0202100000000001</v>
          </cell>
          <cell r="K688">
            <v>0</v>
          </cell>
          <cell r="L688">
            <v>0</v>
          </cell>
          <cell r="M688">
            <v>0</v>
          </cell>
          <cell r="N688">
            <v>533676</v>
          </cell>
          <cell r="O688">
            <v>0</v>
          </cell>
          <cell r="P688">
            <v>0</v>
          </cell>
          <cell r="Q688">
            <v>0</v>
          </cell>
          <cell r="R688">
            <v>0</v>
          </cell>
          <cell r="S688">
            <v>2240.6426999999999</v>
          </cell>
          <cell r="T688">
            <v>0</v>
          </cell>
          <cell r="U688">
            <v>2203.6720954500001</v>
          </cell>
          <cell r="V688">
            <v>36.970604549999997</v>
          </cell>
          <cell r="W688">
            <v>533676</v>
          </cell>
          <cell r="X688">
            <v>0</v>
          </cell>
          <cell r="Y688">
            <v>0</v>
          </cell>
          <cell r="Z688">
            <v>141684.00000000003</v>
          </cell>
          <cell r="AA688">
            <v>391992</v>
          </cell>
        </row>
        <row r="689">
          <cell r="C689" t="str">
            <v>South East</v>
          </cell>
          <cell r="D689" t="str">
            <v>QB03674002</v>
          </cell>
          <cell r="E689" t="str">
            <v>22/11kV Line</v>
          </cell>
          <cell r="F689" t="str">
            <v>SE</v>
          </cell>
          <cell r="G689" t="str">
            <v>QMRE</v>
          </cell>
          <cell r="H689" t="str">
            <v>GM PROPERTY GROUP SYNDICATION</v>
          </cell>
          <cell r="I689" t="str">
            <v>11kV Line</v>
          </cell>
          <cell r="J689">
            <v>1.0202100000000001</v>
          </cell>
          <cell r="K689">
            <v>312000</v>
          </cell>
          <cell r="L689">
            <v>0</v>
          </cell>
          <cell r="M689">
            <v>312000</v>
          </cell>
          <cell r="N689">
            <v>206534.12299999999</v>
          </cell>
          <cell r="O689">
            <v>0</v>
          </cell>
          <cell r="P689">
            <v>0</v>
          </cell>
          <cell r="Q689">
            <v>0</v>
          </cell>
          <cell r="R689">
            <v>0</v>
          </cell>
          <cell r="S689">
            <v>988.39190000000042</v>
          </cell>
          <cell r="T689">
            <v>0</v>
          </cell>
          <cell r="U689">
            <v>972.08343365000042</v>
          </cell>
          <cell r="V689">
            <v>16.30846635000001</v>
          </cell>
          <cell r="W689">
            <v>206534.12299999999</v>
          </cell>
          <cell r="X689">
            <v>0</v>
          </cell>
          <cell r="Y689">
            <v>0</v>
          </cell>
          <cell r="Z689">
            <v>70201.756999999969</v>
          </cell>
          <cell r="AA689">
            <v>136332.36600000001</v>
          </cell>
        </row>
        <row r="690">
          <cell r="C690" t="str">
            <v>South East</v>
          </cell>
          <cell r="D690" t="str">
            <v>QB03187381</v>
          </cell>
          <cell r="E690" t="str">
            <v>22/11kV Line</v>
          </cell>
          <cell r="F690" t="str">
            <v>SE</v>
          </cell>
          <cell r="G690" t="str">
            <v>QSPN</v>
          </cell>
          <cell r="H690" t="str">
            <v>Incitec Pivot Limited</v>
          </cell>
          <cell r="I690" t="str">
            <v>11kV Line</v>
          </cell>
          <cell r="J690">
            <v>1.0202100000000001</v>
          </cell>
          <cell r="K690">
            <v>161000</v>
          </cell>
          <cell r="L690">
            <v>0</v>
          </cell>
          <cell r="M690">
            <v>161000</v>
          </cell>
          <cell r="N690">
            <v>400595.41737216839</v>
          </cell>
          <cell r="O690">
            <v>0</v>
          </cell>
          <cell r="P690">
            <v>0</v>
          </cell>
          <cell r="Q690">
            <v>0</v>
          </cell>
          <cell r="R690">
            <v>0</v>
          </cell>
          <cell r="S690">
            <v>2004</v>
          </cell>
          <cell r="T690">
            <v>0</v>
          </cell>
          <cell r="U690">
            <v>1970.9340000000002</v>
          </cell>
          <cell r="V690">
            <v>33.066000000000003</v>
          </cell>
          <cell r="W690">
            <v>400595.41737216839</v>
          </cell>
          <cell r="X690">
            <v>0</v>
          </cell>
          <cell r="Y690">
            <v>0</v>
          </cell>
          <cell r="Z690">
            <v>186856.09788805243</v>
          </cell>
          <cell r="AA690">
            <v>213739.31948411599</v>
          </cell>
        </row>
        <row r="691">
          <cell r="C691" t="str">
            <v>South East</v>
          </cell>
          <cell r="D691" t="str">
            <v>3116009223</v>
          </cell>
          <cell r="E691" t="str">
            <v>22/11kV Line</v>
          </cell>
          <cell r="F691" t="str">
            <v>SE</v>
          </cell>
          <cell r="G691" t="str">
            <v>QLGH</v>
          </cell>
          <cell r="H691" t="str">
            <v>SEQWATER - Chambers Flat Pump Stn</v>
          </cell>
          <cell r="I691" t="str">
            <v>11kV Line</v>
          </cell>
          <cell r="J691">
            <v>1.0202100000000001</v>
          </cell>
          <cell r="K691">
            <v>0</v>
          </cell>
          <cell r="L691">
            <v>0</v>
          </cell>
          <cell r="M691">
            <v>0</v>
          </cell>
          <cell r="N691">
            <v>4800000.0000000009</v>
          </cell>
          <cell r="O691">
            <v>0</v>
          </cell>
          <cell r="P691">
            <v>0</v>
          </cell>
          <cell r="Q691">
            <v>0</v>
          </cell>
          <cell r="R691">
            <v>0</v>
          </cell>
          <cell r="S691">
            <v>22800</v>
          </cell>
          <cell r="T691">
            <v>0</v>
          </cell>
          <cell r="U691">
            <v>22423.800000000003</v>
          </cell>
          <cell r="V691">
            <v>376.20000000000005</v>
          </cell>
          <cell r="W691">
            <v>4800000.0000000009</v>
          </cell>
          <cell r="X691">
            <v>0</v>
          </cell>
          <cell r="Y691">
            <v>0</v>
          </cell>
          <cell r="Z691">
            <v>2550406.0584177854</v>
          </cell>
          <cell r="AA691">
            <v>2249593.9415822155</v>
          </cell>
        </row>
        <row r="692">
          <cell r="C692" t="str">
            <v>South East</v>
          </cell>
          <cell r="D692" t="str">
            <v>QB02572621</v>
          </cell>
          <cell r="E692" t="str">
            <v>22/11kV Line</v>
          </cell>
          <cell r="F692" t="str">
            <v>SE</v>
          </cell>
          <cell r="G692" t="str">
            <v>QSPN</v>
          </cell>
          <cell r="H692" t="str">
            <v>AUSTRALIAN INDUSTRIAL PTY LTD</v>
          </cell>
          <cell r="I692" t="str">
            <v>11kV Line</v>
          </cell>
          <cell r="J692">
            <v>1.0202100000000001</v>
          </cell>
          <cell r="K692">
            <v>0</v>
          </cell>
          <cell r="L692">
            <v>0</v>
          </cell>
          <cell r="M692">
            <v>0</v>
          </cell>
          <cell r="N692">
            <v>316484.18538555119</v>
          </cell>
          <cell r="O692">
            <v>0</v>
          </cell>
          <cell r="P692">
            <v>0</v>
          </cell>
          <cell r="Q692">
            <v>0</v>
          </cell>
          <cell r="R692">
            <v>0</v>
          </cell>
          <cell r="S692">
            <v>1704</v>
          </cell>
          <cell r="T692">
            <v>0</v>
          </cell>
          <cell r="U692">
            <v>1675.884</v>
          </cell>
          <cell r="V692">
            <v>28.116</v>
          </cell>
          <cell r="W692">
            <v>316484.18538555119</v>
          </cell>
          <cell r="X692">
            <v>0</v>
          </cell>
          <cell r="Y692">
            <v>0</v>
          </cell>
          <cell r="Z692">
            <v>87757.296927316565</v>
          </cell>
          <cell r="AA692">
            <v>228726.88845823461</v>
          </cell>
        </row>
        <row r="693">
          <cell r="C693" t="str">
            <v>South East</v>
          </cell>
          <cell r="D693" t="str">
            <v>3120311428</v>
          </cell>
          <cell r="E693" t="str">
            <v>22/11kV Line</v>
          </cell>
          <cell r="F693" t="str">
            <v>SE</v>
          </cell>
          <cell r="G693" t="str">
            <v>QSPN</v>
          </cell>
          <cell r="H693" t="str">
            <v>Puma Energy Bitumen Facility (Pinkenba)</v>
          </cell>
          <cell r="I693" t="str">
            <v>11kV Line</v>
          </cell>
          <cell r="J693">
            <v>1.0202100000000001</v>
          </cell>
          <cell r="K693">
            <v>1145000.0000000002</v>
          </cell>
          <cell r="L693">
            <v>984000.00000000023</v>
          </cell>
          <cell r="M693">
            <v>161000</v>
          </cell>
          <cell r="N693">
            <v>4139046.7701677</v>
          </cell>
          <cell r="O693">
            <v>0</v>
          </cell>
          <cell r="P693">
            <v>0</v>
          </cell>
          <cell r="Q693">
            <v>0</v>
          </cell>
          <cell r="R693">
            <v>0</v>
          </cell>
          <cell r="S693">
            <v>11016</v>
          </cell>
          <cell r="T693">
            <v>0</v>
          </cell>
          <cell r="U693">
            <v>10834.236000000001</v>
          </cell>
          <cell r="V693">
            <v>181.76400000000001</v>
          </cell>
          <cell r="W693">
            <v>4139046.7701677</v>
          </cell>
          <cell r="X693">
            <v>0</v>
          </cell>
          <cell r="Y693">
            <v>0</v>
          </cell>
          <cell r="Z693">
            <v>2050305.7622527429</v>
          </cell>
          <cell r="AA693">
            <v>2088741.0079149569</v>
          </cell>
        </row>
        <row r="694">
          <cell r="C694" t="str">
            <v>South East</v>
          </cell>
          <cell r="D694" t="str">
            <v>3120667092</v>
          </cell>
          <cell r="E694" t="str">
            <v>22/11kV Line</v>
          </cell>
          <cell r="F694" t="str">
            <v>SE</v>
          </cell>
          <cell r="G694" t="str">
            <v>QBBS</v>
          </cell>
          <cell r="H694" t="str">
            <v>Brickworks Building Products (Austral)</v>
          </cell>
          <cell r="I694" t="str">
            <v>11kV Line</v>
          </cell>
          <cell r="J694">
            <v>1.0434399999999999</v>
          </cell>
          <cell r="K694">
            <v>825000</v>
          </cell>
          <cell r="L694">
            <v>0</v>
          </cell>
          <cell r="M694">
            <v>825000</v>
          </cell>
          <cell r="N694">
            <v>9600000.0000000019</v>
          </cell>
          <cell r="O694">
            <v>0</v>
          </cell>
          <cell r="P694">
            <v>0</v>
          </cell>
          <cell r="Q694">
            <v>0</v>
          </cell>
          <cell r="R694">
            <v>0</v>
          </cell>
          <cell r="S694">
            <v>23604</v>
          </cell>
          <cell r="T694">
            <v>0</v>
          </cell>
          <cell r="U694">
            <v>20063.400000000001</v>
          </cell>
          <cell r="V694">
            <v>3540.6000000000004</v>
          </cell>
          <cell r="W694">
            <v>9600000.0000000019</v>
          </cell>
          <cell r="X694">
            <v>0</v>
          </cell>
          <cell r="Y694">
            <v>0</v>
          </cell>
          <cell r="Z694">
            <v>4503744.5297004459</v>
          </cell>
          <cell r="AA694">
            <v>5096255.470299555</v>
          </cell>
        </row>
        <row r="695">
          <cell r="C695" t="str">
            <v>South East</v>
          </cell>
          <cell r="D695" t="str">
            <v>3120702825</v>
          </cell>
          <cell r="E695" t="str">
            <v>22/11kV Line</v>
          </cell>
          <cell r="F695" t="str">
            <v>SE</v>
          </cell>
          <cell r="G695" t="str">
            <v>QGDA</v>
          </cell>
          <cell r="H695" t="str">
            <v>Queensland Tissue Products</v>
          </cell>
          <cell r="I695" t="str">
            <v>11kV Line</v>
          </cell>
          <cell r="J695">
            <v>1.05871</v>
          </cell>
          <cell r="K695">
            <v>210000</v>
          </cell>
          <cell r="L695">
            <v>210000</v>
          </cell>
          <cell r="M695">
            <v>0</v>
          </cell>
          <cell r="N695">
            <v>5100000</v>
          </cell>
          <cell r="O695">
            <v>0</v>
          </cell>
          <cell r="P695">
            <v>0</v>
          </cell>
          <cell r="Q695">
            <v>0</v>
          </cell>
          <cell r="R695">
            <v>0</v>
          </cell>
          <cell r="S695">
            <v>9600</v>
          </cell>
          <cell r="T695">
            <v>0</v>
          </cell>
          <cell r="U695">
            <v>8160</v>
          </cell>
          <cell r="V695">
            <v>1440</v>
          </cell>
          <cell r="W695">
            <v>5100000</v>
          </cell>
          <cell r="X695">
            <v>0</v>
          </cell>
          <cell r="Y695">
            <v>0</v>
          </cell>
          <cell r="Z695">
            <v>2730277.7607013565</v>
          </cell>
          <cell r="AA695">
            <v>2369722.2392986431</v>
          </cell>
        </row>
        <row r="696">
          <cell r="C696" t="str">
            <v>South East</v>
          </cell>
          <cell r="D696" t="str">
            <v>3120702832</v>
          </cell>
          <cell r="E696" t="str">
            <v>22/11kV Line</v>
          </cell>
          <cell r="F696" t="str">
            <v>SE</v>
          </cell>
          <cell r="G696" t="str">
            <v>QGDA</v>
          </cell>
          <cell r="H696" t="str">
            <v>Queensland Tissue Products</v>
          </cell>
          <cell r="I696" t="str">
            <v>11kV Line</v>
          </cell>
          <cell r="J696">
            <v>1.05871</v>
          </cell>
          <cell r="K696">
            <v>210000</v>
          </cell>
          <cell r="L696">
            <v>210000</v>
          </cell>
          <cell r="M696">
            <v>0</v>
          </cell>
          <cell r="N696">
            <v>1799999.9999999998</v>
          </cell>
          <cell r="O696">
            <v>0</v>
          </cell>
          <cell r="P696">
            <v>0</v>
          </cell>
          <cell r="Q696">
            <v>0</v>
          </cell>
          <cell r="R696">
            <v>0</v>
          </cell>
          <cell r="S696">
            <v>3600</v>
          </cell>
          <cell r="T696">
            <v>0</v>
          </cell>
          <cell r="U696">
            <v>3060</v>
          </cell>
          <cell r="V696">
            <v>540</v>
          </cell>
          <cell r="W696">
            <v>1799999.9999999998</v>
          </cell>
          <cell r="X696">
            <v>0</v>
          </cell>
          <cell r="Y696">
            <v>0</v>
          </cell>
          <cell r="Z696">
            <v>952873.80313386989</v>
          </cell>
          <cell r="AA696">
            <v>847126.19686612987</v>
          </cell>
        </row>
        <row r="697">
          <cell r="C697" t="str">
            <v>South East</v>
          </cell>
          <cell r="D697" t="str">
            <v>3120702833</v>
          </cell>
          <cell r="E697" t="str">
            <v>22/11kV Line</v>
          </cell>
          <cell r="F697" t="str">
            <v>SE</v>
          </cell>
          <cell r="G697" t="str">
            <v>QGDA</v>
          </cell>
          <cell r="H697" t="str">
            <v>Queensland Tissue Products</v>
          </cell>
          <cell r="I697" t="str">
            <v>11kV Line</v>
          </cell>
          <cell r="J697">
            <v>1.05871</v>
          </cell>
          <cell r="K697">
            <v>210000</v>
          </cell>
          <cell r="L697">
            <v>210000</v>
          </cell>
          <cell r="M697">
            <v>0</v>
          </cell>
          <cell r="N697">
            <v>4980000</v>
          </cell>
          <cell r="O697">
            <v>0</v>
          </cell>
          <cell r="P697">
            <v>0</v>
          </cell>
          <cell r="Q697">
            <v>0</v>
          </cell>
          <cell r="R697">
            <v>0</v>
          </cell>
          <cell r="S697">
            <v>9120</v>
          </cell>
          <cell r="T697">
            <v>0</v>
          </cell>
          <cell r="U697">
            <v>7752</v>
          </cell>
          <cell r="V697">
            <v>1368</v>
          </cell>
          <cell r="W697">
            <v>4980000</v>
          </cell>
          <cell r="X697">
            <v>0</v>
          </cell>
          <cell r="Y697">
            <v>0</v>
          </cell>
          <cell r="Z697">
            <v>2693384.7724193493</v>
          </cell>
          <cell r="AA697">
            <v>2286615.2275806502</v>
          </cell>
        </row>
        <row r="698">
          <cell r="C698" t="str">
            <v>South East</v>
          </cell>
          <cell r="D698" t="str">
            <v>3120713111</v>
          </cell>
          <cell r="E698" t="str">
            <v>22/11kV Line</v>
          </cell>
          <cell r="F698" t="str">
            <v>SE</v>
          </cell>
          <cell r="G698" t="str">
            <v>QMAR</v>
          </cell>
          <cell r="H698" t="str">
            <v>GCCC Home of the Arts (HOTA)</v>
          </cell>
          <cell r="I698" t="str">
            <v>11kV Line</v>
          </cell>
          <cell r="J698">
            <v>1.05871</v>
          </cell>
          <cell r="K698">
            <v>896000</v>
          </cell>
          <cell r="L698">
            <v>233000</v>
          </cell>
          <cell r="M698">
            <v>663000</v>
          </cell>
          <cell r="N698">
            <v>2730000</v>
          </cell>
          <cell r="O698">
            <v>0</v>
          </cell>
          <cell r="P698">
            <v>0</v>
          </cell>
          <cell r="Q698">
            <v>0</v>
          </cell>
          <cell r="R698">
            <v>0</v>
          </cell>
          <cell r="S698">
            <v>8292</v>
          </cell>
          <cell r="T698">
            <v>0</v>
          </cell>
          <cell r="U698">
            <v>7048.2000000000007</v>
          </cell>
          <cell r="V698">
            <v>1243.8</v>
          </cell>
          <cell r="W698">
            <v>2730000</v>
          </cell>
          <cell r="X698">
            <v>0</v>
          </cell>
          <cell r="Y698">
            <v>0</v>
          </cell>
          <cell r="Z698">
            <v>1190358.7835853032</v>
          </cell>
          <cell r="AA698">
            <v>1539641.2164146968</v>
          </cell>
        </row>
        <row r="699">
          <cell r="C699" t="str">
            <v>South East</v>
          </cell>
          <cell r="D699" t="str">
            <v>QB07966288</v>
          </cell>
          <cell r="E699" t="str">
            <v>22/11kV Line</v>
          </cell>
          <cell r="F699" t="str">
            <v>SE</v>
          </cell>
          <cell r="G699" t="str">
            <v>QLGH</v>
          </cell>
          <cell r="H699" t="str">
            <v>Vinidex (Beenleigh)</v>
          </cell>
          <cell r="I699" t="str">
            <v>Demand ToU 11kV</v>
          </cell>
          <cell r="J699">
            <v>1.0434399999999999</v>
          </cell>
          <cell r="K699">
            <v>440000</v>
          </cell>
          <cell r="L699">
            <v>0</v>
          </cell>
          <cell r="M699">
            <v>440000</v>
          </cell>
          <cell r="N699">
            <v>1559947.9190367702</v>
          </cell>
          <cell r="O699">
            <v>0</v>
          </cell>
          <cell r="P699">
            <v>0</v>
          </cell>
          <cell r="Q699">
            <v>0</v>
          </cell>
          <cell r="R699">
            <v>0</v>
          </cell>
          <cell r="S699">
            <v>5400</v>
          </cell>
          <cell r="T699">
            <v>0</v>
          </cell>
          <cell r="U699">
            <v>5310.9000000000005</v>
          </cell>
          <cell r="V699">
            <v>89.100000000000009</v>
          </cell>
          <cell r="W699">
            <v>1559947.9190367702</v>
          </cell>
          <cell r="X699">
            <v>0</v>
          </cell>
          <cell r="Y699">
            <v>0</v>
          </cell>
          <cell r="Z699">
            <v>0</v>
          </cell>
          <cell r="AA699">
            <v>0</v>
          </cell>
        </row>
        <row r="700">
          <cell r="C700" t="str">
            <v>South East</v>
          </cell>
          <cell r="D700" t="str">
            <v>3120331860</v>
          </cell>
          <cell r="E700" t="str">
            <v>22/11kV Line</v>
          </cell>
          <cell r="F700" t="str">
            <v>SE</v>
          </cell>
          <cell r="G700" t="str">
            <v>QBMH</v>
          </cell>
          <cell r="H700" t="str">
            <v>NEXTDC (454 St Pauls Tce)</v>
          </cell>
          <cell r="I700" t="str">
            <v>Demand ToU 11kV</v>
          </cell>
          <cell r="J700">
            <v>1.0202100000000001</v>
          </cell>
          <cell r="K700">
            <v>0</v>
          </cell>
          <cell r="L700">
            <v>0</v>
          </cell>
          <cell r="M700">
            <v>0</v>
          </cell>
          <cell r="N700">
            <v>7274871.5999999996</v>
          </cell>
          <cell r="O700">
            <v>0</v>
          </cell>
          <cell r="P700">
            <v>0</v>
          </cell>
          <cell r="Q700">
            <v>0</v>
          </cell>
          <cell r="R700">
            <v>0</v>
          </cell>
          <cell r="S700">
            <v>10882.849299999996</v>
          </cell>
          <cell r="T700">
            <v>0</v>
          </cell>
          <cell r="U700">
            <v>10703.282286549997</v>
          </cell>
          <cell r="V700">
            <v>179.56701344999996</v>
          </cell>
          <cell r="W700">
            <v>7274871.5999999996</v>
          </cell>
          <cell r="X700">
            <v>0</v>
          </cell>
          <cell r="Y700">
            <v>0</v>
          </cell>
          <cell r="Z700">
            <v>0</v>
          </cell>
          <cell r="AA700">
            <v>0</v>
          </cell>
        </row>
        <row r="701">
          <cell r="C701" t="str">
            <v>South East</v>
          </cell>
          <cell r="D701" t="str">
            <v>QB03298710</v>
          </cell>
          <cell r="E701" t="str">
            <v>22/11kV Line</v>
          </cell>
          <cell r="F701" t="str">
            <v>SE</v>
          </cell>
          <cell r="G701" t="str">
            <v>QSPN</v>
          </cell>
          <cell r="H701" t="str">
            <v>St Pauls School (Bald Hills)</v>
          </cell>
          <cell r="I701" t="str">
            <v>Demand ToU 11kV</v>
          </cell>
          <cell r="J701">
            <v>1.0434399999999999</v>
          </cell>
          <cell r="K701">
            <v>109000</v>
          </cell>
          <cell r="L701">
            <v>0</v>
          </cell>
          <cell r="M701">
            <v>109000</v>
          </cell>
          <cell r="N701">
            <v>791898.2875128889</v>
          </cell>
          <cell r="O701">
            <v>0</v>
          </cell>
          <cell r="P701">
            <v>0</v>
          </cell>
          <cell r="Q701">
            <v>0</v>
          </cell>
          <cell r="R701">
            <v>0</v>
          </cell>
          <cell r="S701">
            <v>4320</v>
          </cell>
          <cell r="T701">
            <v>0</v>
          </cell>
          <cell r="U701">
            <v>4248.72</v>
          </cell>
          <cell r="V701">
            <v>71.28</v>
          </cell>
          <cell r="W701">
            <v>791898.2875128889</v>
          </cell>
          <cell r="X701">
            <v>0</v>
          </cell>
          <cell r="Y701">
            <v>0</v>
          </cell>
          <cell r="Z701">
            <v>0</v>
          </cell>
          <cell r="AA701">
            <v>0</v>
          </cell>
        </row>
        <row r="702">
          <cell r="C702" t="str">
            <v>South East</v>
          </cell>
          <cell r="D702" t="str">
            <v>3120086492</v>
          </cell>
          <cell r="E702" t="str">
            <v>22/11kV Line</v>
          </cell>
          <cell r="F702" t="str">
            <v>SE</v>
          </cell>
          <cell r="G702" t="str">
            <v>QSPN</v>
          </cell>
          <cell r="H702" t="str">
            <v>St Pauls School (Bald Hills)</v>
          </cell>
          <cell r="I702" t="str">
            <v>Demand ToU 11kV</v>
          </cell>
          <cell r="J702">
            <v>1.0434399999999999</v>
          </cell>
          <cell r="K702">
            <v>109000</v>
          </cell>
          <cell r="L702">
            <v>0</v>
          </cell>
          <cell r="M702">
            <v>109000</v>
          </cell>
          <cell r="N702">
            <v>217073.68231537269</v>
          </cell>
          <cell r="O702">
            <v>0</v>
          </cell>
          <cell r="P702">
            <v>0</v>
          </cell>
          <cell r="Q702">
            <v>0</v>
          </cell>
          <cell r="R702">
            <v>0</v>
          </cell>
          <cell r="S702">
            <v>1572</v>
          </cell>
          <cell r="T702">
            <v>0</v>
          </cell>
          <cell r="U702">
            <v>1546.0620000000001</v>
          </cell>
          <cell r="V702">
            <v>25.938000000000002</v>
          </cell>
          <cell r="W702">
            <v>217073.68231537269</v>
          </cell>
          <cell r="X702">
            <v>0</v>
          </cell>
          <cell r="Y702">
            <v>0</v>
          </cell>
          <cell r="Z702">
            <v>0</v>
          </cell>
          <cell r="AA702">
            <v>0</v>
          </cell>
        </row>
        <row r="703">
          <cell r="C703" t="str">
            <v>South East</v>
          </cell>
          <cell r="D703" t="str">
            <v>3120093503</v>
          </cell>
          <cell r="E703" t="str">
            <v>22/11kV Line</v>
          </cell>
          <cell r="F703" t="str">
            <v>SE</v>
          </cell>
          <cell r="G703" t="str">
            <v>QSPN</v>
          </cell>
          <cell r="H703" t="str">
            <v>St Pauls School (Bald Hills)</v>
          </cell>
          <cell r="I703" t="str">
            <v>Demand ToU 11kV</v>
          </cell>
          <cell r="J703">
            <v>1.0434399999999999</v>
          </cell>
          <cell r="K703">
            <v>109000</v>
          </cell>
          <cell r="L703">
            <v>0</v>
          </cell>
          <cell r="M703">
            <v>109000</v>
          </cell>
          <cell r="N703">
            <v>361741.17048710014</v>
          </cell>
          <cell r="O703">
            <v>0</v>
          </cell>
          <cell r="P703">
            <v>0</v>
          </cell>
          <cell r="Q703">
            <v>0</v>
          </cell>
          <cell r="R703">
            <v>0</v>
          </cell>
          <cell r="S703">
            <v>2448</v>
          </cell>
          <cell r="T703">
            <v>0</v>
          </cell>
          <cell r="U703">
            <v>2407.6080000000002</v>
          </cell>
          <cell r="V703">
            <v>40.392000000000003</v>
          </cell>
          <cell r="W703">
            <v>361741.17048710014</v>
          </cell>
          <cell r="X703">
            <v>0</v>
          </cell>
          <cell r="Y703">
            <v>0</v>
          </cell>
          <cell r="Z703">
            <v>0</v>
          </cell>
          <cell r="AA703">
            <v>0</v>
          </cell>
        </row>
        <row r="704">
          <cell r="C704" t="str">
            <v>South East</v>
          </cell>
          <cell r="D704" t="str">
            <v>3120314653</v>
          </cell>
          <cell r="E704" t="str">
            <v>22/11kV Line</v>
          </cell>
          <cell r="F704" t="str">
            <v>SE</v>
          </cell>
          <cell r="G704" t="str">
            <v>QCBW</v>
          </cell>
          <cell r="H704" t="str">
            <v>300 George St (Basement)</v>
          </cell>
          <cell r="I704" t="str">
            <v>Demand ToU 11kV</v>
          </cell>
          <cell r="J704">
            <v>1.0434399999999999</v>
          </cell>
          <cell r="K704">
            <v>210000</v>
          </cell>
          <cell r="L704">
            <v>210000</v>
          </cell>
          <cell r="M704">
            <v>0</v>
          </cell>
          <cell r="N704">
            <v>2022859.6242472236</v>
          </cell>
          <cell r="O704">
            <v>0</v>
          </cell>
          <cell r="P704">
            <v>0</v>
          </cell>
          <cell r="Q704">
            <v>0</v>
          </cell>
          <cell r="R704">
            <v>0</v>
          </cell>
          <cell r="S704">
            <v>4620</v>
          </cell>
          <cell r="T704">
            <v>0</v>
          </cell>
          <cell r="U704">
            <v>4543.7700000000004</v>
          </cell>
          <cell r="V704">
            <v>76.23</v>
          </cell>
          <cell r="W704">
            <v>2022859.6242472236</v>
          </cell>
          <cell r="X704">
            <v>0</v>
          </cell>
          <cell r="Y704">
            <v>0</v>
          </cell>
          <cell r="Z704">
            <v>0</v>
          </cell>
          <cell r="AA704">
            <v>0</v>
          </cell>
        </row>
        <row r="705">
          <cell r="C705" t="str">
            <v>South East</v>
          </cell>
          <cell r="D705" t="str">
            <v>3120314652</v>
          </cell>
          <cell r="E705" t="str">
            <v>22/11kV Line</v>
          </cell>
          <cell r="F705" t="str">
            <v>SE</v>
          </cell>
          <cell r="G705" t="str">
            <v>QCBW</v>
          </cell>
          <cell r="H705" t="str">
            <v>300 George St (Hotel)</v>
          </cell>
          <cell r="I705" t="str">
            <v>Demand ToU 11kV</v>
          </cell>
          <cell r="J705">
            <v>1.0434399999999999</v>
          </cell>
          <cell r="K705">
            <v>210000</v>
          </cell>
          <cell r="L705">
            <v>210000</v>
          </cell>
          <cell r="M705">
            <v>0</v>
          </cell>
          <cell r="N705">
            <v>3165031.3875417472</v>
          </cell>
          <cell r="O705">
            <v>0</v>
          </cell>
          <cell r="P705">
            <v>0</v>
          </cell>
          <cell r="Q705">
            <v>0</v>
          </cell>
          <cell r="R705">
            <v>0</v>
          </cell>
          <cell r="S705">
            <v>6468</v>
          </cell>
          <cell r="T705">
            <v>0</v>
          </cell>
          <cell r="U705">
            <v>6361.2780000000002</v>
          </cell>
          <cell r="V705">
            <v>106.72200000000001</v>
          </cell>
          <cell r="W705">
            <v>3165031.3875417472</v>
          </cell>
          <cell r="X705">
            <v>0</v>
          </cell>
          <cell r="Y705">
            <v>0</v>
          </cell>
          <cell r="Z705">
            <v>0</v>
          </cell>
          <cell r="AA705">
            <v>0</v>
          </cell>
        </row>
        <row r="706">
          <cell r="C706" t="str">
            <v>South East</v>
          </cell>
          <cell r="D706" t="str">
            <v>3120346194</v>
          </cell>
          <cell r="E706" t="str">
            <v>22/11kV Line</v>
          </cell>
          <cell r="F706" t="str">
            <v>SE</v>
          </cell>
          <cell r="G706" t="str">
            <v>QPWD</v>
          </cell>
          <cell r="H706" t="str">
            <v>Youi Properties</v>
          </cell>
          <cell r="I706" t="str">
            <v>Demand ToU 11kV</v>
          </cell>
          <cell r="J706">
            <v>1.0434399999999999</v>
          </cell>
          <cell r="K706">
            <v>421000</v>
          </cell>
          <cell r="L706">
            <v>421000</v>
          </cell>
          <cell r="M706">
            <v>0</v>
          </cell>
          <cell r="N706">
            <v>1920488.34</v>
          </cell>
          <cell r="O706">
            <v>0</v>
          </cell>
          <cell r="P706">
            <v>0</v>
          </cell>
          <cell r="Q706">
            <v>0</v>
          </cell>
          <cell r="R706">
            <v>0</v>
          </cell>
          <cell r="S706">
            <v>4758.7008999999962</v>
          </cell>
          <cell r="T706">
            <v>0</v>
          </cell>
          <cell r="U706">
            <v>4680.1823351499961</v>
          </cell>
          <cell r="V706">
            <v>78.518564849999933</v>
          </cell>
          <cell r="W706">
            <v>1920488.34</v>
          </cell>
          <cell r="X706">
            <v>0</v>
          </cell>
          <cell r="Y706">
            <v>0</v>
          </cell>
          <cell r="Z706">
            <v>0</v>
          </cell>
          <cell r="AA706">
            <v>0</v>
          </cell>
        </row>
        <row r="707">
          <cell r="C707" t="str">
            <v>South East</v>
          </cell>
          <cell r="D707" t="str">
            <v>QB09384022</v>
          </cell>
          <cell r="E707" t="str">
            <v>22/11kV Line</v>
          </cell>
          <cell r="F707" t="str">
            <v>SE</v>
          </cell>
          <cell r="G707" t="str">
            <v>QLGH</v>
          </cell>
          <cell r="H707" t="str">
            <v>Australia Post - Underwood</v>
          </cell>
          <cell r="I707" t="str">
            <v>Demand ToU 11kV</v>
          </cell>
          <cell r="J707">
            <v>1.0202100000000001</v>
          </cell>
          <cell r="K707">
            <v>3000</v>
          </cell>
          <cell r="L707">
            <v>0</v>
          </cell>
          <cell r="M707">
            <v>3000</v>
          </cell>
          <cell r="N707">
            <v>1859999.9999999998</v>
          </cell>
          <cell r="O707">
            <v>0</v>
          </cell>
          <cell r="P707">
            <v>0</v>
          </cell>
          <cell r="Q707">
            <v>0</v>
          </cell>
          <cell r="R707">
            <v>0</v>
          </cell>
          <cell r="S707">
            <v>4140</v>
          </cell>
          <cell r="T707">
            <v>0</v>
          </cell>
          <cell r="U707">
            <v>4071.69</v>
          </cell>
          <cell r="V707">
            <v>68.31</v>
          </cell>
          <cell r="W707">
            <v>1859999.9999999998</v>
          </cell>
          <cell r="X707">
            <v>0</v>
          </cell>
          <cell r="Y707">
            <v>0</v>
          </cell>
          <cell r="Z707">
            <v>0</v>
          </cell>
          <cell r="AA707">
            <v>0</v>
          </cell>
        </row>
        <row r="708">
          <cell r="C708" t="str">
            <v>South East</v>
          </cell>
          <cell r="D708" t="str">
            <v>QB09637974</v>
          </cell>
          <cell r="E708" t="str">
            <v>22/11kV Line</v>
          </cell>
          <cell r="F708" t="str">
            <v>SE</v>
          </cell>
          <cell r="G708" t="str">
            <v>QSPN</v>
          </cell>
          <cell r="H708" t="str">
            <v>Australia Post Northgate</v>
          </cell>
          <cell r="I708" t="str">
            <v>Demand ToU 11kV</v>
          </cell>
          <cell r="J708">
            <v>1.0202100000000001</v>
          </cell>
          <cell r="K708">
            <v>0</v>
          </cell>
          <cell r="L708">
            <v>0</v>
          </cell>
          <cell r="M708">
            <v>0</v>
          </cell>
          <cell r="N708">
            <v>2503236.5548197976</v>
          </cell>
          <cell r="O708">
            <v>0</v>
          </cell>
          <cell r="P708">
            <v>0</v>
          </cell>
          <cell r="Q708">
            <v>0</v>
          </cell>
          <cell r="R708">
            <v>0</v>
          </cell>
          <cell r="S708">
            <v>5676</v>
          </cell>
          <cell r="T708">
            <v>0</v>
          </cell>
          <cell r="U708">
            <v>5582.3460000000005</v>
          </cell>
          <cell r="V708">
            <v>93.653999999999996</v>
          </cell>
          <cell r="W708">
            <v>2503236.5548197976</v>
          </cell>
          <cell r="X708">
            <v>0</v>
          </cell>
          <cell r="Y708">
            <v>0</v>
          </cell>
          <cell r="Z708">
            <v>0</v>
          </cell>
          <cell r="AA708">
            <v>0</v>
          </cell>
        </row>
        <row r="709">
          <cell r="C709" t="str">
            <v>South East</v>
          </cell>
          <cell r="D709" t="str">
            <v>QB07268670</v>
          </cell>
          <cell r="E709" t="str">
            <v>22/11kV Line</v>
          </cell>
          <cell r="F709" t="str">
            <v>SE</v>
          </cell>
          <cell r="G709" t="str">
            <v>QMAR</v>
          </cell>
          <cell r="H709" t="str">
            <v>Gold Coast Waterways Authority</v>
          </cell>
          <cell r="I709" t="str">
            <v>Demand ToU 11kV</v>
          </cell>
          <cell r="J709">
            <v>1.0202100000000001</v>
          </cell>
          <cell r="K709">
            <v>1247000</v>
          </cell>
          <cell r="L709">
            <v>0</v>
          </cell>
          <cell r="M709">
            <v>1247000</v>
          </cell>
          <cell r="N709">
            <v>2162959.2433103034</v>
          </cell>
          <cell r="O709">
            <v>0</v>
          </cell>
          <cell r="P709">
            <v>0</v>
          </cell>
          <cell r="Q709">
            <v>0</v>
          </cell>
          <cell r="R709">
            <v>0</v>
          </cell>
          <cell r="S709">
            <v>17760</v>
          </cell>
          <cell r="T709">
            <v>0</v>
          </cell>
          <cell r="U709">
            <v>17466.960000000003</v>
          </cell>
          <cell r="V709">
            <v>293.04000000000002</v>
          </cell>
          <cell r="W709">
            <v>2162959.2433103034</v>
          </cell>
          <cell r="X709">
            <v>0</v>
          </cell>
          <cell r="Y709">
            <v>0</v>
          </cell>
          <cell r="Z709">
            <v>0</v>
          </cell>
          <cell r="AA709">
            <v>0</v>
          </cell>
        </row>
        <row r="710">
          <cell r="C710" t="str">
            <v>South East</v>
          </cell>
          <cell r="D710" t="str">
            <v>QB12430781</v>
          </cell>
          <cell r="E710" t="str">
            <v>22/11kV Line</v>
          </cell>
          <cell r="F710" t="str">
            <v>SE</v>
          </cell>
          <cell r="G710" t="str">
            <v>QMRE</v>
          </cell>
          <cell r="H710" t="str">
            <v>Ferra Engineering</v>
          </cell>
          <cell r="I710" t="str">
            <v>Demand ToU 11kV</v>
          </cell>
          <cell r="J710">
            <v>1.0434399999999999</v>
          </cell>
          <cell r="K710">
            <v>210000</v>
          </cell>
          <cell r="L710">
            <v>0</v>
          </cell>
          <cell r="M710">
            <v>210000</v>
          </cell>
          <cell r="N710">
            <v>1645362.186757717</v>
          </cell>
          <cell r="O710">
            <v>0</v>
          </cell>
          <cell r="P710">
            <v>0</v>
          </cell>
          <cell r="Q710">
            <v>0</v>
          </cell>
          <cell r="R710">
            <v>0</v>
          </cell>
          <cell r="S710">
            <v>3852</v>
          </cell>
          <cell r="T710">
            <v>0</v>
          </cell>
          <cell r="U710">
            <v>3788.442</v>
          </cell>
          <cell r="V710">
            <v>63.558</v>
          </cell>
          <cell r="W710">
            <v>1645362.186757717</v>
          </cell>
          <cell r="X710">
            <v>0</v>
          </cell>
          <cell r="Y710">
            <v>0</v>
          </cell>
          <cell r="Z710">
            <v>0</v>
          </cell>
          <cell r="AA710">
            <v>0</v>
          </cell>
        </row>
        <row r="711">
          <cell r="C711" t="str">
            <v>South East</v>
          </cell>
          <cell r="D711" t="str">
            <v>3120243428</v>
          </cell>
          <cell r="E711" t="str">
            <v>22/11kV Line</v>
          </cell>
          <cell r="F711" t="str">
            <v>SE</v>
          </cell>
          <cell r="G711" t="str">
            <v>QMAR</v>
          </cell>
          <cell r="H711" t="str">
            <v>Indoor Skydiving Gold Coast</v>
          </cell>
          <cell r="I711" t="str">
            <v>Demand ToU 11kV</v>
          </cell>
          <cell r="J711">
            <v>1.0434399999999999</v>
          </cell>
          <cell r="K711">
            <v>232000</v>
          </cell>
          <cell r="L711">
            <v>232000</v>
          </cell>
          <cell r="M711">
            <v>0</v>
          </cell>
          <cell r="N711">
            <v>1116000</v>
          </cell>
          <cell r="O711">
            <v>0</v>
          </cell>
          <cell r="P711">
            <v>0</v>
          </cell>
          <cell r="Q711">
            <v>0</v>
          </cell>
          <cell r="R711">
            <v>0</v>
          </cell>
          <cell r="S711">
            <v>12720</v>
          </cell>
          <cell r="T711">
            <v>0</v>
          </cell>
          <cell r="U711">
            <v>12510.119999999999</v>
          </cell>
          <cell r="V711">
            <v>209.88000000000002</v>
          </cell>
          <cell r="W711">
            <v>1116000</v>
          </cell>
          <cell r="X711">
            <v>0</v>
          </cell>
          <cell r="Y711">
            <v>0</v>
          </cell>
          <cell r="Z711">
            <v>0</v>
          </cell>
          <cell r="AA711">
            <v>0</v>
          </cell>
        </row>
        <row r="712">
          <cell r="C712" t="str">
            <v>South East</v>
          </cell>
          <cell r="D712" t="str">
            <v>3120297551</v>
          </cell>
          <cell r="E712" t="str">
            <v>22/11kV Line</v>
          </cell>
          <cell r="F712" t="str">
            <v>SE</v>
          </cell>
          <cell r="G712" t="str">
            <v>QMAR</v>
          </cell>
          <cell r="H712" t="str">
            <v>GC Light Rail - TPS7, Wintergreen Dve Parkwood</v>
          </cell>
          <cell r="I712" t="str">
            <v>Demand ToU 11kV</v>
          </cell>
          <cell r="J712">
            <v>1.0202100000000001</v>
          </cell>
          <cell r="K712">
            <v>101000</v>
          </cell>
          <cell r="L712">
            <v>101000</v>
          </cell>
          <cell r="M712">
            <v>0</v>
          </cell>
          <cell r="N712">
            <v>1232558.375989733</v>
          </cell>
          <cell r="O712">
            <v>0</v>
          </cell>
          <cell r="P712">
            <v>0</v>
          </cell>
          <cell r="Q712">
            <v>0</v>
          </cell>
          <cell r="R712">
            <v>0</v>
          </cell>
          <cell r="S712">
            <v>3924</v>
          </cell>
          <cell r="T712">
            <v>0</v>
          </cell>
          <cell r="U712">
            <v>3859.2540000000004</v>
          </cell>
          <cell r="V712">
            <v>64.746000000000009</v>
          </cell>
          <cell r="W712">
            <v>1232558.375989733</v>
          </cell>
          <cell r="X712">
            <v>0</v>
          </cell>
          <cell r="Y712">
            <v>0</v>
          </cell>
          <cell r="Z712">
            <v>0</v>
          </cell>
          <cell r="AA712">
            <v>0</v>
          </cell>
        </row>
        <row r="713">
          <cell r="C713" t="str">
            <v>South East</v>
          </cell>
          <cell r="D713" t="str">
            <v>3120297550</v>
          </cell>
          <cell r="E713" t="str">
            <v>22/11kV Line</v>
          </cell>
          <cell r="F713" t="str">
            <v>SE</v>
          </cell>
          <cell r="G713" t="str">
            <v>QMAR</v>
          </cell>
          <cell r="H713" t="str">
            <v>GC Light Rail - TPS8, Uplands Dve Parkwood</v>
          </cell>
          <cell r="I713" t="str">
            <v>Demand ToU 11kV</v>
          </cell>
          <cell r="J713">
            <v>1.0202100000000001</v>
          </cell>
          <cell r="K713">
            <v>252000</v>
          </cell>
          <cell r="L713">
            <v>252000</v>
          </cell>
          <cell r="M713">
            <v>0</v>
          </cell>
          <cell r="N713">
            <v>894022.25781462458</v>
          </cell>
          <cell r="O713">
            <v>0</v>
          </cell>
          <cell r="P713">
            <v>0</v>
          </cell>
          <cell r="Q713">
            <v>0</v>
          </cell>
          <cell r="R713">
            <v>0</v>
          </cell>
          <cell r="S713">
            <v>2880</v>
          </cell>
          <cell r="T713">
            <v>0</v>
          </cell>
          <cell r="U713">
            <v>2832.4800000000005</v>
          </cell>
          <cell r="V713">
            <v>47.519999999999996</v>
          </cell>
          <cell r="W713">
            <v>894022.25781462458</v>
          </cell>
          <cell r="X713">
            <v>0</v>
          </cell>
          <cell r="Y713">
            <v>0</v>
          </cell>
          <cell r="Z713">
            <v>0</v>
          </cell>
          <cell r="AA713">
            <v>0</v>
          </cell>
        </row>
        <row r="714">
          <cell r="C714" t="str">
            <v>South East</v>
          </cell>
          <cell r="D714" t="str">
            <v>3120297512</v>
          </cell>
          <cell r="E714" t="str">
            <v>22/11kV Line</v>
          </cell>
          <cell r="F714" t="str">
            <v>SE</v>
          </cell>
          <cell r="G714" t="str">
            <v>QMAR</v>
          </cell>
          <cell r="H714" t="str">
            <v>GC Light Rail - TPS9, Napper Rd Arundel</v>
          </cell>
          <cell r="I714" t="str">
            <v>Demand ToU 11kV</v>
          </cell>
          <cell r="J714">
            <v>1.0202100000000001</v>
          </cell>
          <cell r="K714">
            <v>745000</v>
          </cell>
          <cell r="L714">
            <v>745000</v>
          </cell>
          <cell r="M714">
            <v>0</v>
          </cell>
          <cell r="N714">
            <v>849996.00242881652</v>
          </cell>
          <cell r="O714">
            <v>0</v>
          </cell>
          <cell r="P714">
            <v>0</v>
          </cell>
          <cell r="Q714">
            <v>0</v>
          </cell>
          <cell r="R714">
            <v>0</v>
          </cell>
          <cell r="S714">
            <v>2736</v>
          </cell>
          <cell r="T714">
            <v>0</v>
          </cell>
          <cell r="U714">
            <v>2690.8559999999998</v>
          </cell>
          <cell r="V714">
            <v>45.143999999999998</v>
          </cell>
          <cell r="W714">
            <v>849996.00242881652</v>
          </cell>
          <cell r="X714">
            <v>0</v>
          </cell>
          <cell r="Y714">
            <v>0</v>
          </cell>
          <cell r="Z714">
            <v>0</v>
          </cell>
          <cell r="AA714">
            <v>0</v>
          </cell>
        </row>
        <row r="715">
          <cell r="C715" t="str">
            <v>South East</v>
          </cell>
          <cell r="D715" t="str">
            <v>3120297549</v>
          </cell>
          <cell r="E715" t="str">
            <v>22/11kV Line</v>
          </cell>
          <cell r="F715" t="str">
            <v>SE</v>
          </cell>
          <cell r="G715" t="str">
            <v>QMAR</v>
          </cell>
          <cell r="H715" t="str">
            <v>GC Light Rail - TPS10, Country Club Dve, Helensvale</v>
          </cell>
          <cell r="I715" t="str">
            <v>Demand ToU 11kV</v>
          </cell>
          <cell r="J715">
            <v>1.0202100000000001</v>
          </cell>
          <cell r="K715">
            <v>862000</v>
          </cell>
          <cell r="L715">
            <v>862000</v>
          </cell>
          <cell r="M715">
            <v>0</v>
          </cell>
          <cell r="N715">
            <v>364175.11619212764</v>
          </cell>
          <cell r="O715">
            <v>0</v>
          </cell>
          <cell r="P715">
            <v>0</v>
          </cell>
          <cell r="Q715">
            <v>0</v>
          </cell>
          <cell r="R715">
            <v>0</v>
          </cell>
          <cell r="S715">
            <v>1728</v>
          </cell>
          <cell r="T715">
            <v>0</v>
          </cell>
          <cell r="U715">
            <v>1699.4879999999998</v>
          </cell>
          <cell r="V715">
            <v>28.512000000000004</v>
          </cell>
          <cell r="W715">
            <v>364175.11619212764</v>
          </cell>
          <cell r="X715">
            <v>0</v>
          </cell>
          <cell r="Y715">
            <v>0</v>
          </cell>
          <cell r="Z715">
            <v>0</v>
          </cell>
          <cell r="AA715">
            <v>0</v>
          </cell>
        </row>
        <row r="716">
          <cell r="C716" t="str">
            <v>South East</v>
          </cell>
          <cell r="D716" t="str">
            <v>3120367632</v>
          </cell>
          <cell r="E716" t="str">
            <v>22/11kV Line</v>
          </cell>
          <cell r="F716" t="str">
            <v>SE</v>
          </cell>
          <cell r="G716" t="str">
            <v>QBMH</v>
          </cell>
          <cell r="H716" t="str">
            <v>111 Mary St Westin Hotel, Skytower</v>
          </cell>
          <cell r="I716" t="str">
            <v>Demand ToU 11kV</v>
          </cell>
          <cell r="J716">
            <v>1.0434399999999999</v>
          </cell>
          <cell r="K716">
            <v>210000</v>
          </cell>
          <cell r="L716">
            <v>210000</v>
          </cell>
          <cell r="M716">
            <v>0</v>
          </cell>
          <cell r="N716">
            <v>3266119.0980000002</v>
          </cell>
          <cell r="O716">
            <v>0</v>
          </cell>
          <cell r="P716">
            <v>0</v>
          </cell>
          <cell r="Q716">
            <v>0</v>
          </cell>
          <cell r="R716">
            <v>0</v>
          </cell>
          <cell r="S716">
            <v>7335.7647840000009</v>
          </cell>
          <cell r="T716">
            <v>0</v>
          </cell>
          <cell r="U716">
            <v>7214.7246650640018</v>
          </cell>
          <cell r="V716">
            <v>121.04011893600003</v>
          </cell>
          <cell r="W716">
            <v>3266119.0980000002</v>
          </cell>
          <cell r="X716">
            <v>0</v>
          </cell>
          <cell r="Y716">
            <v>0</v>
          </cell>
          <cell r="Z716">
            <v>0</v>
          </cell>
          <cell r="AA716">
            <v>0</v>
          </cell>
        </row>
        <row r="717">
          <cell r="C717" t="str">
            <v>South East</v>
          </cell>
          <cell r="D717" t="str">
            <v>3120367631</v>
          </cell>
          <cell r="E717" t="str">
            <v>22/11kV Line</v>
          </cell>
          <cell r="F717" t="str">
            <v>SE</v>
          </cell>
          <cell r="G717" t="str">
            <v>QBMH</v>
          </cell>
          <cell r="H717" t="str">
            <v>111 Mary St Westin Hotel, Skytower</v>
          </cell>
          <cell r="I717" t="str">
            <v>Demand ToU 11kV</v>
          </cell>
          <cell r="J717">
            <v>1.0434399999999999</v>
          </cell>
          <cell r="K717">
            <v>210000</v>
          </cell>
          <cell r="L717">
            <v>210000</v>
          </cell>
          <cell r="M717">
            <v>0</v>
          </cell>
          <cell r="N717">
            <v>511428.21193016309</v>
          </cell>
          <cell r="O717">
            <v>0</v>
          </cell>
          <cell r="P717">
            <v>0</v>
          </cell>
          <cell r="Q717">
            <v>0</v>
          </cell>
          <cell r="R717">
            <v>0</v>
          </cell>
          <cell r="S717">
            <v>2004</v>
          </cell>
          <cell r="T717">
            <v>0</v>
          </cell>
          <cell r="U717">
            <v>1970.9340000000002</v>
          </cell>
          <cell r="V717">
            <v>33.066000000000003</v>
          </cell>
          <cell r="W717">
            <v>511428.21193016309</v>
          </cell>
          <cell r="X717">
            <v>0</v>
          </cell>
          <cell r="Y717">
            <v>0</v>
          </cell>
          <cell r="Z717">
            <v>0</v>
          </cell>
          <cell r="AA717">
            <v>0</v>
          </cell>
        </row>
        <row r="718">
          <cell r="C718" t="str">
            <v>South East</v>
          </cell>
          <cell r="D718" t="str">
            <v>3120387095</v>
          </cell>
          <cell r="E718" t="str">
            <v>22/11kV Line</v>
          </cell>
          <cell r="F718" t="str">
            <v>SE</v>
          </cell>
          <cell r="G718" t="str">
            <v>QSPN</v>
          </cell>
          <cell r="H718" t="str">
            <v>Landfill Gas Industries Caboolture</v>
          </cell>
          <cell r="I718" t="str">
            <v>Demand ToU 11kV</v>
          </cell>
          <cell r="J718">
            <v>1.0202100000000001</v>
          </cell>
          <cell r="K718">
            <v>287000</v>
          </cell>
          <cell r="L718">
            <v>287000</v>
          </cell>
          <cell r="M718">
            <v>0</v>
          </cell>
          <cell r="N718">
            <v>6170.9999999999982</v>
          </cell>
          <cell r="O718">
            <v>0</v>
          </cell>
          <cell r="P718">
            <v>0</v>
          </cell>
          <cell r="Q718">
            <v>0</v>
          </cell>
          <cell r="R718">
            <v>0</v>
          </cell>
          <cell r="S718">
            <v>414.80000000000007</v>
          </cell>
          <cell r="T718">
            <v>0</v>
          </cell>
          <cell r="U718">
            <v>407.95580000000007</v>
          </cell>
          <cell r="V718">
            <v>6.8442000000000016</v>
          </cell>
          <cell r="W718">
            <v>6170.9999999999982</v>
          </cell>
          <cell r="X718">
            <v>0</v>
          </cell>
          <cell r="Y718">
            <v>0</v>
          </cell>
          <cell r="Z718">
            <v>0</v>
          </cell>
          <cell r="AA718">
            <v>0</v>
          </cell>
        </row>
        <row r="719">
          <cell r="C719" t="str">
            <v>South East</v>
          </cell>
          <cell r="D719" t="str">
            <v>QB12359980</v>
          </cell>
          <cell r="E719" t="str">
            <v>22/11kV Line</v>
          </cell>
          <cell r="F719" t="str">
            <v>SE</v>
          </cell>
          <cell r="G719" t="str">
            <v>QBKS</v>
          </cell>
          <cell r="H719" t="str">
            <v>Kalfresh</v>
          </cell>
          <cell r="I719" t="str">
            <v>Demand ToU 11kV</v>
          </cell>
          <cell r="J719">
            <v>1.0434399999999999</v>
          </cell>
          <cell r="K719">
            <v>212000</v>
          </cell>
          <cell r="L719">
            <v>0</v>
          </cell>
          <cell r="M719">
            <v>212000</v>
          </cell>
          <cell r="N719">
            <v>2965250.5758586675</v>
          </cell>
          <cell r="O719">
            <v>0</v>
          </cell>
          <cell r="P719">
            <v>0</v>
          </cell>
          <cell r="Q719">
            <v>0</v>
          </cell>
          <cell r="R719">
            <v>0</v>
          </cell>
          <cell r="S719">
            <v>8328</v>
          </cell>
          <cell r="T719">
            <v>0</v>
          </cell>
          <cell r="U719">
            <v>8190.5879999999997</v>
          </cell>
          <cell r="V719">
            <v>137.41200000000001</v>
          </cell>
          <cell r="W719">
            <v>2965250.5758586675</v>
          </cell>
          <cell r="X719">
            <v>0</v>
          </cell>
          <cell r="Y719">
            <v>0</v>
          </cell>
          <cell r="Z719">
            <v>0</v>
          </cell>
          <cell r="AA719">
            <v>0</v>
          </cell>
        </row>
        <row r="720">
          <cell r="C720" t="str">
            <v>South East</v>
          </cell>
          <cell r="D720" t="str">
            <v>3120246526</v>
          </cell>
          <cell r="E720" t="str">
            <v>22/11kV Line</v>
          </cell>
          <cell r="F720" t="str">
            <v>SE</v>
          </cell>
          <cell r="G720" t="str">
            <v>QBKS</v>
          </cell>
          <cell r="H720" t="str">
            <v>Kalfresh</v>
          </cell>
          <cell r="I720" t="str">
            <v>Demand ToU 11kV</v>
          </cell>
          <cell r="J720">
            <v>1.0434399999999999</v>
          </cell>
          <cell r="K720">
            <v>167000</v>
          </cell>
          <cell r="L720">
            <v>0</v>
          </cell>
          <cell r="M720">
            <v>167000</v>
          </cell>
          <cell r="N720">
            <v>1092075.568</v>
          </cell>
          <cell r="O720">
            <v>0</v>
          </cell>
          <cell r="P720">
            <v>0</v>
          </cell>
          <cell r="Q720">
            <v>0</v>
          </cell>
          <cell r="R720">
            <v>0</v>
          </cell>
          <cell r="S720">
            <v>3664.3298000000041</v>
          </cell>
          <cell r="T720">
            <v>0</v>
          </cell>
          <cell r="U720">
            <v>3603.8683583000043</v>
          </cell>
          <cell r="V720">
            <v>60.461441700000073</v>
          </cell>
          <cell r="W720">
            <v>1092075.568</v>
          </cell>
          <cell r="X720">
            <v>0</v>
          </cell>
          <cell r="Y720">
            <v>0</v>
          </cell>
          <cell r="Z720">
            <v>0</v>
          </cell>
          <cell r="AA720">
            <v>0</v>
          </cell>
        </row>
        <row r="721">
          <cell r="C721" t="str">
            <v>South East</v>
          </cell>
          <cell r="D721" t="str">
            <v>QB05931746</v>
          </cell>
          <cell r="E721" t="str">
            <v>22/11kV Line</v>
          </cell>
          <cell r="F721" t="str">
            <v>SE</v>
          </cell>
          <cell r="G721" t="str">
            <v>QBBS</v>
          </cell>
          <cell r="H721" t="str">
            <v>Christian Outreach Centre</v>
          </cell>
          <cell r="I721" t="str">
            <v>Demand ToU 11kV</v>
          </cell>
          <cell r="J721">
            <v>1.0434399999999999</v>
          </cell>
          <cell r="K721">
            <v>193000</v>
          </cell>
          <cell r="L721">
            <v>0</v>
          </cell>
          <cell r="M721">
            <v>193000</v>
          </cell>
          <cell r="N721">
            <v>1202072.8</v>
          </cell>
          <cell r="O721">
            <v>0</v>
          </cell>
          <cell r="P721">
            <v>0</v>
          </cell>
          <cell r="Q721">
            <v>0</v>
          </cell>
          <cell r="R721">
            <v>0</v>
          </cell>
          <cell r="S721">
            <v>5772.9539000000041</v>
          </cell>
          <cell r="T721">
            <v>0</v>
          </cell>
          <cell r="U721">
            <v>5677.7001606500044</v>
          </cell>
          <cell r="V721">
            <v>95.253739350000075</v>
          </cell>
          <cell r="W721">
            <v>1202072.8</v>
          </cell>
          <cell r="X721">
            <v>0</v>
          </cell>
          <cell r="Y721">
            <v>0</v>
          </cell>
          <cell r="Z721">
            <v>0</v>
          </cell>
          <cell r="AA721">
            <v>0</v>
          </cell>
        </row>
        <row r="722">
          <cell r="C722" t="str">
            <v>South East</v>
          </cell>
          <cell r="D722" t="str">
            <v>3120226467</v>
          </cell>
          <cell r="E722" t="str">
            <v>22/11kV Line</v>
          </cell>
          <cell r="F722" t="str">
            <v>SE</v>
          </cell>
          <cell r="G722" t="str">
            <v>QBBS</v>
          </cell>
          <cell r="H722" t="str">
            <v>Christian Heritage College</v>
          </cell>
          <cell r="I722" t="str">
            <v>Demand ToU 11kV</v>
          </cell>
          <cell r="J722">
            <v>1.0434399999999999</v>
          </cell>
          <cell r="K722">
            <v>95000</v>
          </cell>
          <cell r="L722">
            <v>0</v>
          </cell>
          <cell r="M722">
            <v>95000</v>
          </cell>
          <cell r="N722">
            <v>130563.851524236</v>
          </cell>
          <cell r="O722">
            <v>0</v>
          </cell>
          <cell r="P722">
            <v>0</v>
          </cell>
          <cell r="Q722">
            <v>0</v>
          </cell>
          <cell r="R722">
            <v>0</v>
          </cell>
          <cell r="S722">
            <v>1152</v>
          </cell>
          <cell r="T722">
            <v>0</v>
          </cell>
          <cell r="U722">
            <v>1132.992</v>
          </cell>
          <cell r="V722">
            <v>19.008000000000003</v>
          </cell>
          <cell r="W722">
            <v>130563.851524236</v>
          </cell>
          <cell r="X722">
            <v>0</v>
          </cell>
          <cell r="Y722">
            <v>0</v>
          </cell>
          <cell r="Z722">
            <v>0</v>
          </cell>
          <cell r="AA722">
            <v>0</v>
          </cell>
        </row>
        <row r="723">
          <cell r="C723" t="str">
            <v>South East</v>
          </cell>
          <cell r="D723" t="str">
            <v>QB13536699</v>
          </cell>
          <cell r="E723" t="str">
            <v>22/11kV Line</v>
          </cell>
          <cell r="F723" t="str">
            <v>SE</v>
          </cell>
          <cell r="G723" t="str">
            <v>QMRE</v>
          </cell>
          <cell r="H723" t="str">
            <v>Special Equipment Australia - Tingalpa</v>
          </cell>
          <cell r="I723" t="str">
            <v>Demand ToU 11kV</v>
          </cell>
          <cell r="J723">
            <v>1.0434399999999999</v>
          </cell>
          <cell r="K723">
            <v>111000</v>
          </cell>
          <cell r="L723">
            <v>0</v>
          </cell>
          <cell r="M723">
            <v>111000</v>
          </cell>
          <cell r="N723">
            <v>91305.4</v>
          </cell>
          <cell r="O723">
            <v>0</v>
          </cell>
          <cell r="P723">
            <v>0</v>
          </cell>
          <cell r="Q723">
            <v>0</v>
          </cell>
          <cell r="R723">
            <v>0</v>
          </cell>
          <cell r="S723">
            <v>1670.097399999996</v>
          </cell>
          <cell r="T723">
            <v>0</v>
          </cell>
          <cell r="U723">
            <v>1642.5407928999962</v>
          </cell>
          <cell r="V723">
            <v>27.556607099999937</v>
          </cell>
          <cell r="W723">
            <v>91305.4</v>
          </cell>
          <cell r="X723">
            <v>0</v>
          </cell>
          <cell r="Y723">
            <v>0</v>
          </cell>
          <cell r="Z723">
            <v>0</v>
          </cell>
          <cell r="AA723">
            <v>0</v>
          </cell>
        </row>
        <row r="724">
          <cell r="C724" t="str">
            <v>South East</v>
          </cell>
          <cell r="D724" t="str">
            <v>QB05383676</v>
          </cell>
          <cell r="E724" t="str">
            <v>22/11kV Line</v>
          </cell>
          <cell r="F724" t="str">
            <v>SE</v>
          </cell>
          <cell r="G724" t="str">
            <v>QRLE</v>
          </cell>
          <cell r="H724" t="str">
            <v>Bournedrill Pty Ltd - Archerfield</v>
          </cell>
          <cell r="I724" t="str">
            <v>Demand ToU 11kV</v>
          </cell>
          <cell r="J724">
            <v>1.0434399999999999</v>
          </cell>
          <cell r="K724">
            <v>95000</v>
          </cell>
          <cell r="L724">
            <v>0</v>
          </cell>
          <cell r="M724">
            <v>95000</v>
          </cell>
          <cell r="N724">
            <v>226619.53466339782</v>
          </cell>
          <cell r="O724">
            <v>0</v>
          </cell>
          <cell r="P724">
            <v>0</v>
          </cell>
          <cell r="Q724">
            <v>0</v>
          </cell>
          <cell r="R724">
            <v>0</v>
          </cell>
          <cell r="S724">
            <v>1536</v>
          </cell>
          <cell r="T724">
            <v>0</v>
          </cell>
          <cell r="U724">
            <v>1510.6559999999999</v>
          </cell>
          <cell r="V724">
            <v>25.344000000000001</v>
          </cell>
          <cell r="W724">
            <v>226619.53466339782</v>
          </cell>
          <cell r="X724">
            <v>0</v>
          </cell>
          <cell r="Y724">
            <v>0</v>
          </cell>
          <cell r="Z724">
            <v>0</v>
          </cell>
          <cell r="AA724">
            <v>0</v>
          </cell>
        </row>
        <row r="725">
          <cell r="C725" t="str">
            <v>South East</v>
          </cell>
          <cell r="D725" t="str">
            <v>3120341652</v>
          </cell>
          <cell r="E725" t="str">
            <v>22/11kV Line</v>
          </cell>
          <cell r="F725" t="str">
            <v>SE</v>
          </cell>
          <cell r="G725" t="str">
            <v>QPWD</v>
          </cell>
          <cell r="H725" t="str">
            <v>Kilcoy Pastoral Company (Boning Room)</v>
          </cell>
          <cell r="I725" t="str">
            <v>Demand ToU 11kV</v>
          </cell>
          <cell r="J725">
            <v>1.0434399999999999</v>
          </cell>
          <cell r="K725">
            <v>631000</v>
          </cell>
          <cell r="L725">
            <v>631000</v>
          </cell>
          <cell r="M725">
            <v>0</v>
          </cell>
          <cell r="N725">
            <v>8549652.3300000001</v>
          </cell>
          <cell r="O725">
            <v>0</v>
          </cell>
          <cell r="P725">
            <v>0</v>
          </cell>
          <cell r="Q725">
            <v>0</v>
          </cell>
          <cell r="R725">
            <v>0</v>
          </cell>
          <cell r="S725">
            <v>17602.930899999999</v>
          </cell>
          <cell r="T725">
            <v>0</v>
          </cell>
          <cell r="U725">
            <v>17312.482540149998</v>
          </cell>
          <cell r="V725">
            <v>290.44835984999997</v>
          </cell>
          <cell r="W725">
            <v>8549652.3300000001</v>
          </cell>
          <cell r="X725">
            <v>0</v>
          </cell>
          <cell r="Y725">
            <v>0</v>
          </cell>
          <cell r="Z725">
            <v>0</v>
          </cell>
          <cell r="AA725">
            <v>0</v>
          </cell>
        </row>
        <row r="726">
          <cell r="C726" t="str">
            <v>South East</v>
          </cell>
          <cell r="D726" t="str">
            <v>QB08735042</v>
          </cell>
          <cell r="E726" t="str">
            <v>22/11kV Line</v>
          </cell>
          <cell r="F726" t="str">
            <v>SE</v>
          </cell>
          <cell r="G726" t="str">
            <v>QBBS</v>
          </cell>
          <cell r="H726" t="str">
            <v>Citipinte Christian College Primary 1</v>
          </cell>
          <cell r="I726" t="str">
            <v>Demand ToU 11kV</v>
          </cell>
          <cell r="J726">
            <v>1.0434399999999999</v>
          </cell>
          <cell r="K726">
            <v>103000</v>
          </cell>
          <cell r="L726">
            <v>0</v>
          </cell>
          <cell r="M726">
            <v>103000</v>
          </cell>
          <cell r="N726">
            <v>427776.10502129653</v>
          </cell>
          <cell r="O726">
            <v>0</v>
          </cell>
          <cell r="P726">
            <v>0</v>
          </cell>
          <cell r="Q726">
            <v>0</v>
          </cell>
          <cell r="R726">
            <v>0</v>
          </cell>
          <cell r="S726">
            <v>1860</v>
          </cell>
          <cell r="T726">
            <v>0</v>
          </cell>
          <cell r="U726">
            <v>1829.31</v>
          </cell>
          <cell r="V726">
            <v>30.69</v>
          </cell>
          <cell r="W726">
            <v>427776.10502129653</v>
          </cell>
          <cell r="X726">
            <v>0</v>
          </cell>
          <cell r="Y726">
            <v>0</v>
          </cell>
          <cell r="Z726">
            <v>0</v>
          </cell>
          <cell r="AA726">
            <v>0</v>
          </cell>
        </row>
        <row r="727">
          <cell r="C727" t="str">
            <v>South East</v>
          </cell>
          <cell r="D727" t="str">
            <v>3120063282</v>
          </cell>
          <cell r="E727" t="str">
            <v>22/11kV Line</v>
          </cell>
          <cell r="F727" t="str">
            <v>SE</v>
          </cell>
          <cell r="G727" t="str">
            <v>QBBS</v>
          </cell>
          <cell r="H727" t="str">
            <v>Citipinte Christian College Primary 2</v>
          </cell>
          <cell r="I727" t="str">
            <v>Demand ToU 11kV</v>
          </cell>
          <cell r="J727">
            <v>1.0434399999999999</v>
          </cell>
          <cell r="K727">
            <v>95000</v>
          </cell>
          <cell r="L727">
            <v>0</v>
          </cell>
          <cell r="M727">
            <v>95000</v>
          </cell>
          <cell r="N727">
            <v>200405.06739465371</v>
          </cell>
          <cell r="O727">
            <v>0</v>
          </cell>
          <cell r="P727">
            <v>0</v>
          </cell>
          <cell r="Q727">
            <v>0</v>
          </cell>
          <cell r="R727">
            <v>0</v>
          </cell>
          <cell r="S727">
            <v>1020</v>
          </cell>
          <cell r="T727">
            <v>0</v>
          </cell>
          <cell r="U727">
            <v>1003.17</v>
          </cell>
          <cell r="V727">
            <v>16.830000000000002</v>
          </cell>
          <cell r="W727">
            <v>200405.06739465371</v>
          </cell>
          <cell r="X727">
            <v>0</v>
          </cell>
          <cell r="Y727">
            <v>0</v>
          </cell>
          <cell r="Z727">
            <v>0</v>
          </cell>
          <cell r="AA727">
            <v>0</v>
          </cell>
        </row>
        <row r="728">
          <cell r="C728" t="str">
            <v>South East</v>
          </cell>
          <cell r="D728" t="str">
            <v>3120341402</v>
          </cell>
          <cell r="E728" t="str">
            <v>22/11kV Line</v>
          </cell>
          <cell r="F728" t="str">
            <v>SE</v>
          </cell>
          <cell r="G728" t="str">
            <v>QBMH</v>
          </cell>
          <cell r="H728" t="str">
            <v>Golden Cockerel Pty Ltd</v>
          </cell>
          <cell r="I728" t="str">
            <v>Demand ToU 11kV</v>
          </cell>
          <cell r="J728">
            <v>1.0202100000000001</v>
          </cell>
          <cell r="K728">
            <v>100000</v>
          </cell>
          <cell r="L728">
            <v>31000</v>
          </cell>
          <cell r="M728">
            <v>69000</v>
          </cell>
          <cell r="N728">
            <v>13007689.6</v>
          </cell>
          <cell r="O728">
            <v>0</v>
          </cell>
          <cell r="P728">
            <v>0</v>
          </cell>
          <cell r="Q728">
            <v>0</v>
          </cell>
          <cell r="R728">
            <v>0</v>
          </cell>
          <cell r="S728">
            <v>32183.941500000001</v>
          </cell>
          <cell r="T728">
            <v>0</v>
          </cell>
          <cell r="U728">
            <v>31652.906465250002</v>
          </cell>
          <cell r="V728">
            <v>531.03503475000002</v>
          </cell>
          <cell r="W728">
            <v>13007689.6</v>
          </cell>
          <cell r="X728">
            <v>0</v>
          </cell>
          <cell r="Y728">
            <v>0</v>
          </cell>
          <cell r="Z728">
            <v>0</v>
          </cell>
          <cell r="AA728">
            <v>0</v>
          </cell>
        </row>
        <row r="729">
          <cell r="C729" t="str">
            <v>South East</v>
          </cell>
          <cell r="D729" t="str">
            <v>3120391987</v>
          </cell>
          <cell r="E729" t="str">
            <v>22/11kV Line</v>
          </cell>
          <cell r="F729" t="str">
            <v>SE</v>
          </cell>
          <cell r="G729" t="str">
            <v>QGDA</v>
          </cell>
          <cell r="H729" t="str">
            <v>Ripley Town Centre (Hutchinson)</v>
          </cell>
          <cell r="I729" t="str">
            <v>Demand ToU 11kV</v>
          </cell>
          <cell r="J729">
            <v>1.0202100000000001</v>
          </cell>
          <cell r="K729">
            <v>0</v>
          </cell>
          <cell r="L729">
            <v>0</v>
          </cell>
          <cell r="M729">
            <v>0</v>
          </cell>
          <cell r="N729">
            <v>1746064.5</v>
          </cell>
          <cell r="O729">
            <v>0</v>
          </cell>
          <cell r="P729">
            <v>0</v>
          </cell>
          <cell r="Q729">
            <v>0</v>
          </cell>
          <cell r="R729">
            <v>0</v>
          </cell>
          <cell r="S729">
            <v>4789.0731999999953</v>
          </cell>
          <cell r="T729">
            <v>0</v>
          </cell>
          <cell r="U729">
            <v>4710.0534921999961</v>
          </cell>
          <cell r="V729">
            <v>79.019707799999935</v>
          </cell>
          <cell r="W729">
            <v>1746064.5</v>
          </cell>
          <cell r="X729">
            <v>0</v>
          </cell>
          <cell r="Y729">
            <v>0</v>
          </cell>
          <cell r="Z729">
            <v>0</v>
          </cell>
          <cell r="AA729">
            <v>0</v>
          </cell>
        </row>
        <row r="730">
          <cell r="C730" t="str">
            <v>South East</v>
          </cell>
          <cell r="D730" t="str">
            <v>QB09092030</v>
          </cell>
          <cell r="E730" t="str">
            <v>22/11kV Line</v>
          </cell>
          <cell r="F730" t="str">
            <v>SE</v>
          </cell>
          <cell r="G730" t="str">
            <v>QBBS</v>
          </cell>
          <cell r="H730" t="str">
            <v>Elanor Investment Nominees - Nexus Building Upper Mt Gravatt</v>
          </cell>
          <cell r="I730" t="str">
            <v>Demand ToU 11kV</v>
          </cell>
          <cell r="J730">
            <v>1.0202100000000001</v>
          </cell>
          <cell r="K730">
            <v>95000</v>
          </cell>
          <cell r="L730">
            <v>0</v>
          </cell>
          <cell r="M730">
            <v>95000</v>
          </cell>
          <cell r="N730">
            <v>1093164.4842013982</v>
          </cell>
          <cell r="O730">
            <v>0</v>
          </cell>
          <cell r="P730">
            <v>0</v>
          </cell>
          <cell r="Q730">
            <v>0</v>
          </cell>
          <cell r="R730">
            <v>0</v>
          </cell>
          <cell r="S730">
            <v>3708</v>
          </cell>
          <cell r="T730">
            <v>0</v>
          </cell>
          <cell r="U730">
            <v>3646.8180000000002</v>
          </cell>
          <cell r="V730">
            <v>61.182000000000002</v>
          </cell>
          <cell r="W730">
            <v>1093164.4842013982</v>
          </cell>
          <cell r="X730">
            <v>0</v>
          </cell>
          <cell r="Y730">
            <v>0</v>
          </cell>
          <cell r="Z730">
            <v>0</v>
          </cell>
          <cell r="AA730">
            <v>0</v>
          </cell>
        </row>
        <row r="731">
          <cell r="C731" t="str">
            <v>South East</v>
          </cell>
          <cell r="D731" t="str">
            <v>3116228413</v>
          </cell>
          <cell r="E731" t="str">
            <v>22/11kV Line</v>
          </cell>
          <cell r="F731" t="str">
            <v>SE</v>
          </cell>
          <cell r="G731" t="str">
            <v>QLGL</v>
          </cell>
          <cell r="H731" t="str">
            <v>B.J.J.L.T.E. PTY LTD</v>
          </cell>
          <cell r="I731" t="str">
            <v>Demand ToU 11kV</v>
          </cell>
          <cell r="J731">
            <v>1.0434399999999999</v>
          </cell>
          <cell r="K731">
            <v>109000</v>
          </cell>
          <cell r="L731">
            <v>0</v>
          </cell>
          <cell r="M731">
            <v>109000</v>
          </cell>
          <cell r="N731">
            <v>102535.232</v>
          </cell>
          <cell r="O731">
            <v>0</v>
          </cell>
          <cell r="P731">
            <v>0</v>
          </cell>
          <cell r="Q731">
            <v>0</v>
          </cell>
          <cell r="R731">
            <v>0</v>
          </cell>
          <cell r="S731">
            <v>916.13540000000035</v>
          </cell>
          <cell r="T731">
            <v>0</v>
          </cell>
          <cell r="U731">
            <v>901.01916590000042</v>
          </cell>
          <cell r="V731">
            <v>15.116234100000007</v>
          </cell>
          <cell r="W731">
            <v>102535.232</v>
          </cell>
          <cell r="X731">
            <v>0</v>
          </cell>
          <cell r="Y731">
            <v>0</v>
          </cell>
          <cell r="Z731">
            <v>0</v>
          </cell>
          <cell r="AA731">
            <v>0</v>
          </cell>
        </row>
        <row r="732">
          <cell r="C732" t="str">
            <v>South East</v>
          </cell>
          <cell r="D732" t="str">
            <v>3120227423</v>
          </cell>
          <cell r="E732" t="str">
            <v>22/11kV Line</v>
          </cell>
          <cell r="F732" t="str">
            <v>SE</v>
          </cell>
          <cell r="G732" t="str">
            <v>QBMH</v>
          </cell>
          <cell r="H732" t="str">
            <v>Howard Smith Wharves 3 Boundary St Brisbane (Hutchinson)</v>
          </cell>
          <cell r="I732" t="str">
            <v>Demand ToU 11kV</v>
          </cell>
          <cell r="J732">
            <v>1.0434399999999999</v>
          </cell>
          <cell r="K732">
            <v>222000</v>
          </cell>
          <cell r="L732">
            <v>222000</v>
          </cell>
          <cell r="M732">
            <v>0</v>
          </cell>
          <cell r="N732">
            <v>2830815.1059188349</v>
          </cell>
          <cell r="O732">
            <v>0</v>
          </cell>
          <cell r="P732">
            <v>0</v>
          </cell>
          <cell r="Q732">
            <v>0</v>
          </cell>
          <cell r="R732">
            <v>0</v>
          </cell>
          <cell r="S732">
            <v>5940</v>
          </cell>
          <cell r="T732">
            <v>0</v>
          </cell>
          <cell r="U732">
            <v>5841.9900000000007</v>
          </cell>
          <cell r="V732">
            <v>98.01</v>
          </cell>
          <cell r="W732">
            <v>2830815.1059188349</v>
          </cell>
          <cell r="X732">
            <v>0</v>
          </cell>
          <cell r="Y732">
            <v>0</v>
          </cell>
          <cell r="Z732">
            <v>0</v>
          </cell>
          <cell r="AA732">
            <v>0</v>
          </cell>
        </row>
        <row r="733">
          <cell r="C733" t="str">
            <v>South East</v>
          </cell>
          <cell r="D733" t="str">
            <v>3120428343</v>
          </cell>
          <cell r="E733" t="str">
            <v>22/11kV Line</v>
          </cell>
          <cell r="F733" t="str">
            <v>SE</v>
          </cell>
          <cell r="G733" t="str">
            <v>QPWD</v>
          </cell>
          <cell r="H733" t="str">
            <v>OCTEROS CABINETS PTY LTD</v>
          </cell>
          <cell r="I733" t="str">
            <v>Demand ToU 11kV</v>
          </cell>
          <cell r="J733">
            <v>1.0434399999999999</v>
          </cell>
          <cell r="K733">
            <v>219000</v>
          </cell>
          <cell r="L733">
            <v>219000</v>
          </cell>
          <cell r="M733">
            <v>0</v>
          </cell>
          <cell r="N733">
            <v>2219871.7000000002</v>
          </cell>
          <cell r="O733">
            <v>0</v>
          </cell>
          <cell r="P733">
            <v>0</v>
          </cell>
          <cell r="Q733">
            <v>0</v>
          </cell>
          <cell r="R733">
            <v>0</v>
          </cell>
          <cell r="S733">
            <v>5399.385500000004</v>
          </cell>
          <cell r="T733">
            <v>0</v>
          </cell>
          <cell r="U733">
            <v>5310.2956392500037</v>
          </cell>
          <cell r="V733">
            <v>89.089860750000071</v>
          </cell>
          <cell r="W733">
            <v>2219871.7000000002</v>
          </cell>
          <cell r="X733">
            <v>0</v>
          </cell>
          <cell r="Y733">
            <v>0</v>
          </cell>
          <cell r="Z733">
            <v>0</v>
          </cell>
          <cell r="AA733">
            <v>0</v>
          </cell>
        </row>
        <row r="734">
          <cell r="C734" t="str">
            <v>South East</v>
          </cell>
          <cell r="D734" t="str">
            <v>3120585087</v>
          </cell>
          <cell r="E734" t="str">
            <v>22/11kV Line</v>
          </cell>
          <cell r="F734" t="str">
            <v>SE</v>
          </cell>
          <cell r="G734" t="str">
            <v>QSPN</v>
          </cell>
          <cell r="H734" t="str">
            <v>Dept TMR (725 Lutwyche Rd Kedron)</v>
          </cell>
          <cell r="I734" t="str">
            <v>Demand ToU 11kV</v>
          </cell>
          <cell r="J734">
            <v>1.0434399999999999</v>
          </cell>
          <cell r="K734">
            <v>170000</v>
          </cell>
          <cell r="L734">
            <v>0</v>
          </cell>
          <cell r="M734">
            <v>170000</v>
          </cell>
          <cell r="N734">
            <v>14187.478379151024</v>
          </cell>
          <cell r="O734">
            <v>0</v>
          </cell>
          <cell r="P734">
            <v>0</v>
          </cell>
          <cell r="Q734">
            <v>0</v>
          </cell>
          <cell r="R734">
            <v>0</v>
          </cell>
          <cell r="S734">
            <v>24</v>
          </cell>
          <cell r="T734">
            <v>0</v>
          </cell>
          <cell r="U734">
            <v>23.603999999999999</v>
          </cell>
          <cell r="V734">
            <v>0.39600000000000002</v>
          </cell>
          <cell r="W734">
            <v>14187.478379151024</v>
          </cell>
          <cell r="X734">
            <v>0</v>
          </cell>
          <cell r="Y734">
            <v>0</v>
          </cell>
          <cell r="Z734">
            <v>0</v>
          </cell>
          <cell r="AA734">
            <v>0</v>
          </cell>
        </row>
        <row r="735">
          <cell r="C735" t="str">
            <v>South East</v>
          </cell>
          <cell r="D735" t="str">
            <v>3120232081</v>
          </cell>
          <cell r="E735" t="str">
            <v>22/11kV Line</v>
          </cell>
          <cell r="F735" t="str">
            <v>SE</v>
          </cell>
          <cell r="G735" t="str">
            <v>QWLG</v>
          </cell>
          <cell r="H735" t="str">
            <v>Noosa Beverages (Wimmers)</v>
          </cell>
          <cell r="I735" t="str">
            <v>Demand ToU 11kV</v>
          </cell>
          <cell r="J735">
            <v>1.0434399999999999</v>
          </cell>
          <cell r="K735">
            <v>210000</v>
          </cell>
          <cell r="L735">
            <v>210000</v>
          </cell>
          <cell r="M735">
            <v>0</v>
          </cell>
          <cell r="N735">
            <v>271098.90588306519</v>
          </cell>
          <cell r="O735">
            <v>0</v>
          </cell>
          <cell r="P735">
            <v>0</v>
          </cell>
          <cell r="Q735">
            <v>0</v>
          </cell>
          <cell r="R735">
            <v>0</v>
          </cell>
          <cell r="S735">
            <v>2472</v>
          </cell>
          <cell r="T735">
            <v>0</v>
          </cell>
          <cell r="U735">
            <v>2431.212</v>
          </cell>
          <cell r="V735">
            <v>40.787999999999997</v>
          </cell>
          <cell r="W735">
            <v>271098.90588306519</v>
          </cell>
          <cell r="X735">
            <v>0</v>
          </cell>
          <cell r="Y735">
            <v>0</v>
          </cell>
          <cell r="Z735">
            <v>0</v>
          </cell>
          <cell r="AA735">
            <v>0</v>
          </cell>
        </row>
        <row r="736">
          <cell r="C736" t="str">
            <v>South East</v>
          </cell>
          <cell r="D736" t="str">
            <v>3120314655</v>
          </cell>
          <cell r="E736" t="str">
            <v>22/11kV Line</v>
          </cell>
          <cell r="F736" t="str">
            <v>SE</v>
          </cell>
          <cell r="G736" t="str">
            <v>QCBW</v>
          </cell>
          <cell r="H736" t="str">
            <v>300 George St - Central Energy Plant 1</v>
          </cell>
          <cell r="I736" t="str">
            <v>Demand ToU 11kV</v>
          </cell>
          <cell r="J736">
            <v>1.0434399999999999</v>
          </cell>
          <cell r="K736">
            <v>210000</v>
          </cell>
          <cell r="L736">
            <v>210000</v>
          </cell>
          <cell r="M736">
            <v>0</v>
          </cell>
          <cell r="N736">
            <v>318193.8</v>
          </cell>
          <cell r="O736">
            <v>0</v>
          </cell>
          <cell r="P736">
            <v>0</v>
          </cell>
          <cell r="Q736">
            <v>0</v>
          </cell>
          <cell r="R736">
            <v>0</v>
          </cell>
          <cell r="S736">
            <v>6717.5999999999995</v>
          </cell>
          <cell r="T736">
            <v>0</v>
          </cell>
          <cell r="U736">
            <v>6606.7596000000003</v>
          </cell>
          <cell r="V736">
            <v>110.84039999999999</v>
          </cell>
          <cell r="W736">
            <v>318193.8</v>
          </cell>
          <cell r="X736">
            <v>0</v>
          </cell>
          <cell r="Y736">
            <v>0</v>
          </cell>
          <cell r="Z736">
            <v>0</v>
          </cell>
          <cell r="AA736">
            <v>0</v>
          </cell>
        </row>
        <row r="737">
          <cell r="C737" t="str">
            <v>South East</v>
          </cell>
          <cell r="D737" t="str">
            <v>3120314657</v>
          </cell>
          <cell r="E737" t="str">
            <v>22/11kV Line</v>
          </cell>
          <cell r="F737" t="str">
            <v>SE</v>
          </cell>
          <cell r="G737" t="str">
            <v>QCBW</v>
          </cell>
          <cell r="H737" t="str">
            <v>300 George St - Central Energy Plant 2</v>
          </cell>
          <cell r="I737" t="str">
            <v>Demand ToU 11kV</v>
          </cell>
          <cell r="J737">
            <v>1.0434399999999999</v>
          </cell>
          <cell r="K737">
            <v>210000</v>
          </cell>
          <cell r="L737">
            <v>210000</v>
          </cell>
          <cell r="M737">
            <v>0</v>
          </cell>
          <cell r="N737">
            <v>2246926.2000000002</v>
          </cell>
          <cell r="O737">
            <v>0</v>
          </cell>
          <cell r="P737">
            <v>0</v>
          </cell>
          <cell r="Q737">
            <v>0</v>
          </cell>
          <cell r="R737">
            <v>0</v>
          </cell>
          <cell r="S737">
            <v>6856.3076999999994</v>
          </cell>
          <cell r="T737">
            <v>0</v>
          </cell>
          <cell r="U737">
            <v>6743.1786229500003</v>
          </cell>
          <cell r="V737">
            <v>113.12907704999999</v>
          </cell>
          <cell r="W737">
            <v>2246926.2000000002</v>
          </cell>
          <cell r="X737">
            <v>0</v>
          </cell>
          <cell r="Y737">
            <v>0</v>
          </cell>
          <cell r="Z737">
            <v>0</v>
          </cell>
          <cell r="AA737">
            <v>0</v>
          </cell>
        </row>
        <row r="738">
          <cell r="C738" t="str">
            <v>South East</v>
          </cell>
          <cell r="D738" t="str">
            <v>3120314654</v>
          </cell>
          <cell r="E738" t="str">
            <v>22/11kV Line</v>
          </cell>
          <cell r="F738" t="str">
            <v>SE</v>
          </cell>
          <cell r="G738" t="str">
            <v>QCBW</v>
          </cell>
          <cell r="H738" t="str">
            <v>300 George St - Central Energy Plant 3</v>
          </cell>
          <cell r="I738" t="str">
            <v>Demand ToU 11kV</v>
          </cell>
          <cell r="J738">
            <v>1.0434399999999999</v>
          </cell>
          <cell r="K738">
            <v>210000</v>
          </cell>
          <cell r="L738">
            <v>210000</v>
          </cell>
          <cell r="M738">
            <v>0</v>
          </cell>
          <cell r="N738">
            <v>567399</v>
          </cell>
          <cell r="O738">
            <v>0</v>
          </cell>
          <cell r="P738">
            <v>0</v>
          </cell>
          <cell r="Q738">
            <v>0</v>
          </cell>
          <cell r="R738">
            <v>0</v>
          </cell>
          <cell r="S738">
            <v>7045.2000000000007</v>
          </cell>
          <cell r="T738">
            <v>0</v>
          </cell>
          <cell r="U738">
            <v>6928.9542000000001</v>
          </cell>
          <cell r="V738">
            <v>116.2458</v>
          </cell>
          <cell r="W738">
            <v>567399</v>
          </cell>
          <cell r="X738">
            <v>0</v>
          </cell>
          <cell r="Y738">
            <v>0</v>
          </cell>
          <cell r="Z738">
            <v>0</v>
          </cell>
          <cell r="AA738">
            <v>0</v>
          </cell>
        </row>
        <row r="739">
          <cell r="C739" t="str">
            <v>South East</v>
          </cell>
          <cell r="D739" t="str">
            <v>3120303002</v>
          </cell>
          <cell r="E739" t="str">
            <v>22/11kV Line</v>
          </cell>
          <cell r="F739" t="str">
            <v>SE</v>
          </cell>
          <cell r="G739" t="str">
            <v>QMRE</v>
          </cell>
          <cell r="H739" t="str">
            <v>141 Brookes St (Charter Hall Holdings)</v>
          </cell>
          <cell r="I739" t="str">
            <v>Demand ToU 11kV</v>
          </cell>
          <cell r="J739">
            <v>1.0434399999999999</v>
          </cell>
          <cell r="K739">
            <v>210000</v>
          </cell>
          <cell r="L739">
            <v>210000</v>
          </cell>
          <cell r="M739">
            <v>0</v>
          </cell>
          <cell r="N739">
            <v>720797.37860896334</v>
          </cell>
          <cell r="O739">
            <v>0</v>
          </cell>
          <cell r="P739">
            <v>0</v>
          </cell>
          <cell r="Q739">
            <v>0</v>
          </cell>
          <cell r="R739">
            <v>0</v>
          </cell>
          <cell r="S739">
            <v>4716</v>
          </cell>
          <cell r="T739">
            <v>0</v>
          </cell>
          <cell r="U739">
            <v>4638.1860000000006</v>
          </cell>
          <cell r="V739">
            <v>77.814000000000007</v>
          </cell>
          <cell r="W739">
            <v>720797.37860896334</v>
          </cell>
          <cell r="X739">
            <v>0</v>
          </cell>
          <cell r="Y739">
            <v>0</v>
          </cell>
          <cell r="Z739">
            <v>0</v>
          </cell>
          <cell r="AA739">
            <v>0</v>
          </cell>
        </row>
        <row r="740">
          <cell r="C740" t="str">
            <v>South East</v>
          </cell>
          <cell r="D740" t="str">
            <v>QB10567518</v>
          </cell>
          <cell r="E740" t="str">
            <v>22/11kV Line</v>
          </cell>
          <cell r="F740" t="str">
            <v>SE</v>
          </cell>
          <cell r="G740" t="str">
            <v>QABM</v>
          </cell>
          <cell r="H740" t="str">
            <v>West Moreton Anglican College</v>
          </cell>
          <cell r="I740" t="str">
            <v>Demand ToU 11kV</v>
          </cell>
          <cell r="J740">
            <v>1.0434399999999999</v>
          </cell>
          <cell r="K740">
            <v>109000</v>
          </cell>
          <cell r="L740">
            <v>0</v>
          </cell>
          <cell r="M740">
            <v>109000</v>
          </cell>
          <cell r="N740">
            <v>1068746.72</v>
          </cell>
          <cell r="O740">
            <v>0</v>
          </cell>
          <cell r="P740">
            <v>0</v>
          </cell>
          <cell r="Q740">
            <v>0</v>
          </cell>
          <cell r="R740">
            <v>0</v>
          </cell>
          <cell r="S740">
            <v>4960.7219999999998</v>
          </cell>
          <cell r="T740">
            <v>0</v>
          </cell>
          <cell r="U740">
            <v>4878.8700870000011</v>
          </cell>
          <cell r="V740">
            <v>81.851912999999996</v>
          </cell>
          <cell r="W740">
            <v>1068746.72</v>
          </cell>
          <cell r="X740">
            <v>0</v>
          </cell>
          <cell r="Y740">
            <v>0</v>
          </cell>
          <cell r="Z740">
            <v>0</v>
          </cell>
          <cell r="AA740">
            <v>0</v>
          </cell>
        </row>
        <row r="741">
          <cell r="C741" t="str">
            <v>South East</v>
          </cell>
          <cell r="D741" t="str">
            <v>3115057241</v>
          </cell>
          <cell r="E741" t="str">
            <v>22/11kV Line</v>
          </cell>
          <cell r="F741" t="str">
            <v>SE</v>
          </cell>
          <cell r="G741" t="str">
            <v>QABM</v>
          </cell>
          <cell r="H741" t="str">
            <v>West Moreton Anglican College</v>
          </cell>
          <cell r="I741" t="str">
            <v>Demand ToU 11kV</v>
          </cell>
          <cell r="J741">
            <v>1.0434399999999999</v>
          </cell>
          <cell r="K741">
            <v>95000</v>
          </cell>
          <cell r="L741">
            <v>0</v>
          </cell>
          <cell r="M741">
            <v>95000</v>
          </cell>
          <cell r="N741">
            <v>304724.4966213344</v>
          </cell>
          <cell r="O741">
            <v>0</v>
          </cell>
          <cell r="P741">
            <v>0</v>
          </cell>
          <cell r="Q741">
            <v>0</v>
          </cell>
          <cell r="R741">
            <v>0</v>
          </cell>
          <cell r="S741">
            <v>1968</v>
          </cell>
          <cell r="T741">
            <v>0</v>
          </cell>
          <cell r="U741">
            <v>1935.5280000000002</v>
          </cell>
          <cell r="V741">
            <v>32.472000000000001</v>
          </cell>
          <cell r="W741">
            <v>304724.4966213344</v>
          </cell>
          <cell r="X741">
            <v>0</v>
          </cell>
          <cell r="Y741">
            <v>0</v>
          </cell>
          <cell r="Z741">
            <v>0</v>
          </cell>
          <cell r="AA741">
            <v>0</v>
          </cell>
        </row>
        <row r="742">
          <cell r="C742" t="str">
            <v>South East</v>
          </cell>
          <cell r="D742" t="str">
            <v>3120341366</v>
          </cell>
          <cell r="E742" t="str">
            <v>22/11kV Line</v>
          </cell>
          <cell r="F742" t="str">
            <v>SE</v>
          </cell>
          <cell r="G742" t="str">
            <v>QRLE</v>
          </cell>
          <cell r="H742" t="str">
            <v>AMR Recyclers Pty Ltd AMR - 68</v>
          </cell>
          <cell r="I742" t="str">
            <v>Demand ToU 11kV</v>
          </cell>
          <cell r="J742">
            <v>1.0202100000000001</v>
          </cell>
          <cell r="K742">
            <v>0</v>
          </cell>
          <cell r="L742">
            <v>0</v>
          </cell>
          <cell r="M742">
            <v>0</v>
          </cell>
          <cell r="N742">
            <v>2643776.0287475218</v>
          </cell>
          <cell r="O742">
            <v>0</v>
          </cell>
          <cell r="P742">
            <v>0</v>
          </cell>
          <cell r="Q742">
            <v>0</v>
          </cell>
          <cell r="R742">
            <v>0</v>
          </cell>
          <cell r="S742">
            <v>26688</v>
          </cell>
          <cell r="T742">
            <v>0</v>
          </cell>
          <cell r="U742">
            <v>26247.648000000001</v>
          </cell>
          <cell r="V742">
            <v>440.35200000000009</v>
          </cell>
          <cell r="W742">
            <v>2643776.0287475218</v>
          </cell>
          <cell r="X742">
            <v>0</v>
          </cell>
          <cell r="Y742">
            <v>0</v>
          </cell>
          <cell r="Z742">
            <v>0</v>
          </cell>
          <cell r="AA742">
            <v>0</v>
          </cell>
        </row>
        <row r="743">
          <cell r="C743" t="str">
            <v>South East</v>
          </cell>
          <cell r="D743" t="str">
            <v>QB08913587</v>
          </cell>
          <cell r="E743" t="str">
            <v>22/11kV Line</v>
          </cell>
          <cell r="F743" t="str">
            <v>SE</v>
          </cell>
          <cell r="G743" t="str">
            <v>QMAR</v>
          </cell>
          <cell r="H743" t="str">
            <v>King Springworks Pty Ltd</v>
          </cell>
          <cell r="I743" t="str">
            <v>Demand ToU 11kV</v>
          </cell>
          <cell r="J743">
            <v>1.0434399999999999</v>
          </cell>
          <cell r="K743">
            <v>215000</v>
          </cell>
          <cell r="L743">
            <v>0</v>
          </cell>
          <cell r="M743">
            <v>215000</v>
          </cell>
          <cell r="N743">
            <v>1379691.3848213386</v>
          </cell>
          <cell r="O743">
            <v>0</v>
          </cell>
          <cell r="P743">
            <v>0</v>
          </cell>
          <cell r="Q743">
            <v>0</v>
          </cell>
          <cell r="R743">
            <v>0</v>
          </cell>
          <cell r="S743">
            <v>7368</v>
          </cell>
          <cell r="T743">
            <v>0</v>
          </cell>
          <cell r="U743">
            <v>7246.4279999999999</v>
          </cell>
          <cell r="V743">
            <v>121.572</v>
          </cell>
          <cell r="W743">
            <v>1379691.3848213386</v>
          </cell>
          <cell r="X743">
            <v>0</v>
          </cell>
          <cell r="Y743">
            <v>0</v>
          </cell>
          <cell r="Z743">
            <v>0</v>
          </cell>
          <cell r="AA743">
            <v>0</v>
          </cell>
        </row>
        <row r="744">
          <cell r="C744" t="str">
            <v>South East</v>
          </cell>
          <cell r="D744" t="str">
            <v>QB11678607</v>
          </cell>
          <cell r="E744" t="str">
            <v>22/11kV Line</v>
          </cell>
          <cell r="F744" t="str">
            <v>SE</v>
          </cell>
          <cell r="G744" t="str">
            <v>QLGL</v>
          </cell>
          <cell r="H744" t="str">
            <v>South Pacific Laundry</v>
          </cell>
          <cell r="I744" t="str">
            <v>Demand ToU 11kV</v>
          </cell>
          <cell r="J744">
            <v>1.0434399999999999</v>
          </cell>
          <cell r="K744">
            <v>136000</v>
          </cell>
          <cell r="L744">
            <v>0</v>
          </cell>
          <cell r="M744">
            <v>136000</v>
          </cell>
          <cell r="N744">
            <v>1555487.1264000002</v>
          </cell>
          <cell r="O744">
            <v>0</v>
          </cell>
          <cell r="P744">
            <v>0</v>
          </cell>
          <cell r="Q744">
            <v>0</v>
          </cell>
          <cell r="R744">
            <v>0</v>
          </cell>
          <cell r="S744">
            <v>4980</v>
          </cell>
          <cell r="T744">
            <v>0</v>
          </cell>
          <cell r="U744">
            <v>4897.83</v>
          </cell>
          <cell r="V744">
            <v>82.17</v>
          </cell>
          <cell r="W744">
            <v>1555487.1264000002</v>
          </cell>
          <cell r="X744">
            <v>0</v>
          </cell>
          <cell r="Y744">
            <v>0</v>
          </cell>
          <cell r="Z744">
            <v>0</v>
          </cell>
          <cell r="AA744">
            <v>0</v>
          </cell>
        </row>
        <row r="745">
          <cell r="C745" t="str">
            <v>South East</v>
          </cell>
          <cell r="D745" t="str">
            <v>3120362830</v>
          </cell>
          <cell r="E745" t="str">
            <v>22/11kV Line</v>
          </cell>
          <cell r="F745" t="str">
            <v>SE</v>
          </cell>
          <cell r="G745" t="str">
            <v>QBDA</v>
          </cell>
          <cell r="H745" t="str">
            <v>JBS Site Office</v>
          </cell>
          <cell r="I745" t="str">
            <v>Demand ToU 11kV</v>
          </cell>
          <cell r="J745">
            <v>1.0434399999999999</v>
          </cell>
          <cell r="K745">
            <v>94000</v>
          </cell>
          <cell r="L745">
            <v>94000</v>
          </cell>
          <cell r="M745">
            <v>0</v>
          </cell>
          <cell r="N745">
            <v>441728.60221170442</v>
          </cell>
          <cell r="O745">
            <v>0</v>
          </cell>
          <cell r="P745">
            <v>0</v>
          </cell>
          <cell r="Q745">
            <v>0</v>
          </cell>
          <cell r="R745">
            <v>0</v>
          </cell>
          <cell r="S745">
            <v>2028</v>
          </cell>
          <cell r="T745">
            <v>0</v>
          </cell>
          <cell r="U745">
            <v>1994.538</v>
          </cell>
          <cell r="V745">
            <v>33.462000000000003</v>
          </cell>
          <cell r="W745">
            <v>441728.60221170442</v>
          </cell>
          <cell r="X745">
            <v>0</v>
          </cell>
          <cell r="Y745">
            <v>0</v>
          </cell>
          <cell r="Z745">
            <v>0</v>
          </cell>
          <cell r="AA745">
            <v>0</v>
          </cell>
        </row>
        <row r="746">
          <cell r="C746" t="str">
            <v>South East</v>
          </cell>
          <cell r="D746" t="str">
            <v>3120142335</v>
          </cell>
          <cell r="E746" t="str">
            <v>22/11kV Line</v>
          </cell>
          <cell r="F746" t="str">
            <v>SE</v>
          </cell>
          <cell r="G746" t="str">
            <v>QLGL</v>
          </cell>
          <cell r="H746" t="str">
            <v>Tom Stoddart Pty Ltd</v>
          </cell>
          <cell r="I746" t="str">
            <v>Demand ToU 11kV</v>
          </cell>
          <cell r="J746">
            <v>1.0434399999999999</v>
          </cell>
          <cell r="K746">
            <v>193000</v>
          </cell>
          <cell r="L746">
            <v>0</v>
          </cell>
          <cell r="M746">
            <v>193000</v>
          </cell>
          <cell r="N746">
            <v>2084057.4</v>
          </cell>
          <cell r="O746">
            <v>0</v>
          </cell>
          <cell r="P746">
            <v>0</v>
          </cell>
          <cell r="Q746">
            <v>0</v>
          </cell>
          <cell r="R746">
            <v>0</v>
          </cell>
          <cell r="S746">
            <v>6354.5250000000005</v>
          </cell>
          <cell r="T746">
            <v>0</v>
          </cell>
          <cell r="U746">
            <v>6249.6753375000008</v>
          </cell>
          <cell r="V746">
            <v>104.84966250000001</v>
          </cell>
          <cell r="W746">
            <v>2084057.4</v>
          </cell>
          <cell r="X746">
            <v>0</v>
          </cell>
          <cell r="Y746">
            <v>0</v>
          </cell>
          <cell r="Z746">
            <v>0</v>
          </cell>
          <cell r="AA746">
            <v>0</v>
          </cell>
        </row>
        <row r="747">
          <cell r="C747" t="str">
            <v>South East</v>
          </cell>
          <cell r="D747" t="str">
            <v>QB07338139</v>
          </cell>
          <cell r="E747" t="str">
            <v>22/11kV Line</v>
          </cell>
          <cell r="F747" t="str">
            <v>SE</v>
          </cell>
          <cell r="G747" t="str">
            <v>QSPN</v>
          </cell>
          <cell r="H747" t="str">
            <v>Rivulus Irrigation Pty Ltd</v>
          </cell>
          <cell r="I747" t="str">
            <v>Demand ToU 11kV</v>
          </cell>
          <cell r="J747">
            <v>1.0434399999999999</v>
          </cell>
          <cell r="K747">
            <v>313000</v>
          </cell>
          <cell r="L747">
            <v>0</v>
          </cell>
          <cell r="M747">
            <v>313000</v>
          </cell>
          <cell r="N747">
            <v>3396457.5</v>
          </cell>
          <cell r="O747">
            <v>0</v>
          </cell>
          <cell r="P747">
            <v>0</v>
          </cell>
          <cell r="Q747">
            <v>0</v>
          </cell>
          <cell r="R747">
            <v>0</v>
          </cell>
          <cell r="S747">
            <v>7428.7476000000006</v>
          </cell>
          <cell r="T747">
            <v>0</v>
          </cell>
          <cell r="U747">
            <v>7306.1732646000019</v>
          </cell>
          <cell r="V747">
            <v>122.57433540000001</v>
          </cell>
          <cell r="W747">
            <v>3396457.5</v>
          </cell>
          <cell r="X747">
            <v>0</v>
          </cell>
          <cell r="Y747">
            <v>0</v>
          </cell>
          <cell r="Z747">
            <v>0</v>
          </cell>
          <cell r="AA747">
            <v>0</v>
          </cell>
        </row>
        <row r="748">
          <cell r="C748" t="str">
            <v>South East</v>
          </cell>
          <cell r="D748" t="str">
            <v>3120651133</v>
          </cell>
          <cell r="E748" t="str">
            <v>22/11kV Line</v>
          </cell>
          <cell r="F748" t="str">
            <v>SE</v>
          </cell>
          <cell r="G748" t="str">
            <v>QLGH</v>
          </cell>
          <cell r="H748" t="str">
            <v>Hilton Foods Australia Pty Ltd</v>
          </cell>
          <cell r="I748" t="str">
            <v>Demand ToU 11kV</v>
          </cell>
          <cell r="J748">
            <v>1.0202100000000001</v>
          </cell>
          <cell r="K748">
            <v>0</v>
          </cell>
          <cell r="L748">
            <v>0</v>
          </cell>
          <cell r="M748">
            <v>0</v>
          </cell>
          <cell r="N748">
            <v>19839687.699999999</v>
          </cell>
          <cell r="O748">
            <v>0</v>
          </cell>
          <cell r="P748">
            <v>0</v>
          </cell>
          <cell r="Q748">
            <v>0</v>
          </cell>
          <cell r="R748">
            <v>0</v>
          </cell>
          <cell r="S748">
            <v>39613.951899999956</v>
          </cell>
          <cell r="T748">
            <v>0</v>
          </cell>
          <cell r="U748">
            <v>38960.321693649959</v>
          </cell>
          <cell r="V748">
            <v>653.6302063499993</v>
          </cell>
          <cell r="W748">
            <v>19839687.699999999</v>
          </cell>
          <cell r="X748">
            <v>0</v>
          </cell>
          <cell r="Y748">
            <v>0</v>
          </cell>
          <cell r="Z748">
            <v>0</v>
          </cell>
          <cell r="AA748">
            <v>0</v>
          </cell>
        </row>
        <row r="749">
          <cell r="C749" t="str">
            <v>South East</v>
          </cell>
          <cell r="D749" t="str">
            <v>3120298615</v>
          </cell>
          <cell r="E749" t="str">
            <v>22/11kV Line</v>
          </cell>
          <cell r="F749" t="str">
            <v>SE</v>
          </cell>
          <cell r="G749" t="str">
            <v>QBMH</v>
          </cell>
          <cell r="H749" t="str">
            <v>237 Barry Pde Fortitude Valley (BMP)</v>
          </cell>
          <cell r="I749" t="str">
            <v>Demand ToU 11kV</v>
          </cell>
          <cell r="J749">
            <v>1.0434399999999999</v>
          </cell>
          <cell r="K749">
            <v>631000</v>
          </cell>
          <cell r="L749">
            <v>631000</v>
          </cell>
          <cell r="M749">
            <v>0</v>
          </cell>
          <cell r="N749">
            <v>5977945.3468825025</v>
          </cell>
          <cell r="O749">
            <v>0</v>
          </cell>
          <cell r="P749">
            <v>0</v>
          </cell>
          <cell r="Q749">
            <v>0</v>
          </cell>
          <cell r="R749">
            <v>0</v>
          </cell>
          <cell r="S749">
            <v>11676</v>
          </cell>
          <cell r="T749">
            <v>0</v>
          </cell>
          <cell r="U749">
            <v>11483.346000000001</v>
          </cell>
          <cell r="V749">
            <v>192.654</v>
          </cell>
          <cell r="W749">
            <v>5977945.3468825025</v>
          </cell>
          <cell r="X749">
            <v>0</v>
          </cell>
          <cell r="Y749">
            <v>0</v>
          </cell>
          <cell r="Z749">
            <v>0</v>
          </cell>
          <cell r="AA749">
            <v>0</v>
          </cell>
        </row>
        <row r="750">
          <cell r="C750" t="str">
            <v>South East</v>
          </cell>
          <cell r="D750" t="str">
            <v>3120369747</v>
          </cell>
          <cell r="E750" t="str">
            <v>22/11kV Line</v>
          </cell>
          <cell r="F750" t="str">
            <v>SE</v>
          </cell>
          <cell r="G750" t="str">
            <v>QAGW</v>
          </cell>
          <cell r="H750" t="str">
            <v>Scape Coronation Operator Pty Ltd</v>
          </cell>
          <cell r="I750" t="str">
            <v>Demand ToU 11kV</v>
          </cell>
          <cell r="J750">
            <v>1.0434399999999999</v>
          </cell>
          <cell r="K750">
            <v>508000</v>
          </cell>
          <cell r="L750">
            <v>508000</v>
          </cell>
          <cell r="M750">
            <v>0</v>
          </cell>
          <cell r="N750">
            <v>1184652.1000000001</v>
          </cell>
          <cell r="O750">
            <v>0</v>
          </cell>
          <cell r="P750">
            <v>0</v>
          </cell>
          <cell r="Q750">
            <v>0</v>
          </cell>
          <cell r="R750">
            <v>0</v>
          </cell>
          <cell r="S750">
            <v>2520.5205000000001</v>
          </cell>
          <cell r="T750">
            <v>0</v>
          </cell>
          <cell r="U750">
            <v>2478.9319117499999</v>
          </cell>
          <cell r="V750">
            <v>41.588588250000001</v>
          </cell>
          <cell r="W750">
            <v>1184652.1000000001</v>
          </cell>
          <cell r="X750">
            <v>0</v>
          </cell>
          <cell r="Y750">
            <v>0</v>
          </cell>
          <cell r="Z750">
            <v>0</v>
          </cell>
          <cell r="AA750">
            <v>0</v>
          </cell>
        </row>
        <row r="751">
          <cell r="C751" t="str">
            <v>South East</v>
          </cell>
          <cell r="D751" t="str">
            <v>3120020338</v>
          </cell>
          <cell r="E751" t="str">
            <v>22/11kV Line</v>
          </cell>
          <cell r="F751" t="str">
            <v>SE</v>
          </cell>
          <cell r="G751" t="str">
            <v>QSPN</v>
          </cell>
          <cell r="H751" t="str">
            <v>LSH Auto (Brisbane) Pty Ltd [Autohaus]</v>
          </cell>
          <cell r="I751" t="str">
            <v>Demand ToU 11kV</v>
          </cell>
          <cell r="J751">
            <v>1.0434399999999999</v>
          </cell>
          <cell r="K751">
            <v>210000</v>
          </cell>
          <cell r="L751">
            <v>210000</v>
          </cell>
          <cell r="M751">
            <v>0</v>
          </cell>
          <cell r="N751">
            <v>2198840.17</v>
          </cell>
          <cell r="O751">
            <v>0</v>
          </cell>
          <cell r="P751">
            <v>0</v>
          </cell>
          <cell r="Q751">
            <v>0</v>
          </cell>
          <cell r="R751">
            <v>0</v>
          </cell>
          <cell r="S751">
            <v>6196.1888999999992</v>
          </cell>
          <cell r="T751">
            <v>0</v>
          </cell>
          <cell r="U751">
            <v>6093.9517831499998</v>
          </cell>
          <cell r="V751">
            <v>102.23711684999999</v>
          </cell>
          <cell r="W751">
            <v>2198840.17</v>
          </cell>
          <cell r="X751">
            <v>0</v>
          </cell>
          <cell r="Y751">
            <v>0</v>
          </cell>
          <cell r="Z751">
            <v>0</v>
          </cell>
          <cell r="AA751">
            <v>0</v>
          </cell>
        </row>
        <row r="752">
          <cell r="C752" t="str">
            <v>South East</v>
          </cell>
          <cell r="D752" t="str">
            <v>3120653485</v>
          </cell>
          <cell r="E752" t="str">
            <v>22/11kV Line</v>
          </cell>
          <cell r="F752" t="str">
            <v>SE</v>
          </cell>
          <cell r="G752" t="str">
            <v>QMRE</v>
          </cell>
          <cell r="H752" t="str">
            <v>Lago Cold Stores (HV supply)</v>
          </cell>
          <cell r="I752" t="str">
            <v>Demand ToU 11kV</v>
          </cell>
          <cell r="J752">
            <v>1.0202100000000001</v>
          </cell>
          <cell r="K752">
            <v>0</v>
          </cell>
          <cell r="L752">
            <v>0</v>
          </cell>
          <cell r="M752">
            <v>0</v>
          </cell>
          <cell r="N752">
            <v>7850000.8338715257</v>
          </cell>
          <cell r="O752">
            <v>0</v>
          </cell>
          <cell r="P752">
            <v>0</v>
          </cell>
          <cell r="Q752">
            <v>0</v>
          </cell>
          <cell r="R752">
            <v>0</v>
          </cell>
          <cell r="S752">
            <v>18684</v>
          </cell>
          <cell r="T752">
            <v>0</v>
          </cell>
          <cell r="U752">
            <v>18375.714</v>
          </cell>
          <cell r="V752">
            <v>308.286</v>
          </cell>
          <cell r="W752">
            <v>7850000.8338715257</v>
          </cell>
          <cell r="X752">
            <v>0</v>
          </cell>
          <cell r="Y752">
            <v>0</v>
          </cell>
          <cell r="Z752">
            <v>0</v>
          </cell>
          <cell r="AA752">
            <v>0</v>
          </cell>
        </row>
        <row r="753">
          <cell r="C753" t="str">
            <v>South East</v>
          </cell>
          <cell r="D753" t="str">
            <v>3120014809</v>
          </cell>
          <cell r="E753" t="str">
            <v>22/11kV Line</v>
          </cell>
          <cell r="F753" t="str">
            <v>SE</v>
          </cell>
          <cell r="G753" t="str">
            <v>QLGH</v>
          </cell>
          <cell r="H753" t="str">
            <v>Vulcan Steel</v>
          </cell>
          <cell r="I753" t="str">
            <v>Demand ToU 11kV</v>
          </cell>
          <cell r="J753">
            <v>1.0434399999999999</v>
          </cell>
          <cell r="K753">
            <v>170000</v>
          </cell>
          <cell r="L753">
            <v>0</v>
          </cell>
          <cell r="M753">
            <v>170000</v>
          </cell>
          <cell r="N753">
            <v>1151779.888</v>
          </cell>
          <cell r="O753">
            <v>0</v>
          </cell>
          <cell r="P753">
            <v>0</v>
          </cell>
          <cell r="Q753">
            <v>0</v>
          </cell>
          <cell r="R753">
            <v>0</v>
          </cell>
          <cell r="S753">
            <v>4832.2335999999959</v>
          </cell>
          <cell r="T753">
            <v>0</v>
          </cell>
          <cell r="U753">
            <v>4752.501745599996</v>
          </cell>
          <cell r="V753">
            <v>79.731854399999932</v>
          </cell>
          <cell r="W753">
            <v>1151779.888</v>
          </cell>
          <cell r="X753">
            <v>0</v>
          </cell>
          <cell r="Y753">
            <v>0</v>
          </cell>
          <cell r="Z753">
            <v>0</v>
          </cell>
          <cell r="AA753">
            <v>0</v>
          </cell>
        </row>
        <row r="754">
          <cell r="C754" t="str">
            <v>South East</v>
          </cell>
          <cell r="D754" t="str">
            <v>3115323960</v>
          </cell>
          <cell r="E754" t="str">
            <v>22/11kV Line</v>
          </cell>
          <cell r="F754" t="str">
            <v>SE</v>
          </cell>
          <cell r="G754" t="str">
            <v>QLGH</v>
          </cell>
          <cell r="H754" t="str">
            <v>Rocky Point Mulching</v>
          </cell>
          <cell r="I754" t="str">
            <v>Demand ToU 11kV</v>
          </cell>
          <cell r="J754">
            <v>1.0434399999999999</v>
          </cell>
          <cell r="K754">
            <v>226000</v>
          </cell>
          <cell r="L754">
            <v>0</v>
          </cell>
          <cell r="M754">
            <v>226000</v>
          </cell>
          <cell r="N754">
            <v>1940686.5</v>
          </cell>
          <cell r="O754">
            <v>0</v>
          </cell>
          <cell r="P754">
            <v>0</v>
          </cell>
          <cell r="Q754">
            <v>0</v>
          </cell>
          <cell r="R754">
            <v>0</v>
          </cell>
          <cell r="S754">
            <v>7376.1653000000042</v>
          </cell>
          <cell r="T754">
            <v>0</v>
          </cell>
          <cell r="U754">
            <v>7254.4585725500037</v>
          </cell>
          <cell r="V754">
            <v>121.70672745000007</v>
          </cell>
          <cell r="W754">
            <v>1940686.5</v>
          </cell>
          <cell r="X754">
            <v>0</v>
          </cell>
          <cell r="Y754">
            <v>0</v>
          </cell>
          <cell r="Z754">
            <v>0</v>
          </cell>
          <cell r="AA754">
            <v>0</v>
          </cell>
        </row>
        <row r="755">
          <cell r="C755" t="str">
            <v>South East</v>
          </cell>
          <cell r="D755" t="str">
            <v>3120386254</v>
          </cell>
          <cell r="E755" t="str">
            <v>22/11kV Line</v>
          </cell>
          <cell r="F755" t="str">
            <v>SE</v>
          </cell>
          <cell r="G755" t="str">
            <v>QLGH</v>
          </cell>
          <cell r="H755" t="str">
            <v>Boral Quarry Ormeau</v>
          </cell>
          <cell r="I755" t="str">
            <v>Demand ToU 11kV</v>
          </cell>
          <cell r="J755">
            <v>1.0202100000000001</v>
          </cell>
          <cell r="K755">
            <v>98000</v>
          </cell>
          <cell r="L755">
            <v>31000</v>
          </cell>
          <cell r="M755">
            <v>67000</v>
          </cell>
          <cell r="N755">
            <v>2503233.2083399436</v>
          </cell>
          <cell r="O755">
            <v>0</v>
          </cell>
          <cell r="P755">
            <v>0</v>
          </cell>
          <cell r="Q755">
            <v>0</v>
          </cell>
          <cell r="R755">
            <v>0</v>
          </cell>
          <cell r="S755">
            <v>25533.987500000039</v>
          </cell>
          <cell r="T755">
            <v>0</v>
          </cell>
          <cell r="U755">
            <v>25112.676706250037</v>
          </cell>
          <cell r="V755">
            <v>421.31079375000064</v>
          </cell>
          <cell r="W755">
            <v>2503233.2083399436</v>
          </cell>
          <cell r="X755">
            <v>0</v>
          </cell>
          <cell r="Y755">
            <v>0</v>
          </cell>
          <cell r="Z755">
            <v>0</v>
          </cell>
          <cell r="AA755">
            <v>0</v>
          </cell>
        </row>
        <row r="756">
          <cell r="C756" t="str">
            <v>South East</v>
          </cell>
          <cell r="D756" t="str">
            <v>3120658773</v>
          </cell>
          <cell r="E756" t="str">
            <v>22/11kV Line</v>
          </cell>
          <cell r="F756" t="str">
            <v>SE</v>
          </cell>
          <cell r="G756" t="str">
            <v>QCBW</v>
          </cell>
          <cell r="H756" t="str">
            <v>304 George St (Multiplex)</v>
          </cell>
          <cell r="I756" t="str">
            <v>Demand ToU 11kV</v>
          </cell>
          <cell r="J756">
            <v>1.0434399999999999</v>
          </cell>
          <cell r="K756">
            <v>631000</v>
          </cell>
          <cell r="L756">
            <v>631000</v>
          </cell>
          <cell r="M756">
            <v>0</v>
          </cell>
          <cell r="N756">
            <v>1807221</v>
          </cell>
          <cell r="O756">
            <v>0</v>
          </cell>
          <cell r="P756">
            <v>0</v>
          </cell>
          <cell r="Q756">
            <v>0</v>
          </cell>
          <cell r="R756">
            <v>0</v>
          </cell>
          <cell r="S756">
            <v>6971.3574000000008</v>
          </cell>
          <cell r="T756">
            <v>0</v>
          </cell>
          <cell r="U756">
            <v>6856.3300029000002</v>
          </cell>
          <cell r="V756">
            <v>115.02739710000002</v>
          </cell>
          <cell r="W756">
            <v>1807221</v>
          </cell>
          <cell r="X756">
            <v>0</v>
          </cell>
          <cell r="Y756">
            <v>0</v>
          </cell>
          <cell r="Z756">
            <v>0</v>
          </cell>
          <cell r="AA756">
            <v>0</v>
          </cell>
        </row>
        <row r="757">
          <cell r="C757" t="str">
            <v>South East</v>
          </cell>
          <cell r="D757" t="str">
            <v>QB06951406</v>
          </cell>
          <cell r="E757" t="str">
            <v>22/11kV Line</v>
          </cell>
          <cell r="F757" t="str">
            <v>SE</v>
          </cell>
          <cell r="G757" t="str">
            <v>QLGH</v>
          </cell>
          <cell r="H757" t="str">
            <v>Specialised Laminators</v>
          </cell>
          <cell r="I757" t="str">
            <v>Demand ToU 11kV</v>
          </cell>
          <cell r="J757">
            <v>1.0434399999999999</v>
          </cell>
          <cell r="K757">
            <v>107000</v>
          </cell>
          <cell r="L757">
            <v>0</v>
          </cell>
          <cell r="M757">
            <v>107000</v>
          </cell>
          <cell r="N757">
            <v>79481.666088992963</v>
          </cell>
          <cell r="O757">
            <v>0</v>
          </cell>
          <cell r="P757">
            <v>0</v>
          </cell>
          <cell r="Q757">
            <v>0</v>
          </cell>
          <cell r="R757">
            <v>0</v>
          </cell>
          <cell r="S757">
            <v>1116</v>
          </cell>
          <cell r="T757">
            <v>0</v>
          </cell>
          <cell r="U757">
            <v>1097.586</v>
          </cell>
          <cell r="V757">
            <v>18.414000000000001</v>
          </cell>
          <cell r="W757">
            <v>79481.666088992963</v>
          </cell>
          <cell r="X757">
            <v>0</v>
          </cell>
          <cell r="Y757">
            <v>0</v>
          </cell>
          <cell r="Z757">
            <v>0</v>
          </cell>
          <cell r="AA757">
            <v>0</v>
          </cell>
        </row>
        <row r="758">
          <cell r="C758" t="str">
            <v>South East</v>
          </cell>
          <cell r="D758" t="str">
            <v>3115819493</v>
          </cell>
          <cell r="E758" t="str">
            <v>22/11kV Line</v>
          </cell>
          <cell r="F758" t="str">
            <v>SE</v>
          </cell>
          <cell r="G758" t="str">
            <v>QGDA</v>
          </cell>
          <cell r="H758" t="str">
            <v>Thomas Marsh &amp; Co.</v>
          </cell>
          <cell r="I758" t="str">
            <v>Demand ToU 11kV</v>
          </cell>
          <cell r="J758">
            <v>1.0434399999999999</v>
          </cell>
          <cell r="K758">
            <v>109000</v>
          </cell>
          <cell r="L758">
            <v>0</v>
          </cell>
          <cell r="M758">
            <v>109000</v>
          </cell>
          <cell r="N758">
            <v>1237826.8999999999</v>
          </cell>
          <cell r="O758">
            <v>0</v>
          </cell>
          <cell r="P758">
            <v>0</v>
          </cell>
          <cell r="Q758">
            <v>0</v>
          </cell>
          <cell r="R758">
            <v>0</v>
          </cell>
          <cell r="S758">
            <v>4710.9158000000043</v>
          </cell>
          <cell r="T758">
            <v>0</v>
          </cell>
          <cell r="U758">
            <v>4633.185689300004</v>
          </cell>
          <cell r="V758">
            <v>77.730110700000083</v>
          </cell>
          <cell r="W758">
            <v>1237826.8999999999</v>
          </cell>
          <cell r="X758">
            <v>0</v>
          </cell>
          <cell r="Y758">
            <v>0</v>
          </cell>
          <cell r="Z758">
            <v>0</v>
          </cell>
          <cell r="AA758">
            <v>0</v>
          </cell>
        </row>
        <row r="759">
          <cell r="C759" t="str">
            <v>South East</v>
          </cell>
          <cell r="D759" t="str">
            <v>QB00158046</v>
          </cell>
          <cell r="E759" t="str">
            <v>22/11kV Line</v>
          </cell>
          <cell r="F759" t="str">
            <v>SE</v>
          </cell>
          <cell r="G759" t="str">
            <v>QBMH</v>
          </cell>
          <cell r="H759" t="str">
            <v>Karreman Quarry (Mt Cotton)</v>
          </cell>
          <cell r="I759" t="str">
            <v>Demand ToU 11kV</v>
          </cell>
          <cell r="J759">
            <v>1.0434399999999999</v>
          </cell>
          <cell r="K759">
            <v>1565000</v>
          </cell>
          <cell r="L759">
            <v>0</v>
          </cell>
          <cell r="M759">
            <v>1565000</v>
          </cell>
          <cell r="N759">
            <v>3726168.7</v>
          </cell>
          <cell r="O759">
            <v>0</v>
          </cell>
          <cell r="P759">
            <v>0</v>
          </cell>
          <cell r="Q759">
            <v>0</v>
          </cell>
          <cell r="R759">
            <v>0</v>
          </cell>
          <cell r="S759">
            <v>25490.188599999961</v>
          </cell>
          <cell r="T759">
            <v>0</v>
          </cell>
          <cell r="U759">
            <v>25069.600488099961</v>
          </cell>
          <cell r="V759">
            <v>420.58811189999938</v>
          </cell>
          <cell r="W759">
            <v>3726168.7</v>
          </cell>
          <cell r="X759">
            <v>0</v>
          </cell>
          <cell r="Y759">
            <v>0</v>
          </cell>
          <cell r="Z759">
            <v>0</v>
          </cell>
          <cell r="AA759">
            <v>0</v>
          </cell>
        </row>
        <row r="760">
          <cell r="C760" t="str">
            <v>South East</v>
          </cell>
          <cell r="D760" t="str">
            <v>3117049539</v>
          </cell>
          <cell r="E760" t="str">
            <v>22/11kV Line</v>
          </cell>
          <cell r="F760" t="str">
            <v>SE</v>
          </cell>
          <cell r="G760" t="str">
            <v>QGDA</v>
          </cell>
          <cell r="H760" t="str">
            <v>Mesh and Bar (Redbank)</v>
          </cell>
          <cell r="I760" t="str">
            <v>Demand ToU 11kV</v>
          </cell>
          <cell r="J760">
            <v>1.0434399999999999</v>
          </cell>
          <cell r="K760">
            <v>597000</v>
          </cell>
          <cell r="L760">
            <v>210000</v>
          </cell>
          <cell r="M760">
            <v>387000</v>
          </cell>
          <cell r="N760">
            <v>1643565.9750000001</v>
          </cell>
          <cell r="O760">
            <v>0</v>
          </cell>
          <cell r="P760">
            <v>0</v>
          </cell>
          <cell r="Q760">
            <v>0</v>
          </cell>
          <cell r="R760">
            <v>0</v>
          </cell>
          <cell r="S760">
            <v>8800.0442000000039</v>
          </cell>
          <cell r="T760">
            <v>0</v>
          </cell>
          <cell r="U760">
            <v>8654.8434707000033</v>
          </cell>
          <cell r="V760">
            <v>145.20072930000006</v>
          </cell>
          <cell r="W760">
            <v>1643565.9750000001</v>
          </cell>
          <cell r="X760">
            <v>0</v>
          </cell>
          <cell r="Y760">
            <v>0</v>
          </cell>
          <cell r="Z760">
            <v>0</v>
          </cell>
          <cell r="AA760">
            <v>0</v>
          </cell>
        </row>
        <row r="761">
          <cell r="C761" t="str">
            <v>South East</v>
          </cell>
          <cell r="D761" t="str">
            <v>3120463788</v>
          </cell>
          <cell r="E761" t="str">
            <v>22/11kV Line</v>
          </cell>
          <cell r="F761" t="str">
            <v>SE</v>
          </cell>
          <cell r="G761" t="str">
            <v>QBDA</v>
          </cell>
          <cell r="H761" t="str">
            <v>Costco Bundamba</v>
          </cell>
          <cell r="I761" t="str">
            <v>Demand ToU 11kV</v>
          </cell>
          <cell r="J761">
            <v>1.0434399999999999</v>
          </cell>
          <cell r="K761">
            <v>219000</v>
          </cell>
          <cell r="L761">
            <v>219000</v>
          </cell>
          <cell r="M761">
            <v>0</v>
          </cell>
          <cell r="N761">
            <v>5027484.2672174452</v>
          </cell>
          <cell r="O761">
            <v>0</v>
          </cell>
          <cell r="P761">
            <v>0</v>
          </cell>
          <cell r="Q761">
            <v>0</v>
          </cell>
          <cell r="R761">
            <v>0</v>
          </cell>
          <cell r="S761">
            <v>10818.239900000004</v>
          </cell>
          <cell r="T761">
            <v>0</v>
          </cell>
          <cell r="U761">
            <v>10639.738941650005</v>
          </cell>
          <cell r="V761">
            <v>178.50095835000008</v>
          </cell>
          <cell r="W761">
            <v>5027484.2672174452</v>
          </cell>
          <cell r="X761">
            <v>0</v>
          </cell>
          <cell r="Y761">
            <v>0</v>
          </cell>
          <cell r="Z761">
            <v>0</v>
          </cell>
          <cell r="AA761">
            <v>0</v>
          </cell>
        </row>
        <row r="762">
          <cell r="C762" t="str">
            <v>South East</v>
          </cell>
          <cell r="D762" t="str">
            <v>QB12755036</v>
          </cell>
          <cell r="E762" t="str">
            <v>22/11kV Line</v>
          </cell>
          <cell r="F762" t="str">
            <v>SE</v>
          </cell>
          <cell r="G762" t="str">
            <v>QLGL</v>
          </cell>
          <cell r="H762" t="str">
            <v>Griffith University Logan</v>
          </cell>
          <cell r="I762" t="str">
            <v>Demand ToU 11kV</v>
          </cell>
          <cell r="J762">
            <v>1.0202100000000001</v>
          </cell>
          <cell r="K762">
            <v>193000</v>
          </cell>
          <cell r="L762">
            <v>0</v>
          </cell>
          <cell r="M762">
            <v>193000</v>
          </cell>
          <cell r="N762">
            <v>2261581</v>
          </cell>
          <cell r="O762">
            <v>0</v>
          </cell>
          <cell r="P762">
            <v>0</v>
          </cell>
          <cell r="Q762">
            <v>0</v>
          </cell>
          <cell r="R762">
            <v>0</v>
          </cell>
          <cell r="S762">
            <v>7693.2509000000045</v>
          </cell>
          <cell r="T762">
            <v>0</v>
          </cell>
          <cell r="U762">
            <v>7566.3122601500036</v>
          </cell>
          <cell r="V762">
            <v>126.93863985000007</v>
          </cell>
          <cell r="W762">
            <v>2261581</v>
          </cell>
          <cell r="X762">
            <v>0</v>
          </cell>
          <cell r="Y762">
            <v>0</v>
          </cell>
          <cell r="Z762">
            <v>0</v>
          </cell>
          <cell r="AA762">
            <v>0</v>
          </cell>
        </row>
        <row r="763">
          <cell r="C763" t="str">
            <v>South East</v>
          </cell>
          <cell r="D763" t="str">
            <v>3120093592</v>
          </cell>
          <cell r="E763" t="str">
            <v>22/11kV Line</v>
          </cell>
          <cell r="F763" t="str">
            <v>SE</v>
          </cell>
          <cell r="G763" t="str">
            <v>QLGL</v>
          </cell>
          <cell r="H763" t="str">
            <v>Independent Extrusions Pty Ltd</v>
          </cell>
          <cell r="I763" t="str">
            <v>Demand ToU 11kV</v>
          </cell>
          <cell r="J763">
            <v>1.0202100000000001</v>
          </cell>
          <cell r="K763">
            <v>0</v>
          </cell>
          <cell r="L763">
            <v>0</v>
          </cell>
          <cell r="M763">
            <v>0</v>
          </cell>
          <cell r="N763">
            <v>2969783.5856739939</v>
          </cell>
          <cell r="O763">
            <v>0</v>
          </cell>
          <cell r="P763">
            <v>0</v>
          </cell>
          <cell r="Q763">
            <v>0</v>
          </cell>
          <cell r="R763">
            <v>0</v>
          </cell>
          <cell r="S763">
            <v>9144</v>
          </cell>
          <cell r="T763">
            <v>0</v>
          </cell>
          <cell r="U763">
            <v>8993.1239999999998</v>
          </cell>
          <cell r="V763">
            <v>150.876</v>
          </cell>
          <cell r="W763">
            <v>2969783.5856739939</v>
          </cell>
          <cell r="X763">
            <v>0</v>
          </cell>
          <cell r="Y763">
            <v>0</v>
          </cell>
          <cell r="Z763">
            <v>0</v>
          </cell>
          <cell r="AA763">
            <v>0</v>
          </cell>
        </row>
        <row r="764">
          <cell r="C764" t="str">
            <v>South East</v>
          </cell>
          <cell r="D764" t="str">
            <v>3120065035</v>
          </cell>
          <cell r="E764" t="str">
            <v>22/11kV Line</v>
          </cell>
          <cell r="F764" t="str">
            <v>SE</v>
          </cell>
          <cell r="G764" t="str">
            <v>QMAR</v>
          </cell>
          <cell r="H764" t="str">
            <v>Gold Coast Football Club Ltd (Metricon Stadium AFL)</v>
          </cell>
          <cell r="I764" t="str">
            <v>Demand ToU 11kV</v>
          </cell>
          <cell r="J764">
            <v>1.0202100000000001</v>
          </cell>
          <cell r="K764">
            <v>0</v>
          </cell>
          <cell r="L764">
            <v>0</v>
          </cell>
          <cell r="M764">
            <v>0</v>
          </cell>
          <cell r="N764">
            <v>3692102.3849999998</v>
          </cell>
          <cell r="O764">
            <v>0</v>
          </cell>
          <cell r="P764">
            <v>0</v>
          </cell>
          <cell r="Q764">
            <v>0</v>
          </cell>
          <cell r="R764">
            <v>0</v>
          </cell>
          <cell r="S764">
            <v>18262.601499999961</v>
          </cell>
          <cell r="T764">
            <v>0</v>
          </cell>
          <cell r="U764">
            <v>17961.268575249964</v>
          </cell>
          <cell r="V764">
            <v>301.33292474999939</v>
          </cell>
          <cell r="W764">
            <v>3692102.3849999998</v>
          </cell>
          <cell r="X764">
            <v>0</v>
          </cell>
          <cell r="Y764">
            <v>0</v>
          </cell>
          <cell r="Z764">
            <v>0</v>
          </cell>
          <cell r="AA764">
            <v>0</v>
          </cell>
        </row>
        <row r="765">
          <cell r="C765" t="str">
            <v>South East</v>
          </cell>
          <cell r="D765" t="str">
            <v>QB07072741</v>
          </cell>
          <cell r="E765" t="str">
            <v>22/11kV Line</v>
          </cell>
          <cell r="F765" t="str">
            <v>SE</v>
          </cell>
          <cell r="G765" t="str">
            <v>QRPN</v>
          </cell>
          <cell r="H765" t="str">
            <v>Chip Tyre Pty Ltd</v>
          </cell>
          <cell r="I765" t="str">
            <v>Demand ToU 11kV</v>
          </cell>
          <cell r="J765">
            <v>1.0202100000000001</v>
          </cell>
          <cell r="K765">
            <v>75000</v>
          </cell>
          <cell r="L765">
            <v>0</v>
          </cell>
          <cell r="M765">
            <v>75000</v>
          </cell>
          <cell r="N765">
            <v>1843910.3430000001</v>
          </cell>
          <cell r="O765">
            <v>0</v>
          </cell>
          <cell r="P765">
            <v>0</v>
          </cell>
          <cell r="Q765">
            <v>0</v>
          </cell>
          <cell r="R765">
            <v>0</v>
          </cell>
          <cell r="S765">
            <v>10480.535000000003</v>
          </cell>
          <cell r="T765">
            <v>0</v>
          </cell>
          <cell r="U765">
            <v>10307.606172500005</v>
          </cell>
          <cell r="V765">
            <v>172.92882750000007</v>
          </cell>
          <cell r="W765">
            <v>1843910.3430000001</v>
          </cell>
          <cell r="X765">
            <v>0</v>
          </cell>
          <cell r="Y765">
            <v>0</v>
          </cell>
          <cell r="Z765">
            <v>0</v>
          </cell>
          <cell r="AA765">
            <v>0</v>
          </cell>
        </row>
        <row r="766">
          <cell r="C766" t="str">
            <v>South East</v>
          </cell>
          <cell r="D766" t="str">
            <v>3120029049</v>
          </cell>
          <cell r="E766" t="str">
            <v>22/11kV Line</v>
          </cell>
          <cell r="F766" t="str">
            <v>SE</v>
          </cell>
          <cell r="G766" t="str">
            <v>QMRE</v>
          </cell>
          <cell r="H766" t="str">
            <v>Australian Amalgamated Terminals</v>
          </cell>
          <cell r="I766" t="str">
            <v>Demand ToU 11kV</v>
          </cell>
          <cell r="J766">
            <v>1.0202100000000001</v>
          </cell>
          <cell r="K766">
            <v>0</v>
          </cell>
          <cell r="L766">
            <v>0</v>
          </cell>
          <cell r="M766">
            <v>0</v>
          </cell>
          <cell r="N766">
            <v>2426848</v>
          </cell>
          <cell r="O766">
            <v>0</v>
          </cell>
          <cell r="P766">
            <v>0</v>
          </cell>
          <cell r="Q766">
            <v>0</v>
          </cell>
          <cell r="R766">
            <v>0</v>
          </cell>
          <cell r="S766">
            <v>9371.3621999999996</v>
          </cell>
          <cell r="T766">
            <v>0</v>
          </cell>
          <cell r="U766">
            <v>9216.7347237000013</v>
          </cell>
          <cell r="V766">
            <v>154.62747630000001</v>
          </cell>
          <cell r="W766">
            <v>2426848</v>
          </cell>
          <cell r="X766">
            <v>0</v>
          </cell>
          <cell r="Y766">
            <v>0</v>
          </cell>
          <cell r="Z766">
            <v>0</v>
          </cell>
          <cell r="AA766">
            <v>0</v>
          </cell>
        </row>
        <row r="767">
          <cell r="C767" t="str">
            <v>South East</v>
          </cell>
          <cell r="D767" t="str">
            <v>QB08900701</v>
          </cell>
          <cell r="E767" t="str">
            <v>22/11kV Line</v>
          </cell>
          <cell r="F767" t="str">
            <v>SE</v>
          </cell>
          <cell r="G767" t="str">
            <v>QRLD</v>
          </cell>
          <cell r="H767" t="str">
            <v>Queensland Urban Utilities (WWTP (WACOL</v>
          </cell>
          <cell r="I767" t="str">
            <v>Demand ToU 11kV</v>
          </cell>
          <cell r="J767">
            <v>1.0202100000000001</v>
          </cell>
          <cell r="K767">
            <v>65000</v>
          </cell>
          <cell r="L767">
            <v>0</v>
          </cell>
          <cell r="M767">
            <v>65000</v>
          </cell>
          <cell r="N767">
            <v>1669630.24</v>
          </cell>
          <cell r="O767">
            <v>0</v>
          </cell>
          <cell r="P767">
            <v>0</v>
          </cell>
          <cell r="Q767">
            <v>0</v>
          </cell>
          <cell r="R767">
            <v>0</v>
          </cell>
          <cell r="S767">
            <v>4115.0061999999962</v>
          </cell>
          <cell r="T767">
            <v>0</v>
          </cell>
          <cell r="U767">
            <v>4047.1085976999966</v>
          </cell>
          <cell r="V767">
            <v>67.897602299999932</v>
          </cell>
          <cell r="W767">
            <v>1669630.24</v>
          </cell>
          <cell r="X767">
            <v>0</v>
          </cell>
          <cell r="Y767">
            <v>0</v>
          </cell>
          <cell r="Z767">
            <v>0</v>
          </cell>
          <cell r="AA767">
            <v>0</v>
          </cell>
        </row>
        <row r="768">
          <cell r="C768" t="str">
            <v>South East</v>
          </cell>
          <cell r="D768" t="str">
            <v>QB13034731</v>
          </cell>
          <cell r="E768" t="str">
            <v>22/11kV Line</v>
          </cell>
          <cell r="F768" t="str">
            <v>SE</v>
          </cell>
          <cell r="G768" t="str">
            <v>QLGH</v>
          </cell>
          <cell r="H768" t="str">
            <v>River Sands Pty Ltd (Neumann Group) Carbrook</v>
          </cell>
          <cell r="I768" t="str">
            <v>Demand ToU 11kV</v>
          </cell>
          <cell r="J768">
            <v>1.0202100000000001</v>
          </cell>
          <cell r="K768">
            <v>0</v>
          </cell>
          <cell r="L768">
            <v>0</v>
          </cell>
          <cell r="M768">
            <v>0</v>
          </cell>
          <cell r="N768">
            <v>1215713</v>
          </cell>
          <cell r="O768">
            <v>0</v>
          </cell>
          <cell r="P768">
            <v>0</v>
          </cell>
          <cell r="Q768">
            <v>0</v>
          </cell>
          <cell r="R768">
            <v>0</v>
          </cell>
          <cell r="S768">
            <v>12916.1937</v>
          </cell>
          <cell r="T768">
            <v>0</v>
          </cell>
          <cell r="U768">
            <v>12703.07650395</v>
          </cell>
          <cell r="V768">
            <v>213.11719605000002</v>
          </cell>
          <cell r="W768">
            <v>1215713</v>
          </cell>
          <cell r="X768">
            <v>0</v>
          </cell>
          <cell r="Y768">
            <v>0</v>
          </cell>
          <cell r="Z768">
            <v>0</v>
          </cell>
          <cell r="AA768">
            <v>0</v>
          </cell>
        </row>
        <row r="769">
          <cell r="C769" t="str">
            <v>South East</v>
          </cell>
          <cell r="D769" t="str">
            <v>3120013029</v>
          </cell>
          <cell r="E769" t="str">
            <v>22/11kV Line</v>
          </cell>
          <cell r="F769" t="str">
            <v>SE</v>
          </cell>
          <cell r="G769" t="str">
            <v>QSPN</v>
          </cell>
          <cell r="H769" t="str">
            <v>Powerlink (Brendale)</v>
          </cell>
          <cell r="I769" t="str">
            <v>Demand ToU 11kV</v>
          </cell>
          <cell r="J769">
            <v>1.0202100000000001</v>
          </cell>
          <cell r="K769">
            <v>0</v>
          </cell>
          <cell r="L769">
            <v>0</v>
          </cell>
          <cell r="M769">
            <v>0</v>
          </cell>
          <cell r="N769">
            <v>1641896.96</v>
          </cell>
          <cell r="O769">
            <v>0</v>
          </cell>
          <cell r="P769">
            <v>0</v>
          </cell>
          <cell r="Q769">
            <v>0</v>
          </cell>
          <cell r="R769">
            <v>0</v>
          </cell>
          <cell r="S769">
            <v>3069.8843999999999</v>
          </cell>
          <cell r="T769">
            <v>0</v>
          </cell>
          <cell r="U769">
            <v>3019.2313074000003</v>
          </cell>
          <cell r="V769">
            <v>50.653092600000001</v>
          </cell>
          <cell r="W769">
            <v>1641896.96</v>
          </cell>
          <cell r="X769">
            <v>0</v>
          </cell>
          <cell r="Y769">
            <v>0</v>
          </cell>
          <cell r="Z769">
            <v>0</v>
          </cell>
          <cell r="AA769">
            <v>0</v>
          </cell>
        </row>
        <row r="770">
          <cell r="C770" t="str">
            <v>South East</v>
          </cell>
          <cell r="D770" t="str">
            <v>QB12429074</v>
          </cell>
          <cell r="E770" t="str">
            <v>22/11kV Line</v>
          </cell>
          <cell r="F770" t="str">
            <v>SE</v>
          </cell>
          <cell r="G770" t="str">
            <v>QLGH</v>
          </cell>
          <cell r="H770" t="str">
            <v>Hanwell Pty Ltd</v>
          </cell>
          <cell r="I770" t="str">
            <v>Demand ToU 11kV</v>
          </cell>
          <cell r="J770">
            <v>1.0202100000000001</v>
          </cell>
          <cell r="K770">
            <v>0</v>
          </cell>
          <cell r="L770">
            <v>0</v>
          </cell>
          <cell r="M770">
            <v>0</v>
          </cell>
          <cell r="N770">
            <v>563279.93066237727</v>
          </cell>
          <cell r="O770">
            <v>0</v>
          </cell>
          <cell r="P770">
            <v>0</v>
          </cell>
          <cell r="Q770">
            <v>0</v>
          </cell>
          <cell r="R770">
            <v>0</v>
          </cell>
          <cell r="S770">
            <v>2952</v>
          </cell>
          <cell r="T770">
            <v>0</v>
          </cell>
          <cell r="U770">
            <v>2903.2919999999999</v>
          </cell>
          <cell r="V770">
            <v>48.707999999999998</v>
          </cell>
          <cell r="W770">
            <v>563279.93066237727</v>
          </cell>
          <cell r="X770">
            <v>0</v>
          </cell>
          <cell r="Y770">
            <v>0</v>
          </cell>
          <cell r="Z770">
            <v>0</v>
          </cell>
          <cell r="AA770">
            <v>0</v>
          </cell>
        </row>
        <row r="771">
          <cell r="C771" t="str">
            <v>South East</v>
          </cell>
          <cell r="D771" t="str">
            <v>3117529280</v>
          </cell>
          <cell r="E771" t="str">
            <v>22/11kV Line</v>
          </cell>
          <cell r="F771" t="str">
            <v>SE</v>
          </cell>
          <cell r="G771" t="str">
            <v>QBMH</v>
          </cell>
          <cell r="H771" t="str">
            <v>REDLANDS BUSINESS PK CTS 40341</v>
          </cell>
          <cell r="I771" t="str">
            <v>Demand ToU 11kV</v>
          </cell>
          <cell r="J771">
            <v>1.0202100000000001</v>
          </cell>
          <cell r="K771">
            <v>0</v>
          </cell>
          <cell r="L771">
            <v>0</v>
          </cell>
          <cell r="M771">
            <v>0</v>
          </cell>
          <cell r="N771">
            <v>796916</v>
          </cell>
          <cell r="O771">
            <v>0</v>
          </cell>
          <cell r="P771">
            <v>0</v>
          </cell>
          <cell r="Q771">
            <v>0</v>
          </cell>
          <cell r="R771">
            <v>0</v>
          </cell>
          <cell r="S771">
            <v>3541.8537999999962</v>
          </cell>
          <cell r="T771">
            <v>0</v>
          </cell>
          <cell r="U771">
            <v>3483.4132122999963</v>
          </cell>
          <cell r="V771">
            <v>58.440587699999938</v>
          </cell>
          <cell r="W771">
            <v>796916</v>
          </cell>
          <cell r="X771">
            <v>0</v>
          </cell>
          <cell r="Y771">
            <v>0</v>
          </cell>
          <cell r="Z771">
            <v>0</v>
          </cell>
          <cell r="AA771">
            <v>0</v>
          </cell>
        </row>
        <row r="772">
          <cell r="C772" t="str">
            <v>South East</v>
          </cell>
          <cell r="D772" t="str">
            <v>3120146420</v>
          </cell>
          <cell r="E772" t="str">
            <v>22/11kV Line</v>
          </cell>
          <cell r="F772" t="str">
            <v>SE</v>
          </cell>
          <cell r="G772" t="str">
            <v>QGDA</v>
          </cell>
          <cell r="H772" t="str">
            <v>DEPARTMENT OF DEFENCE (Greenbank)</v>
          </cell>
          <cell r="I772" t="str">
            <v>Demand ToU 11kV</v>
          </cell>
          <cell r="J772">
            <v>1.0202100000000001</v>
          </cell>
          <cell r="K772">
            <v>0</v>
          </cell>
          <cell r="L772">
            <v>0</v>
          </cell>
          <cell r="M772">
            <v>0</v>
          </cell>
          <cell r="N772">
            <v>805791.85940823751</v>
          </cell>
          <cell r="O772">
            <v>0</v>
          </cell>
          <cell r="P772">
            <v>0</v>
          </cell>
          <cell r="Q772">
            <v>0</v>
          </cell>
          <cell r="R772">
            <v>0</v>
          </cell>
          <cell r="S772">
            <v>1992</v>
          </cell>
          <cell r="T772">
            <v>0</v>
          </cell>
          <cell r="U772">
            <v>1959.1320000000001</v>
          </cell>
          <cell r="V772">
            <v>32.868000000000002</v>
          </cell>
          <cell r="W772">
            <v>805791.85940823751</v>
          </cell>
          <cell r="X772">
            <v>0</v>
          </cell>
          <cell r="Y772">
            <v>0</v>
          </cell>
          <cell r="Z772">
            <v>0</v>
          </cell>
          <cell r="AA772">
            <v>0</v>
          </cell>
        </row>
        <row r="773">
          <cell r="C773" t="str">
            <v>South East</v>
          </cell>
          <cell r="D773" t="str">
            <v>3120050231</v>
          </cell>
          <cell r="E773" t="str">
            <v>22/11kV Line</v>
          </cell>
          <cell r="F773" t="str">
            <v>SE</v>
          </cell>
          <cell r="G773" t="str">
            <v>QSPN</v>
          </cell>
          <cell r="H773" t="str">
            <v>Queensland Motorways Mngt (Eagle farm)</v>
          </cell>
          <cell r="I773" t="str">
            <v>Demand ToU 11kV</v>
          </cell>
          <cell r="J773">
            <v>1.0202100000000001</v>
          </cell>
          <cell r="K773">
            <v>0</v>
          </cell>
          <cell r="L773">
            <v>0</v>
          </cell>
          <cell r="M773">
            <v>0</v>
          </cell>
          <cell r="N773">
            <v>180000</v>
          </cell>
          <cell r="O773">
            <v>0</v>
          </cell>
          <cell r="P773">
            <v>0</v>
          </cell>
          <cell r="Q773">
            <v>0</v>
          </cell>
          <cell r="R773">
            <v>0</v>
          </cell>
          <cell r="S773">
            <v>384</v>
          </cell>
          <cell r="T773">
            <v>0</v>
          </cell>
          <cell r="U773">
            <v>377.66399999999999</v>
          </cell>
          <cell r="V773">
            <v>6.3360000000000003</v>
          </cell>
          <cell r="W773">
            <v>180000</v>
          </cell>
          <cell r="X773">
            <v>0</v>
          </cell>
          <cell r="Y773">
            <v>0</v>
          </cell>
          <cell r="Z773">
            <v>0</v>
          </cell>
          <cell r="AA773">
            <v>0</v>
          </cell>
        </row>
        <row r="774">
          <cell r="C774" t="str">
            <v>South East</v>
          </cell>
          <cell r="D774" t="str">
            <v>QB06832849</v>
          </cell>
          <cell r="E774" t="str">
            <v>22/11kV Line</v>
          </cell>
          <cell r="F774" t="str">
            <v>SE</v>
          </cell>
          <cell r="G774" t="str">
            <v>QMRE</v>
          </cell>
          <cell r="H774" t="str">
            <v>Caltex Refineries (Qld) Ltd (Product Terminal Lytton)</v>
          </cell>
          <cell r="I774" t="str">
            <v>Demand ToU 11kV</v>
          </cell>
          <cell r="J774">
            <v>1.0202100000000001</v>
          </cell>
          <cell r="K774">
            <v>0</v>
          </cell>
          <cell r="L774">
            <v>0</v>
          </cell>
          <cell r="M774">
            <v>0</v>
          </cell>
          <cell r="N774">
            <v>258015.75999999998</v>
          </cell>
          <cell r="O774">
            <v>0</v>
          </cell>
          <cell r="P774">
            <v>0</v>
          </cell>
          <cell r="Q774">
            <v>0</v>
          </cell>
          <cell r="R774">
            <v>0</v>
          </cell>
          <cell r="S774">
            <v>12962.774300000039</v>
          </cell>
          <cell r="T774">
            <v>0</v>
          </cell>
          <cell r="U774">
            <v>12748.88852405004</v>
          </cell>
          <cell r="V774">
            <v>213.88577595000066</v>
          </cell>
          <cell r="W774">
            <v>258015.75999999998</v>
          </cell>
          <cell r="X774">
            <v>0</v>
          </cell>
          <cell r="Y774">
            <v>0</v>
          </cell>
          <cell r="Z774">
            <v>0</v>
          </cell>
          <cell r="AA774">
            <v>0</v>
          </cell>
        </row>
        <row r="775">
          <cell r="C775" t="str">
            <v>South East</v>
          </cell>
          <cell r="D775" t="str">
            <v>QB03018199</v>
          </cell>
          <cell r="E775" t="str">
            <v>22/11kV Line</v>
          </cell>
          <cell r="F775" t="str">
            <v>SE</v>
          </cell>
          <cell r="G775" t="str">
            <v>QSPN</v>
          </cell>
          <cell r="H775" t="str">
            <v>G James Australia Pty Ltd (Pinkenba)</v>
          </cell>
          <cell r="I775" t="str">
            <v>Demand ToU 11kV</v>
          </cell>
          <cell r="J775">
            <v>1.0202100000000001</v>
          </cell>
          <cell r="K775">
            <v>32000</v>
          </cell>
          <cell r="L775">
            <v>0</v>
          </cell>
          <cell r="M775">
            <v>32000</v>
          </cell>
          <cell r="N775">
            <v>369128.16844854003</v>
          </cell>
          <cell r="O775">
            <v>0</v>
          </cell>
          <cell r="P775">
            <v>0</v>
          </cell>
          <cell r="Q775">
            <v>0</v>
          </cell>
          <cell r="R775">
            <v>0</v>
          </cell>
          <cell r="S775">
            <v>2472</v>
          </cell>
          <cell r="T775">
            <v>0</v>
          </cell>
          <cell r="U775">
            <v>2431.212</v>
          </cell>
          <cell r="V775">
            <v>40.787999999999997</v>
          </cell>
          <cell r="W775">
            <v>369128.16844854003</v>
          </cell>
          <cell r="X775">
            <v>0</v>
          </cell>
          <cell r="Y775">
            <v>0</v>
          </cell>
          <cell r="Z775">
            <v>0</v>
          </cell>
          <cell r="AA775">
            <v>0</v>
          </cell>
        </row>
        <row r="776">
          <cell r="C776" t="str">
            <v>South East</v>
          </cell>
          <cell r="D776" t="str">
            <v>3120062537</v>
          </cell>
          <cell r="E776" t="str">
            <v>22/11kV Line</v>
          </cell>
          <cell r="F776" t="str">
            <v>SE</v>
          </cell>
          <cell r="G776" t="str">
            <v>QGDA</v>
          </cell>
          <cell r="H776" t="str">
            <v>Stanwell Corporation Pty Ltd (Swanbank)</v>
          </cell>
          <cell r="I776" t="str">
            <v>Demand ToU 11kV</v>
          </cell>
          <cell r="J776">
            <v>1.0202100000000001</v>
          </cell>
          <cell r="K776">
            <v>21000</v>
          </cell>
          <cell r="L776">
            <v>0</v>
          </cell>
          <cell r="M776">
            <v>21000</v>
          </cell>
          <cell r="N776">
            <v>250576.33600000001</v>
          </cell>
          <cell r="O776">
            <v>0</v>
          </cell>
          <cell r="P776">
            <v>0</v>
          </cell>
          <cell r="Q776">
            <v>0</v>
          </cell>
          <cell r="R776">
            <v>0</v>
          </cell>
          <cell r="S776">
            <v>1133.6006000000004</v>
          </cell>
          <cell r="T776">
            <v>0</v>
          </cell>
          <cell r="U776">
            <v>1114.8961901000002</v>
          </cell>
          <cell r="V776">
            <v>18.704409900000005</v>
          </cell>
          <cell r="W776">
            <v>250576.33600000001</v>
          </cell>
          <cell r="X776">
            <v>0</v>
          </cell>
          <cell r="Y776">
            <v>0</v>
          </cell>
          <cell r="Z776">
            <v>0</v>
          </cell>
          <cell r="AA776">
            <v>0</v>
          </cell>
        </row>
        <row r="777">
          <cell r="C777" t="str">
            <v>South East</v>
          </cell>
          <cell r="D777" t="str">
            <v>3120062511</v>
          </cell>
          <cell r="E777" t="str">
            <v>22/11kV Line</v>
          </cell>
          <cell r="F777" t="str">
            <v>SE</v>
          </cell>
          <cell r="G777" t="str">
            <v>QMGB</v>
          </cell>
          <cell r="H777" t="str">
            <v>Powerlink (Varsity Lakes)</v>
          </cell>
          <cell r="I777" t="str">
            <v>Demand ToU 11kV</v>
          </cell>
          <cell r="J777">
            <v>1.0434399999999999</v>
          </cell>
          <cell r="K777">
            <v>0</v>
          </cell>
          <cell r="L777">
            <v>0</v>
          </cell>
          <cell r="M777">
            <v>0</v>
          </cell>
          <cell r="N777">
            <v>133313.31619609433</v>
          </cell>
          <cell r="O777">
            <v>0</v>
          </cell>
          <cell r="P777">
            <v>0</v>
          </cell>
          <cell r="Q777">
            <v>0</v>
          </cell>
          <cell r="R777">
            <v>0</v>
          </cell>
          <cell r="S777">
            <v>324</v>
          </cell>
          <cell r="T777">
            <v>0</v>
          </cell>
          <cell r="U777">
            <v>318.654</v>
          </cell>
          <cell r="V777">
            <v>5.3460000000000001</v>
          </cell>
          <cell r="W777">
            <v>133313.31619609433</v>
          </cell>
          <cell r="X777">
            <v>0</v>
          </cell>
          <cell r="Y777">
            <v>0</v>
          </cell>
          <cell r="Z777">
            <v>0</v>
          </cell>
          <cell r="AA777">
            <v>0</v>
          </cell>
        </row>
        <row r="778">
          <cell r="C778" t="str">
            <v>South East</v>
          </cell>
          <cell r="D778" t="str">
            <v>3120042081</v>
          </cell>
          <cell r="E778" t="str">
            <v>22/11kV Line</v>
          </cell>
          <cell r="F778" t="str">
            <v>SE</v>
          </cell>
          <cell r="G778" t="str">
            <v>QABR</v>
          </cell>
          <cell r="H778" t="str">
            <v>Toowoomba Regional Council (Wivenhoe Pump Stn)</v>
          </cell>
          <cell r="I778" t="str">
            <v>Demand ToU 11kV</v>
          </cell>
          <cell r="J778">
            <v>1.0202100000000001</v>
          </cell>
          <cell r="K778">
            <v>0</v>
          </cell>
          <cell r="L778">
            <v>0</v>
          </cell>
          <cell r="M778">
            <v>0</v>
          </cell>
          <cell r="N778">
            <v>9953993.1999999993</v>
          </cell>
          <cell r="O778">
            <v>0</v>
          </cell>
          <cell r="P778">
            <v>0</v>
          </cell>
          <cell r="Q778">
            <v>0</v>
          </cell>
          <cell r="R778">
            <v>0</v>
          </cell>
          <cell r="S778">
            <v>18470</v>
          </cell>
          <cell r="T778">
            <v>0</v>
          </cell>
          <cell r="U778">
            <v>18165.245000000003</v>
          </cell>
          <cell r="V778">
            <v>304.755</v>
          </cell>
          <cell r="W778">
            <v>9953993.1999999993</v>
          </cell>
          <cell r="X778">
            <v>0</v>
          </cell>
          <cell r="Y778">
            <v>0</v>
          </cell>
          <cell r="Z778">
            <v>0</v>
          </cell>
          <cell r="AA778">
            <v>0</v>
          </cell>
        </row>
        <row r="779">
          <cell r="C779" t="str">
            <v>South East</v>
          </cell>
          <cell r="D779" t="str">
            <v>3120661816</v>
          </cell>
          <cell r="E779" t="str">
            <v>22/11kV Line</v>
          </cell>
          <cell r="F779" t="str">
            <v>SE</v>
          </cell>
          <cell r="G779" t="str">
            <v>QRLD</v>
          </cell>
          <cell r="H779" t="str">
            <v>Onesteel Wacol</v>
          </cell>
          <cell r="I779" t="str">
            <v>Demand ToU 11kV</v>
          </cell>
          <cell r="J779">
            <v>1.0202100000000001</v>
          </cell>
          <cell r="K779">
            <v>0</v>
          </cell>
          <cell r="L779">
            <v>0</v>
          </cell>
          <cell r="M779">
            <v>0</v>
          </cell>
          <cell r="N779">
            <v>685336.98400000005</v>
          </cell>
          <cell r="O779">
            <v>0</v>
          </cell>
          <cell r="P779">
            <v>0</v>
          </cell>
          <cell r="Q779">
            <v>0</v>
          </cell>
          <cell r="R779">
            <v>0</v>
          </cell>
          <cell r="S779">
            <v>6067.8539000000037</v>
          </cell>
          <cell r="T779">
            <v>0</v>
          </cell>
          <cell r="U779">
            <v>5967.7343106500039</v>
          </cell>
          <cell r="V779">
            <v>100.11958935000007</v>
          </cell>
          <cell r="W779">
            <v>685336.98400000005</v>
          </cell>
          <cell r="X779">
            <v>0</v>
          </cell>
          <cell r="Y779">
            <v>0</v>
          </cell>
          <cell r="Z779">
            <v>0</v>
          </cell>
          <cell r="AA779">
            <v>0</v>
          </cell>
        </row>
        <row r="780">
          <cell r="C780" t="str">
            <v>South East</v>
          </cell>
          <cell r="D780" t="str">
            <v>QB03303632</v>
          </cell>
          <cell r="E780" t="str">
            <v>22/11kV Line</v>
          </cell>
          <cell r="F780" t="str">
            <v>SE</v>
          </cell>
          <cell r="G780" t="str">
            <v>QSPN</v>
          </cell>
          <cell r="H780" t="str">
            <v>St Patricks College Shorncliffe</v>
          </cell>
          <cell r="I780" t="str">
            <v>Demand ToU 11kV</v>
          </cell>
          <cell r="J780">
            <v>1.0434399999999999</v>
          </cell>
          <cell r="K780">
            <v>210000</v>
          </cell>
          <cell r="L780">
            <v>0</v>
          </cell>
          <cell r="M780">
            <v>210000</v>
          </cell>
          <cell r="N780">
            <v>994798.21181108814</v>
          </cell>
          <cell r="O780">
            <v>0</v>
          </cell>
          <cell r="P780">
            <v>0</v>
          </cell>
          <cell r="Q780">
            <v>0</v>
          </cell>
          <cell r="R780">
            <v>0</v>
          </cell>
          <cell r="S780">
            <v>5640</v>
          </cell>
          <cell r="T780">
            <v>0</v>
          </cell>
          <cell r="U780">
            <v>5546.9400000000005</v>
          </cell>
          <cell r="V780">
            <v>93.06</v>
          </cell>
          <cell r="W780">
            <v>994798.21181108814</v>
          </cell>
          <cell r="X780">
            <v>0</v>
          </cell>
          <cell r="Y780">
            <v>0</v>
          </cell>
          <cell r="Z780">
            <v>0</v>
          </cell>
          <cell r="AA780">
            <v>0</v>
          </cell>
        </row>
        <row r="781">
          <cell r="C781" t="str">
            <v>South East</v>
          </cell>
          <cell r="D781" t="str">
            <v>3120630550</v>
          </cell>
          <cell r="E781" t="str">
            <v>22/11kV Line</v>
          </cell>
          <cell r="F781" t="str">
            <v>SE</v>
          </cell>
          <cell r="G781" t="str">
            <v>QBBS</v>
          </cell>
          <cell r="H781" t="str">
            <v>LMS Generation Rochedale 2nd Generator</v>
          </cell>
          <cell r="I781" t="str">
            <v>Demand ToU 11kV</v>
          </cell>
          <cell r="J781">
            <v>1.0202100000000001</v>
          </cell>
          <cell r="K781">
            <v>0</v>
          </cell>
          <cell r="L781">
            <v>0</v>
          </cell>
          <cell r="M781">
            <v>0</v>
          </cell>
          <cell r="N781">
            <v>1778.6000000000001</v>
          </cell>
          <cell r="O781">
            <v>0</v>
          </cell>
          <cell r="P781">
            <v>0</v>
          </cell>
          <cell r="Q781">
            <v>0</v>
          </cell>
          <cell r="R781">
            <v>0</v>
          </cell>
          <cell r="S781">
            <v>492.70000000000005</v>
          </cell>
          <cell r="T781">
            <v>0</v>
          </cell>
          <cell r="U781">
            <v>484.57045000000005</v>
          </cell>
          <cell r="V781">
            <v>8.1295500000000018</v>
          </cell>
          <cell r="W781">
            <v>1778.6000000000001</v>
          </cell>
          <cell r="X781">
            <v>0</v>
          </cell>
          <cell r="Y781">
            <v>0</v>
          </cell>
          <cell r="Z781">
            <v>0</v>
          </cell>
          <cell r="AA781">
            <v>0</v>
          </cell>
        </row>
        <row r="782">
          <cell r="C782" t="str">
            <v>South East</v>
          </cell>
          <cell r="D782" t="str">
            <v>3120641825</v>
          </cell>
          <cell r="E782" t="str">
            <v>22/11kV Line</v>
          </cell>
          <cell r="F782" t="str">
            <v>SE</v>
          </cell>
          <cell r="G782" t="str">
            <v>QGDA</v>
          </cell>
          <cell r="H782" t="str">
            <v>Australia Post Redbank Plains</v>
          </cell>
          <cell r="I782" t="str">
            <v>Demand ToU 11kV</v>
          </cell>
          <cell r="J782">
            <v>1.0434399999999999</v>
          </cell>
          <cell r="K782">
            <v>631000</v>
          </cell>
          <cell r="L782">
            <v>631000</v>
          </cell>
          <cell r="M782">
            <v>0</v>
          </cell>
          <cell r="N782">
            <v>5674645.5889999997</v>
          </cell>
          <cell r="O782">
            <v>0</v>
          </cell>
          <cell r="P782">
            <v>0</v>
          </cell>
          <cell r="Q782">
            <v>0</v>
          </cell>
          <cell r="R782">
            <v>0</v>
          </cell>
          <cell r="S782">
            <v>14204.362500000001</v>
          </cell>
          <cell r="T782">
            <v>0</v>
          </cell>
          <cell r="U782">
            <v>13969.990518750003</v>
          </cell>
          <cell r="V782">
            <v>234.37198125000003</v>
          </cell>
          <cell r="W782">
            <v>5674645.5889999997</v>
          </cell>
          <cell r="X782">
            <v>0</v>
          </cell>
          <cell r="Y782">
            <v>0</v>
          </cell>
          <cell r="Z782">
            <v>0</v>
          </cell>
          <cell r="AA782">
            <v>0</v>
          </cell>
        </row>
        <row r="783">
          <cell r="C783" t="str">
            <v>South East</v>
          </cell>
          <cell r="D783" t="str">
            <v>3120635254</v>
          </cell>
          <cell r="E783" t="str">
            <v>22/11kV Line</v>
          </cell>
          <cell r="F783" t="str">
            <v>SE</v>
          </cell>
          <cell r="G783" t="str">
            <v>QMAR</v>
          </cell>
          <cell r="H783" t="str">
            <v>Seqwater Molendinar</v>
          </cell>
          <cell r="I783" t="str">
            <v>Demand ToU 11kV</v>
          </cell>
          <cell r="J783">
            <v>1.0434399999999999</v>
          </cell>
          <cell r="K783">
            <v>109000</v>
          </cell>
          <cell r="L783">
            <v>109000</v>
          </cell>
          <cell r="M783">
            <v>0</v>
          </cell>
          <cell r="N783">
            <v>1566639</v>
          </cell>
          <cell r="O783">
            <v>0</v>
          </cell>
          <cell r="P783">
            <v>0</v>
          </cell>
          <cell r="Q783">
            <v>0</v>
          </cell>
          <cell r="R783">
            <v>0</v>
          </cell>
          <cell r="S783">
            <v>3271.9044000000004</v>
          </cell>
          <cell r="T783">
            <v>0</v>
          </cell>
          <cell r="U783">
            <v>3217.9179774000004</v>
          </cell>
          <cell r="V783">
            <v>53.986422599999997</v>
          </cell>
          <cell r="W783">
            <v>1566639</v>
          </cell>
          <cell r="X783">
            <v>0</v>
          </cell>
          <cell r="Y783">
            <v>0</v>
          </cell>
          <cell r="Z783">
            <v>0</v>
          </cell>
          <cell r="AA783">
            <v>0</v>
          </cell>
        </row>
        <row r="784">
          <cell r="C784" t="str">
            <v>South East</v>
          </cell>
          <cell r="D784" t="str">
            <v>3120674284</v>
          </cell>
          <cell r="E784" t="str">
            <v>22/11kV Line</v>
          </cell>
          <cell r="F784" t="str">
            <v>SE</v>
          </cell>
          <cell r="G784" t="str">
            <v>QSPN</v>
          </cell>
          <cell r="H784" t="str">
            <v>FRCPA PTY LTD (James Hardie)</v>
          </cell>
          <cell r="I784" t="str">
            <v>Demand ToU 11kV</v>
          </cell>
          <cell r="J784">
            <v>1.05871</v>
          </cell>
          <cell r="K784">
            <v>598000</v>
          </cell>
          <cell r="L784">
            <v>0</v>
          </cell>
          <cell r="M784">
            <v>598000</v>
          </cell>
          <cell r="N784">
            <v>4908319.83</v>
          </cell>
          <cell r="O784">
            <v>0</v>
          </cell>
          <cell r="P784">
            <v>0</v>
          </cell>
          <cell r="Q784">
            <v>0</v>
          </cell>
          <cell r="R784">
            <v>0</v>
          </cell>
          <cell r="S784">
            <v>18957.778700000039</v>
          </cell>
          <cell r="T784">
            <v>0</v>
          </cell>
          <cell r="U784">
            <v>18644.975351450041</v>
          </cell>
          <cell r="V784">
            <v>312.80334855000069</v>
          </cell>
          <cell r="W784">
            <v>4908319.83</v>
          </cell>
          <cell r="X784">
            <v>0</v>
          </cell>
          <cell r="Y784">
            <v>0</v>
          </cell>
          <cell r="Z784">
            <v>0</v>
          </cell>
          <cell r="AA784">
            <v>0</v>
          </cell>
        </row>
        <row r="785">
          <cell r="C785" t="str">
            <v>South East</v>
          </cell>
          <cell r="D785" t="str">
            <v>3120349144</v>
          </cell>
          <cell r="E785" t="str">
            <v>22/11kV Line</v>
          </cell>
          <cell r="F785" t="str">
            <v>SE</v>
          </cell>
          <cell r="G785" t="str">
            <v>QTNS</v>
          </cell>
          <cell r="H785" t="str">
            <v>UQ 80 Meiers Road Indooroopilly</v>
          </cell>
          <cell r="I785" t="str">
            <v>Demand ToU 11kV</v>
          </cell>
          <cell r="J785">
            <v>1.0202100000000001</v>
          </cell>
          <cell r="K785">
            <v>62000</v>
          </cell>
          <cell r="L785">
            <v>62000</v>
          </cell>
          <cell r="M785">
            <v>0</v>
          </cell>
          <cell r="N785">
            <v>1942474.8000000005</v>
          </cell>
          <cell r="O785">
            <v>0</v>
          </cell>
          <cell r="P785">
            <v>0</v>
          </cell>
          <cell r="Q785">
            <v>0</v>
          </cell>
          <cell r="R785">
            <v>0</v>
          </cell>
          <cell r="S785">
            <v>5817.5593999999992</v>
          </cell>
          <cell r="T785">
            <v>0</v>
          </cell>
          <cell r="U785">
            <v>5721.5696698999991</v>
          </cell>
          <cell r="V785">
            <v>95.989730099999989</v>
          </cell>
          <cell r="W785">
            <v>1942474.8000000005</v>
          </cell>
          <cell r="X785">
            <v>0</v>
          </cell>
          <cell r="Y785">
            <v>0</v>
          </cell>
          <cell r="Z785">
            <v>0</v>
          </cell>
          <cell r="AA785">
            <v>0</v>
          </cell>
        </row>
        <row r="786">
          <cell r="C786" t="str">
            <v>South East</v>
          </cell>
          <cell r="D786" t="str">
            <v>QB13536095</v>
          </cell>
          <cell r="E786" t="str">
            <v>22/11kV Line</v>
          </cell>
          <cell r="F786" t="str">
            <v>SE</v>
          </cell>
          <cell r="G786" t="str">
            <v>QBMH</v>
          </cell>
          <cell r="H786" t="str">
            <v>Brisbane Cricket Ground (Gabba)</v>
          </cell>
          <cell r="I786" t="str">
            <v>Demand ToU 11kV</v>
          </cell>
          <cell r="J786">
            <v>1.0434399999999999</v>
          </cell>
          <cell r="K786">
            <v>404000</v>
          </cell>
          <cell r="L786">
            <v>0</v>
          </cell>
          <cell r="M786">
            <v>404000</v>
          </cell>
          <cell r="N786">
            <v>2421428.0819999999</v>
          </cell>
          <cell r="O786">
            <v>0</v>
          </cell>
          <cell r="P786">
            <v>0</v>
          </cell>
          <cell r="Q786">
            <v>0</v>
          </cell>
          <cell r="R786">
            <v>0</v>
          </cell>
          <cell r="S786">
            <v>12384</v>
          </cell>
          <cell r="T786">
            <v>0</v>
          </cell>
          <cell r="U786">
            <v>12179.664000000001</v>
          </cell>
          <cell r="V786">
            <v>204.33600000000001</v>
          </cell>
          <cell r="W786">
            <v>2421428.0819999999</v>
          </cell>
          <cell r="X786">
            <v>0</v>
          </cell>
          <cell r="Y786">
            <v>0</v>
          </cell>
          <cell r="Z786">
            <v>0</v>
          </cell>
          <cell r="AA786">
            <v>0</v>
          </cell>
        </row>
        <row r="787">
          <cell r="C787" t="str">
            <v>South East</v>
          </cell>
          <cell r="D787" t="str">
            <v>QB11844701</v>
          </cell>
          <cell r="E787" t="str">
            <v>22/11kV Line</v>
          </cell>
          <cell r="F787" t="str">
            <v>SE</v>
          </cell>
          <cell r="G787" t="str">
            <v>QBMH</v>
          </cell>
          <cell r="H787" t="str">
            <v>Brisbane Cricket Ground (Gabba)</v>
          </cell>
          <cell r="I787" t="str">
            <v>Demand ToU 11kV</v>
          </cell>
          <cell r="J787">
            <v>1.0434399999999999</v>
          </cell>
          <cell r="K787">
            <v>210000</v>
          </cell>
          <cell r="L787">
            <v>0</v>
          </cell>
          <cell r="M787">
            <v>210000</v>
          </cell>
          <cell r="N787">
            <v>1805116.1340000001</v>
          </cell>
          <cell r="O787">
            <v>0</v>
          </cell>
          <cell r="P787">
            <v>0</v>
          </cell>
          <cell r="Q787">
            <v>0</v>
          </cell>
          <cell r="R787">
            <v>0</v>
          </cell>
          <cell r="S787">
            <v>11016</v>
          </cell>
          <cell r="T787">
            <v>0</v>
          </cell>
          <cell r="U787">
            <v>10834.236000000001</v>
          </cell>
          <cell r="V787">
            <v>181.76400000000001</v>
          </cell>
          <cell r="W787">
            <v>1805116.1340000001</v>
          </cell>
          <cell r="X787">
            <v>0</v>
          </cell>
          <cell r="Y787">
            <v>0</v>
          </cell>
          <cell r="Z787">
            <v>0</v>
          </cell>
          <cell r="AA787">
            <v>0</v>
          </cell>
        </row>
        <row r="788">
          <cell r="C788" t="str">
            <v>South East</v>
          </cell>
          <cell r="D788" t="str">
            <v>3116087291</v>
          </cell>
          <cell r="E788" t="str">
            <v>22/11kV Line</v>
          </cell>
          <cell r="F788" t="str">
            <v>SE</v>
          </cell>
          <cell r="G788" t="str">
            <v>QBMH</v>
          </cell>
          <cell r="H788" t="str">
            <v>Brisbane Cricket Ground (Gabba)</v>
          </cell>
          <cell r="I788" t="str">
            <v>Demand ToU 11kV</v>
          </cell>
          <cell r="J788">
            <v>1.0434399999999999</v>
          </cell>
          <cell r="K788">
            <v>210000</v>
          </cell>
          <cell r="L788">
            <v>0</v>
          </cell>
          <cell r="M788">
            <v>210000</v>
          </cell>
          <cell r="N788">
            <v>1338773.2560000001</v>
          </cell>
          <cell r="O788">
            <v>0</v>
          </cell>
          <cell r="P788">
            <v>0</v>
          </cell>
          <cell r="Q788">
            <v>0</v>
          </cell>
          <cell r="R788">
            <v>0</v>
          </cell>
          <cell r="S788">
            <v>7752</v>
          </cell>
          <cell r="T788">
            <v>0</v>
          </cell>
          <cell r="U788">
            <v>7624.0920000000006</v>
          </cell>
          <cell r="V788">
            <v>127.90800000000002</v>
          </cell>
          <cell r="W788">
            <v>1338773.2560000001</v>
          </cell>
          <cell r="X788">
            <v>0</v>
          </cell>
          <cell r="Y788">
            <v>0</v>
          </cell>
          <cell r="Z788">
            <v>0</v>
          </cell>
          <cell r="AA788">
            <v>0</v>
          </cell>
        </row>
        <row r="789">
          <cell r="C789" t="str">
            <v>South East</v>
          </cell>
          <cell r="D789" t="str">
            <v>QB13209124</v>
          </cell>
          <cell r="E789" t="str">
            <v>22/11kV Line</v>
          </cell>
          <cell r="F789" t="str">
            <v>SE</v>
          </cell>
          <cell r="G789" t="str">
            <v>QBMH</v>
          </cell>
          <cell r="H789" t="str">
            <v>Brisbane Cricket Ground (Gabba)</v>
          </cell>
          <cell r="I789" t="str">
            <v>Demand ToU 11kV</v>
          </cell>
          <cell r="J789">
            <v>1.0434399999999999</v>
          </cell>
          <cell r="K789">
            <v>210000</v>
          </cell>
          <cell r="L789">
            <v>0</v>
          </cell>
          <cell r="M789">
            <v>210000</v>
          </cell>
          <cell r="N789">
            <v>1034802.138</v>
          </cell>
          <cell r="O789">
            <v>0</v>
          </cell>
          <cell r="P789">
            <v>0</v>
          </cell>
          <cell r="Q789">
            <v>0</v>
          </cell>
          <cell r="R789">
            <v>0</v>
          </cell>
          <cell r="S789">
            <v>7236</v>
          </cell>
          <cell r="T789">
            <v>0</v>
          </cell>
          <cell r="U789">
            <v>7116.6060000000007</v>
          </cell>
          <cell r="V789">
            <v>119.39400000000001</v>
          </cell>
          <cell r="W789">
            <v>1034802.138</v>
          </cell>
          <cell r="X789">
            <v>0</v>
          </cell>
          <cell r="Y789">
            <v>0</v>
          </cell>
          <cell r="Z789">
            <v>0</v>
          </cell>
          <cell r="AA789">
            <v>0</v>
          </cell>
        </row>
        <row r="790">
          <cell r="C790" t="str">
            <v>South East</v>
          </cell>
          <cell r="D790" t="str">
            <v>QB05709148</v>
          </cell>
          <cell r="E790" t="str">
            <v>22/11kV Line</v>
          </cell>
          <cell r="F790" t="str">
            <v>SE</v>
          </cell>
          <cell r="G790" t="str">
            <v>QBMH</v>
          </cell>
          <cell r="H790" t="str">
            <v>Lynch Group</v>
          </cell>
          <cell r="I790" t="str">
            <v>Demand ToU 11kV</v>
          </cell>
          <cell r="J790">
            <v>1.0434399999999999</v>
          </cell>
          <cell r="K790">
            <v>109000</v>
          </cell>
          <cell r="L790">
            <v>0</v>
          </cell>
          <cell r="M790">
            <v>109000</v>
          </cell>
          <cell r="N790">
            <v>2864638.905357772</v>
          </cell>
          <cell r="O790">
            <v>0</v>
          </cell>
          <cell r="P790">
            <v>0</v>
          </cell>
          <cell r="Q790">
            <v>0</v>
          </cell>
          <cell r="R790">
            <v>0</v>
          </cell>
          <cell r="S790">
            <v>6048</v>
          </cell>
          <cell r="T790">
            <v>0</v>
          </cell>
          <cell r="U790">
            <v>5948.2080000000005</v>
          </cell>
          <cell r="V790">
            <v>99.792000000000002</v>
          </cell>
          <cell r="W790">
            <v>2864638.905357772</v>
          </cell>
          <cell r="X790">
            <v>0</v>
          </cell>
          <cell r="Y790">
            <v>0</v>
          </cell>
          <cell r="Z790">
            <v>0</v>
          </cell>
          <cell r="AA790">
            <v>0</v>
          </cell>
        </row>
        <row r="791">
          <cell r="C791" t="str">
            <v>South East</v>
          </cell>
          <cell r="D791" t="str">
            <v>3120024224</v>
          </cell>
          <cell r="E791" t="str">
            <v>22/11kV Line</v>
          </cell>
          <cell r="F791" t="str">
            <v>SE</v>
          </cell>
          <cell r="G791" t="str">
            <v>QALG</v>
          </cell>
          <cell r="H791" t="str">
            <v>Sustainable Energy Infrastructure (EG) Willawong</v>
          </cell>
          <cell r="I791" t="str">
            <v>Demand ToU 11kV</v>
          </cell>
          <cell r="J791">
            <v>1.0434399999999999</v>
          </cell>
          <cell r="K791">
            <v>210000</v>
          </cell>
          <cell r="L791">
            <v>0</v>
          </cell>
          <cell r="M791">
            <v>210000</v>
          </cell>
          <cell r="N791">
            <v>1173461.957618949</v>
          </cell>
          <cell r="O791">
            <v>0</v>
          </cell>
          <cell r="P791">
            <v>0</v>
          </cell>
          <cell r="Q791">
            <v>0</v>
          </cell>
          <cell r="R791">
            <v>0</v>
          </cell>
          <cell r="S791">
            <v>6984</v>
          </cell>
          <cell r="T791">
            <v>0</v>
          </cell>
          <cell r="U791">
            <v>6868.764000000001</v>
          </cell>
          <cell r="V791">
            <v>115.23599999999999</v>
          </cell>
          <cell r="W791">
            <v>1173461.957618949</v>
          </cell>
          <cell r="X791">
            <v>0</v>
          </cell>
          <cell r="Y791">
            <v>0</v>
          </cell>
          <cell r="Z791">
            <v>0</v>
          </cell>
          <cell r="AA791">
            <v>0</v>
          </cell>
        </row>
        <row r="792">
          <cell r="C792" t="str">
            <v>South East</v>
          </cell>
          <cell r="D792" t="str">
            <v>QB11854553</v>
          </cell>
          <cell r="E792" t="str">
            <v>22/11kV Line</v>
          </cell>
          <cell r="F792" t="str">
            <v>SE</v>
          </cell>
          <cell r="G792" t="str">
            <v>QSPN</v>
          </cell>
          <cell r="H792" t="str">
            <v>Platypus Graphics Pty Ltd (Virginia)</v>
          </cell>
          <cell r="I792" t="str">
            <v>Demand ToU 11kV</v>
          </cell>
          <cell r="J792">
            <v>1.0434399999999999</v>
          </cell>
          <cell r="K792">
            <v>165000</v>
          </cell>
          <cell r="L792">
            <v>0</v>
          </cell>
          <cell r="M792">
            <v>165000</v>
          </cell>
          <cell r="N792">
            <v>2419269.410671351</v>
          </cell>
          <cell r="O792">
            <v>0</v>
          </cell>
          <cell r="P792">
            <v>0</v>
          </cell>
          <cell r="Q792">
            <v>0</v>
          </cell>
          <cell r="R792">
            <v>0</v>
          </cell>
          <cell r="S792">
            <v>8592</v>
          </cell>
          <cell r="T792">
            <v>0</v>
          </cell>
          <cell r="U792">
            <v>8450.232</v>
          </cell>
          <cell r="V792">
            <v>141.768</v>
          </cell>
          <cell r="W792">
            <v>2419269.410671351</v>
          </cell>
          <cell r="X792">
            <v>0</v>
          </cell>
          <cell r="Y792">
            <v>0</v>
          </cell>
          <cell r="Z792">
            <v>0</v>
          </cell>
          <cell r="AA792">
            <v>0</v>
          </cell>
        </row>
        <row r="793">
          <cell r="C793" t="str">
            <v>South East</v>
          </cell>
          <cell r="D793" t="str">
            <v>QB04268024</v>
          </cell>
          <cell r="E793" t="str">
            <v>22/11kV Line</v>
          </cell>
          <cell r="F793" t="str">
            <v>SE</v>
          </cell>
          <cell r="G793" t="str">
            <v>QRLD</v>
          </cell>
          <cell r="H793" t="str">
            <v>Drake Trailers (Wacol)</v>
          </cell>
          <cell r="I793" t="str">
            <v>Demand ToU 11kV</v>
          </cell>
          <cell r="J793">
            <v>1.0434399999999999</v>
          </cell>
          <cell r="K793">
            <v>193000</v>
          </cell>
          <cell r="L793">
            <v>0</v>
          </cell>
          <cell r="M793">
            <v>193000</v>
          </cell>
          <cell r="N793">
            <v>1505780.912</v>
          </cell>
          <cell r="O793">
            <v>0</v>
          </cell>
          <cell r="P793">
            <v>0</v>
          </cell>
          <cell r="Q793">
            <v>0</v>
          </cell>
          <cell r="R793">
            <v>0</v>
          </cell>
          <cell r="S793">
            <v>6171.5831000000035</v>
          </cell>
          <cell r="T793">
            <v>0</v>
          </cell>
          <cell r="U793">
            <v>6069.7519788500049</v>
          </cell>
          <cell r="V793">
            <v>101.83112115000006</v>
          </cell>
          <cell r="W793">
            <v>1505780.912</v>
          </cell>
          <cell r="X793">
            <v>0</v>
          </cell>
          <cell r="Y793">
            <v>0</v>
          </cell>
          <cell r="Z793">
            <v>0</v>
          </cell>
          <cell r="AA793">
            <v>0</v>
          </cell>
        </row>
        <row r="794">
          <cell r="C794" t="str">
            <v>South East</v>
          </cell>
          <cell r="D794" t="str">
            <v>3120300147</v>
          </cell>
          <cell r="E794" t="str">
            <v>22/11kV Line</v>
          </cell>
          <cell r="F794" t="str">
            <v>SE</v>
          </cell>
          <cell r="G794" t="str">
            <v>QMRE</v>
          </cell>
          <cell r="H794" t="str">
            <v>7 Chester St Newstead</v>
          </cell>
          <cell r="I794" t="str">
            <v>Demand ToU 11kV</v>
          </cell>
          <cell r="J794">
            <v>1.0434399999999999</v>
          </cell>
          <cell r="K794">
            <v>210000</v>
          </cell>
          <cell r="L794">
            <v>210000</v>
          </cell>
          <cell r="M794">
            <v>0</v>
          </cell>
          <cell r="N794">
            <v>1112651.9000000001</v>
          </cell>
          <cell r="O794">
            <v>0</v>
          </cell>
          <cell r="P794">
            <v>0</v>
          </cell>
          <cell r="Q794">
            <v>0</v>
          </cell>
          <cell r="R794">
            <v>0</v>
          </cell>
          <cell r="S794">
            <v>2821.4</v>
          </cell>
          <cell r="T794">
            <v>0</v>
          </cell>
          <cell r="U794">
            <v>2774.8469</v>
          </cell>
          <cell r="V794">
            <v>46.553100000000001</v>
          </cell>
          <cell r="W794">
            <v>1112651.9000000001</v>
          </cell>
          <cell r="X794">
            <v>0</v>
          </cell>
          <cell r="Y794">
            <v>0</v>
          </cell>
          <cell r="Z794">
            <v>0</v>
          </cell>
          <cell r="AA794">
            <v>0</v>
          </cell>
        </row>
        <row r="795">
          <cell r="C795" t="str">
            <v>South East</v>
          </cell>
          <cell r="D795" t="str">
            <v>3120371586</v>
          </cell>
          <cell r="E795" t="str">
            <v>22/11kV Line</v>
          </cell>
          <cell r="F795" t="str">
            <v>SE</v>
          </cell>
          <cell r="G795" t="str">
            <v>QPWD</v>
          </cell>
          <cell r="H795" t="str">
            <v>Unity Water (Warana WWTP)</v>
          </cell>
          <cell r="I795" t="str">
            <v>Demand ToU 11kV</v>
          </cell>
          <cell r="J795">
            <v>1.0434399999999999</v>
          </cell>
          <cell r="K795">
            <v>516000</v>
          </cell>
          <cell r="L795">
            <v>516000</v>
          </cell>
          <cell r="M795">
            <v>0</v>
          </cell>
          <cell r="N795">
            <v>6284884.7379999999</v>
          </cell>
          <cell r="O795">
            <v>0</v>
          </cell>
          <cell r="P795">
            <v>0</v>
          </cell>
          <cell r="Q795">
            <v>0</v>
          </cell>
          <cell r="R795">
            <v>0</v>
          </cell>
          <cell r="S795">
            <v>14716.830900000001</v>
          </cell>
          <cell r="T795">
            <v>0</v>
          </cell>
          <cell r="U795">
            <v>14474.003190150001</v>
          </cell>
          <cell r="V795">
            <v>242.82770985000002</v>
          </cell>
          <cell r="W795">
            <v>6284884.7379999999</v>
          </cell>
          <cell r="X795">
            <v>0</v>
          </cell>
          <cell r="Y795">
            <v>0</v>
          </cell>
          <cell r="Z795">
            <v>0</v>
          </cell>
          <cell r="AA795">
            <v>0</v>
          </cell>
        </row>
        <row r="796">
          <cell r="C796" t="str">
            <v>South East</v>
          </cell>
          <cell r="D796" t="str">
            <v>3120001148</v>
          </cell>
          <cell r="E796" t="str">
            <v>22/11kV Line</v>
          </cell>
          <cell r="F796" t="str">
            <v>SE</v>
          </cell>
          <cell r="G796" t="str">
            <v>QRLE</v>
          </cell>
          <cell r="H796" t="str">
            <v>St Laurances College</v>
          </cell>
          <cell r="I796" t="str">
            <v>Demand ToU 11kV</v>
          </cell>
          <cell r="J796">
            <v>1.0434399999999999</v>
          </cell>
          <cell r="K796">
            <v>106000</v>
          </cell>
          <cell r="L796">
            <v>0</v>
          </cell>
          <cell r="M796">
            <v>106000</v>
          </cell>
          <cell r="N796">
            <v>277326.92700000003</v>
          </cell>
          <cell r="O796">
            <v>0</v>
          </cell>
          <cell r="P796">
            <v>0</v>
          </cell>
          <cell r="Q796">
            <v>0</v>
          </cell>
          <cell r="R796">
            <v>0</v>
          </cell>
          <cell r="S796">
            <v>2968.2159999999958</v>
          </cell>
          <cell r="T796">
            <v>0</v>
          </cell>
          <cell r="U796">
            <v>2919.2404359999964</v>
          </cell>
          <cell r="V796">
            <v>48.975563999999935</v>
          </cell>
          <cell r="W796">
            <v>277326.92700000003</v>
          </cell>
          <cell r="X796">
            <v>0</v>
          </cell>
          <cell r="Y796">
            <v>0</v>
          </cell>
          <cell r="Z796">
            <v>0</v>
          </cell>
          <cell r="AA796">
            <v>0</v>
          </cell>
        </row>
        <row r="797">
          <cell r="C797" t="str">
            <v>South East</v>
          </cell>
          <cell r="D797" t="str">
            <v>3120311607</v>
          </cell>
          <cell r="E797" t="str">
            <v>22/11kV Line</v>
          </cell>
          <cell r="F797" t="str">
            <v>SE</v>
          </cell>
          <cell r="G797" t="str">
            <v>QTNS</v>
          </cell>
          <cell r="H797" t="str">
            <v>St Laurances College</v>
          </cell>
          <cell r="I797" t="str">
            <v>Demand ToU 11kV</v>
          </cell>
          <cell r="J797">
            <v>1.0434399999999999</v>
          </cell>
          <cell r="K797">
            <v>106000</v>
          </cell>
          <cell r="L797">
            <v>106000</v>
          </cell>
          <cell r="M797">
            <v>0</v>
          </cell>
          <cell r="N797">
            <v>191924.62293828253</v>
          </cell>
          <cell r="O797">
            <v>0</v>
          </cell>
          <cell r="P797">
            <v>0</v>
          </cell>
          <cell r="Q797">
            <v>0</v>
          </cell>
          <cell r="R797">
            <v>0</v>
          </cell>
          <cell r="S797">
            <v>1188</v>
          </cell>
          <cell r="T797">
            <v>0</v>
          </cell>
          <cell r="U797">
            <v>1168.3980000000001</v>
          </cell>
          <cell r="V797">
            <v>19.602000000000004</v>
          </cell>
          <cell r="W797">
            <v>191924.62293828253</v>
          </cell>
          <cell r="X797">
            <v>0</v>
          </cell>
          <cell r="Y797">
            <v>0</v>
          </cell>
          <cell r="Z797">
            <v>0</v>
          </cell>
          <cell r="AA797">
            <v>0</v>
          </cell>
        </row>
        <row r="798">
          <cell r="C798" t="str">
            <v>South East</v>
          </cell>
          <cell r="D798" t="str">
            <v>3115733408</v>
          </cell>
          <cell r="E798" t="str">
            <v>22/11kV Line</v>
          </cell>
          <cell r="F798" t="str">
            <v>SE</v>
          </cell>
          <cell r="G798" t="str">
            <v>QTNS</v>
          </cell>
          <cell r="H798" t="str">
            <v>St Laurances College</v>
          </cell>
          <cell r="I798" t="str">
            <v>Demand ToU 11kV</v>
          </cell>
          <cell r="J798">
            <v>1.0434399999999999</v>
          </cell>
          <cell r="K798">
            <v>106000</v>
          </cell>
          <cell r="L798">
            <v>0</v>
          </cell>
          <cell r="M798">
            <v>106000</v>
          </cell>
          <cell r="N798">
            <v>847669.32953992661</v>
          </cell>
          <cell r="O798">
            <v>0</v>
          </cell>
          <cell r="P798">
            <v>0</v>
          </cell>
          <cell r="Q798">
            <v>0</v>
          </cell>
          <cell r="R798">
            <v>0</v>
          </cell>
          <cell r="S798">
            <v>4812</v>
          </cell>
          <cell r="T798">
            <v>0</v>
          </cell>
          <cell r="U798">
            <v>4732.6020000000008</v>
          </cell>
          <cell r="V798">
            <v>79.397999999999996</v>
          </cell>
          <cell r="W798">
            <v>847669.32953992661</v>
          </cell>
          <cell r="X798">
            <v>0</v>
          </cell>
          <cell r="Y798">
            <v>0</v>
          </cell>
          <cell r="Z798">
            <v>0</v>
          </cell>
          <cell r="AA798">
            <v>0</v>
          </cell>
        </row>
        <row r="799">
          <cell r="C799" t="str">
            <v>South East</v>
          </cell>
          <cell r="D799" t="str">
            <v>3120622396</v>
          </cell>
          <cell r="E799" t="str">
            <v>22/11kV Line</v>
          </cell>
          <cell r="F799" t="str">
            <v>SE</v>
          </cell>
          <cell r="G799" t="str">
            <v>QSPN</v>
          </cell>
          <cell r="H799" t="str">
            <v>Adolescent Extended Treatment Centre</v>
          </cell>
          <cell r="I799" t="str">
            <v>Demand ToU 11kV</v>
          </cell>
          <cell r="J799">
            <v>1.0434399999999999</v>
          </cell>
          <cell r="K799">
            <v>106000</v>
          </cell>
          <cell r="L799">
            <v>0</v>
          </cell>
          <cell r="M799">
            <v>106000</v>
          </cell>
          <cell r="N799">
            <v>739801.9</v>
          </cell>
          <cell r="O799">
            <v>0</v>
          </cell>
          <cell r="P799">
            <v>0</v>
          </cell>
          <cell r="Q799">
            <v>0</v>
          </cell>
          <cell r="R799">
            <v>0</v>
          </cell>
          <cell r="S799">
            <v>1856.7944000000041</v>
          </cell>
          <cell r="T799">
            <v>0</v>
          </cell>
          <cell r="U799">
            <v>1826.1572924000041</v>
          </cell>
          <cell r="V799">
            <v>30.637107600000068</v>
          </cell>
          <cell r="W799">
            <v>739801.9</v>
          </cell>
          <cell r="X799">
            <v>0</v>
          </cell>
          <cell r="Y799">
            <v>0</v>
          </cell>
          <cell r="Z799">
            <v>0</v>
          </cell>
          <cell r="AA799">
            <v>0</v>
          </cell>
        </row>
        <row r="800">
          <cell r="C800" t="str">
            <v>South East</v>
          </cell>
          <cell r="D800" t="str">
            <v>3120024221</v>
          </cell>
          <cell r="E800" t="str">
            <v>22/11kV Line</v>
          </cell>
          <cell r="F800" t="str">
            <v>SE</v>
          </cell>
          <cell r="G800" t="str">
            <v>QALG</v>
          </cell>
          <cell r="H800" t="str">
            <v>Brisbane City Council - Willawong Bus Depot</v>
          </cell>
          <cell r="I800" t="str">
            <v>Demand ToU 11kV</v>
          </cell>
          <cell r="J800">
            <v>1.0434399999999999</v>
          </cell>
          <cell r="K800">
            <v>88000</v>
          </cell>
          <cell r="L800">
            <v>0</v>
          </cell>
          <cell r="M800">
            <v>88000</v>
          </cell>
          <cell r="N800">
            <v>1236429.9309255313</v>
          </cell>
          <cell r="O800">
            <v>0</v>
          </cell>
          <cell r="P800">
            <v>0</v>
          </cell>
          <cell r="Q800">
            <v>0</v>
          </cell>
          <cell r="R800">
            <v>0</v>
          </cell>
          <cell r="S800">
            <v>2628</v>
          </cell>
          <cell r="T800">
            <v>0</v>
          </cell>
          <cell r="U800">
            <v>2584.6379999999999</v>
          </cell>
          <cell r="V800">
            <v>43.362000000000002</v>
          </cell>
          <cell r="W800">
            <v>1236429.9309255313</v>
          </cell>
          <cell r="X800">
            <v>0</v>
          </cell>
          <cell r="Y800">
            <v>0</v>
          </cell>
          <cell r="Z800">
            <v>0</v>
          </cell>
          <cell r="AA800">
            <v>0</v>
          </cell>
        </row>
        <row r="801">
          <cell r="C801" t="str">
            <v>South East</v>
          </cell>
          <cell r="D801" t="str">
            <v>QB08745048</v>
          </cell>
          <cell r="E801" t="str">
            <v>22/11kV Line</v>
          </cell>
          <cell r="F801" t="str">
            <v>SE</v>
          </cell>
          <cell r="G801" t="str">
            <v>QGDA</v>
          </cell>
          <cell r="H801" t="str">
            <v>Comgroup (Qld)</v>
          </cell>
          <cell r="I801" t="str">
            <v>Demand ToU 11kV</v>
          </cell>
          <cell r="J801">
            <v>1.0434399999999999</v>
          </cell>
          <cell r="K801">
            <v>657000</v>
          </cell>
          <cell r="L801">
            <v>447000</v>
          </cell>
          <cell r="M801">
            <v>210000</v>
          </cell>
          <cell r="N801">
            <v>8696358.3100226447</v>
          </cell>
          <cell r="O801">
            <v>0</v>
          </cell>
          <cell r="P801">
            <v>0</v>
          </cell>
          <cell r="Q801">
            <v>0</v>
          </cell>
          <cell r="R801">
            <v>0</v>
          </cell>
          <cell r="S801">
            <v>22560</v>
          </cell>
          <cell r="T801">
            <v>0</v>
          </cell>
          <cell r="U801">
            <v>22187.760000000002</v>
          </cell>
          <cell r="V801">
            <v>372.24</v>
          </cell>
          <cell r="W801">
            <v>8696358.3100226447</v>
          </cell>
          <cell r="X801">
            <v>0</v>
          </cell>
          <cell r="Y801">
            <v>0</v>
          </cell>
          <cell r="Z801">
            <v>0</v>
          </cell>
          <cell r="AA801">
            <v>0</v>
          </cell>
        </row>
        <row r="802">
          <cell r="C802" t="str">
            <v>South East</v>
          </cell>
          <cell r="D802" t="str">
            <v>3117181348</v>
          </cell>
          <cell r="E802" t="str">
            <v>22/11kV Line</v>
          </cell>
          <cell r="F802" t="str">
            <v>SE</v>
          </cell>
          <cell r="G802" t="str">
            <v>QBDA</v>
          </cell>
          <cell r="H802" t="str">
            <v>SEQWATER HV SUPPLY (FOR SRWP)</v>
          </cell>
          <cell r="I802" t="str">
            <v>Demand ToU 11kV</v>
          </cell>
          <cell r="J802">
            <v>1.0202100000000001</v>
          </cell>
          <cell r="K802">
            <v>1118000</v>
          </cell>
          <cell r="L802">
            <v>0</v>
          </cell>
          <cell r="M802">
            <v>1118000</v>
          </cell>
          <cell r="N802">
            <v>308794</v>
          </cell>
          <cell r="O802">
            <v>0</v>
          </cell>
          <cell r="P802">
            <v>0</v>
          </cell>
          <cell r="Q802">
            <v>0</v>
          </cell>
          <cell r="R802">
            <v>0</v>
          </cell>
          <cell r="S802">
            <v>4995.7427000000043</v>
          </cell>
          <cell r="T802">
            <v>0</v>
          </cell>
          <cell r="U802">
            <v>4913.3129454500049</v>
          </cell>
          <cell r="V802">
            <v>82.429754550000069</v>
          </cell>
          <cell r="W802">
            <v>308794</v>
          </cell>
          <cell r="X802">
            <v>0</v>
          </cell>
          <cell r="Y802">
            <v>0</v>
          </cell>
          <cell r="Z802">
            <v>0</v>
          </cell>
          <cell r="AA802">
            <v>0</v>
          </cell>
        </row>
        <row r="803">
          <cell r="C803" t="str">
            <v>South East</v>
          </cell>
          <cell r="D803" t="str">
            <v>3120092480</v>
          </cell>
          <cell r="E803" t="str">
            <v>22/11kV Line</v>
          </cell>
          <cell r="F803" t="str">
            <v>SE</v>
          </cell>
          <cell r="G803" t="str">
            <v>QSPN</v>
          </cell>
          <cell r="H803" t="str">
            <v>SEQWATER (Morayfield)</v>
          </cell>
          <cell r="I803" t="str">
            <v>Demand ToU 11kV</v>
          </cell>
          <cell r="J803">
            <v>1.0202100000000001</v>
          </cell>
          <cell r="K803">
            <v>0</v>
          </cell>
          <cell r="L803">
            <v>0</v>
          </cell>
          <cell r="M803">
            <v>0</v>
          </cell>
          <cell r="N803">
            <v>1216061.0065583854</v>
          </cell>
          <cell r="O803">
            <v>0</v>
          </cell>
          <cell r="P803">
            <v>0</v>
          </cell>
          <cell r="Q803">
            <v>0</v>
          </cell>
          <cell r="R803">
            <v>0</v>
          </cell>
          <cell r="S803">
            <v>4812</v>
          </cell>
          <cell r="T803">
            <v>0</v>
          </cell>
          <cell r="U803">
            <v>4732.6020000000008</v>
          </cell>
          <cell r="V803">
            <v>79.397999999999996</v>
          </cell>
          <cell r="W803">
            <v>1216061.0065583854</v>
          </cell>
          <cell r="X803">
            <v>0</v>
          </cell>
          <cell r="Y803">
            <v>0</v>
          </cell>
          <cell r="Z803">
            <v>0</v>
          </cell>
          <cell r="AA803">
            <v>0</v>
          </cell>
        </row>
        <row r="804">
          <cell r="C804" t="str">
            <v>South East</v>
          </cell>
          <cell r="D804" t="str">
            <v>3114748444</v>
          </cell>
          <cell r="E804" t="str">
            <v>22/11kV Line</v>
          </cell>
          <cell r="F804" t="str">
            <v>SE</v>
          </cell>
          <cell r="G804" t="str">
            <v>QSPN</v>
          </cell>
          <cell r="H804" t="str">
            <v>SEQWATER (Northpine Dam De-Stratifier)</v>
          </cell>
          <cell r="I804" t="str">
            <v>Demand ToU 11kV</v>
          </cell>
          <cell r="J804">
            <v>1.0202100000000001</v>
          </cell>
          <cell r="K804">
            <v>0</v>
          </cell>
          <cell r="L804">
            <v>0</v>
          </cell>
          <cell r="M804">
            <v>0</v>
          </cell>
          <cell r="N804">
            <v>143126.48896383302</v>
          </cell>
          <cell r="O804">
            <v>0</v>
          </cell>
          <cell r="P804">
            <v>0</v>
          </cell>
          <cell r="Q804">
            <v>0</v>
          </cell>
          <cell r="R804">
            <v>0</v>
          </cell>
          <cell r="S804">
            <v>792</v>
          </cell>
          <cell r="T804">
            <v>0</v>
          </cell>
          <cell r="U804">
            <v>778.93200000000002</v>
          </cell>
          <cell r="V804">
            <v>13.068</v>
          </cell>
          <cell r="W804">
            <v>143126.48896383302</v>
          </cell>
          <cell r="X804">
            <v>0</v>
          </cell>
          <cell r="Y804">
            <v>0</v>
          </cell>
          <cell r="Z804">
            <v>0</v>
          </cell>
          <cell r="AA804">
            <v>0</v>
          </cell>
        </row>
        <row r="805">
          <cell r="C805" t="str">
            <v>South East</v>
          </cell>
          <cell r="D805" t="str">
            <v>3117347441</v>
          </cell>
          <cell r="E805" t="str">
            <v>22/11kV Line</v>
          </cell>
          <cell r="F805" t="str">
            <v>SE</v>
          </cell>
          <cell r="G805" t="str">
            <v>QSPN</v>
          </cell>
          <cell r="H805" t="str">
            <v>SEQWATER (Water Bore, Bankia Beach-Bribie Is)</v>
          </cell>
          <cell r="I805" t="str">
            <v>Demand ToU 11kV</v>
          </cell>
          <cell r="J805">
            <v>1.0202100000000001</v>
          </cell>
          <cell r="K805">
            <v>0</v>
          </cell>
          <cell r="L805">
            <v>0</v>
          </cell>
          <cell r="M805">
            <v>0</v>
          </cell>
          <cell r="N805">
            <v>65640.248596522855</v>
          </cell>
          <cell r="O805">
            <v>0</v>
          </cell>
          <cell r="P805">
            <v>0</v>
          </cell>
          <cell r="Q805">
            <v>0</v>
          </cell>
          <cell r="R805">
            <v>0</v>
          </cell>
          <cell r="S805">
            <v>168</v>
          </cell>
          <cell r="T805">
            <v>0</v>
          </cell>
          <cell r="U805">
            <v>165.22800000000001</v>
          </cell>
          <cell r="V805">
            <v>2.7720000000000002</v>
          </cell>
          <cell r="W805">
            <v>65640.248596522855</v>
          </cell>
          <cell r="X805">
            <v>0</v>
          </cell>
          <cell r="Y805">
            <v>0</v>
          </cell>
          <cell r="Z805">
            <v>0</v>
          </cell>
          <cell r="AA805">
            <v>0</v>
          </cell>
        </row>
        <row r="806">
          <cell r="C806" t="str">
            <v>South East</v>
          </cell>
          <cell r="D806" t="str">
            <v>3120670167</v>
          </cell>
          <cell r="E806" t="str">
            <v>22/11kV Line</v>
          </cell>
          <cell r="F806" t="str">
            <v>SE</v>
          </cell>
          <cell r="G806" t="str">
            <v>QBDA</v>
          </cell>
          <cell r="H806" t="str">
            <v>TAE Areospace Bundamba</v>
          </cell>
          <cell r="I806" t="str">
            <v>Demand ToU 11kV</v>
          </cell>
          <cell r="J806">
            <v>1.0434399999999999</v>
          </cell>
          <cell r="K806">
            <v>808000</v>
          </cell>
          <cell r="L806">
            <v>808000</v>
          </cell>
          <cell r="M806">
            <v>0</v>
          </cell>
          <cell r="N806">
            <v>1785010.1</v>
          </cell>
          <cell r="O806">
            <v>0</v>
          </cell>
          <cell r="P806">
            <v>0</v>
          </cell>
          <cell r="Q806">
            <v>0</v>
          </cell>
          <cell r="R806">
            <v>0</v>
          </cell>
          <cell r="S806">
            <v>5949.6668000000045</v>
          </cell>
          <cell r="T806">
            <v>0</v>
          </cell>
          <cell r="U806">
            <v>5851.4972978000042</v>
          </cell>
          <cell r="V806">
            <v>98.169502200000068</v>
          </cell>
          <cell r="W806">
            <v>1785010.1</v>
          </cell>
          <cell r="X806">
            <v>0</v>
          </cell>
          <cell r="Y806">
            <v>0</v>
          </cell>
          <cell r="Z806">
            <v>0</v>
          </cell>
          <cell r="AA806">
            <v>0</v>
          </cell>
        </row>
        <row r="807">
          <cell r="C807" t="str">
            <v>South East</v>
          </cell>
          <cell r="D807" t="str">
            <v>QB08880522</v>
          </cell>
          <cell r="E807" t="str">
            <v>22/11kV Line</v>
          </cell>
          <cell r="F807" t="str">
            <v>SE</v>
          </cell>
          <cell r="G807" t="str">
            <v>QSPN</v>
          </cell>
          <cell r="H807" t="str">
            <v>Nudgee College</v>
          </cell>
          <cell r="I807" t="str">
            <v>Demand ToU 11kV</v>
          </cell>
          <cell r="J807">
            <v>1.0434399999999999</v>
          </cell>
          <cell r="K807">
            <v>106000</v>
          </cell>
          <cell r="L807">
            <v>0</v>
          </cell>
          <cell r="M807">
            <v>106000</v>
          </cell>
          <cell r="N807">
            <v>717791.01119094447</v>
          </cell>
          <cell r="O807">
            <v>0</v>
          </cell>
          <cell r="P807">
            <v>0</v>
          </cell>
          <cell r="Q807">
            <v>0</v>
          </cell>
          <cell r="R807">
            <v>0</v>
          </cell>
          <cell r="S807">
            <v>2400</v>
          </cell>
          <cell r="T807">
            <v>0</v>
          </cell>
          <cell r="U807">
            <v>2360.4</v>
          </cell>
          <cell r="V807">
            <v>39.6</v>
          </cell>
          <cell r="W807">
            <v>717791.01119094447</v>
          </cell>
          <cell r="X807">
            <v>0</v>
          </cell>
          <cell r="Y807">
            <v>0</v>
          </cell>
          <cell r="Z807">
            <v>0</v>
          </cell>
          <cell r="AA807">
            <v>0</v>
          </cell>
        </row>
        <row r="808">
          <cell r="C808" t="str">
            <v>South East</v>
          </cell>
          <cell r="D808" t="str">
            <v>3120681714</v>
          </cell>
          <cell r="E808" t="str">
            <v>22/11kV Line</v>
          </cell>
          <cell r="F808" t="str">
            <v>SE</v>
          </cell>
          <cell r="G808" t="str">
            <v>QPWD</v>
          </cell>
          <cell r="H808" t="str">
            <v>Evie Networks - Coochin Creek EV Charging Station</v>
          </cell>
          <cell r="I808" t="str">
            <v>Demand ToU 11kV</v>
          </cell>
          <cell r="J808">
            <v>1.0202100000000001</v>
          </cell>
          <cell r="K808">
            <v>0</v>
          </cell>
          <cell r="L808">
            <v>0</v>
          </cell>
          <cell r="M808">
            <v>0</v>
          </cell>
          <cell r="N808">
            <v>28552.400000000001</v>
          </cell>
          <cell r="O808">
            <v>0</v>
          </cell>
          <cell r="P808">
            <v>0</v>
          </cell>
          <cell r="Q808">
            <v>0</v>
          </cell>
          <cell r="R808">
            <v>0</v>
          </cell>
          <cell r="S808">
            <v>1115.7999999999997</v>
          </cell>
          <cell r="T808">
            <v>0</v>
          </cell>
          <cell r="U808">
            <v>1097.3892999999998</v>
          </cell>
          <cell r="V808">
            <v>18.410699999999999</v>
          </cell>
          <cell r="W808">
            <v>28552.400000000001</v>
          </cell>
          <cell r="X808">
            <v>0</v>
          </cell>
          <cell r="Y808">
            <v>0</v>
          </cell>
          <cell r="Z808">
            <v>0</v>
          </cell>
          <cell r="AA808">
            <v>0</v>
          </cell>
        </row>
        <row r="809">
          <cell r="C809" t="str">
            <v>South East</v>
          </cell>
          <cell r="D809" t="str">
            <v>3120389975</v>
          </cell>
          <cell r="E809" t="str">
            <v>22/11kV Line</v>
          </cell>
          <cell r="F809" t="str">
            <v>SE</v>
          </cell>
          <cell r="G809" t="str">
            <v>QSPN</v>
          </cell>
          <cell r="H809" t="str">
            <v>University of Sunshine Coast - Petrie Campus</v>
          </cell>
          <cell r="I809" t="str">
            <v>Demand ToU 11kV</v>
          </cell>
          <cell r="J809">
            <v>1.0434399999999999</v>
          </cell>
          <cell r="K809">
            <v>437000</v>
          </cell>
          <cell r="L809">
            <v>437000</v>
          </cell>
          <cell r="M809">
            <v>0</v>
          </cell>
          <cell r="N809">
            <v>2301219.1710000001</v>
          </cell>
          <cell r="O809">
            <v>0</v>
          </cell>
          <cell r="P809">
            <v>0</v>
          </cell>
          <cell r="Q809">
            <v>0</v>
          </cell>
          <cell r="R809">
            <v>0</v>
          </cell>
          <cell r="S809">
            <v>5689.5426000000007</v>
          </cell>
          <cell r="T809">
            <v>0</v>
          </cell>
          <cell r="U809">
            <v>5595.6651471000005</v>
          </cell>
          <cell r="V809">
            <v>93.877452900000009</v>
          </cell>
          <cell r="W809">
            <v>2301219.1710000001</v>
          </cell>
          <cell r="X809">
            <v>0</v>
          </cell>
          <cell r="Y809">
            <v>0</v>
          </cell>
          <cell r="Z809">
            <v>0</v>
          </cell>
          <cell r="AA809">
            <v>0</v>
          </cell>
        </row>
        <row r="810">
          <cell r="C810" t="str">
            <v>South East</v>
          </cell>
          <cell r="D810" t="str">
            <v>QB00700606</v>
          </cell>
          <cell r="E810" t="str">
            <v>22/11kV Line</v>
          </cell>
          <cell r="F810" t="str">
            <v>SE</v>
          </cell>
          <cell r="G810" t="str">
            <v>QABM</v>
          </cell>
          <cell r="H810" t="str">
            <v>St Edmunds College Woodend</v>
          </cell>
          <cell r="I810" t="str">
            <v>Demand ToU 11kV</v>
          </cell>
          <cell r="J810">
            <v>1.0434399999999999</v>
          </cell>
          <cell r="K810">
            <v>95000</v>
          </cell>
          <cell r="L810">
            <v>0</v>
          </cell>
          <cell r="M810">
            <v>95000</v>
          </cell>
          <cell r="N810">
            <v>565334.5</v>
          </cell>
          <cell r="O810">
            <v>0</v>
          </cell>
          <cell r="P810">
            <v>0</v>
          </cell>
          <cell r="Q810">
            <v>0</v>
          </cell>
          <cell r="R810">
            <v>0</v>
          </cell>
          <cell r="S810">
            <v>3085.5801999999958</v>
          </cell>
          <cell r="T810">
            <v>0</v>
          </cell>
          <cell r="U810">
            <v>3034.6681266999963</v>
          </cell>
          <cell r="V810">
            <v>50.912073299999932</v>
          </cell>
          <cell r="W810">
            <v>565334.5</v>
          </cell>
          <cell r="X810">
            <v>0</v>
          </cell>
          <cell r="Y810">
            <v>0</v>
          </cell>
          <cell r="Z810">
            <v>0</v>
          </cell>
          <cell r="AA810">
            <v>0</v>
          </cell>
        </row>
        <row r="811">
          <cell r="C811" t="str">
            <v>South East</v>
          </cell>
          <cell r="D811" t="str">
            <v>3120257071</v>
          </cell>
          <cell r="E811" t="str">
            <v>22/11kV Line</v>
          </cell>
          <cell r="F811" t="str">
            <v>SE</v>
          </cell>
          <cell r="G811" t="str">
            <v>QTNS</v>
          </cell>
          <cell r="H811" t="str">
            <v>The Trust Company 2 Gillingham St Wooloongabba (Unilodge Park Central, student accomm)</v>
          </cell>
          <cell r="I811" t="str">
            <v>Demand ToU 11kV</v>
          </cell>
          <cell r="J811">
            <v>1.0434399999999999</v>
          </cell>
          <cell r="K811">
            <v>421000</v>
          </cell>
          <cell r="L811">
            <v>421000</v>
          </cell>
          <cell r="M811">
            <v>0</v>
          </cell>
          <cell r="N811">
            <v>3061487.79</v>
          </cell>
          <cell r="O811">
            <v>0</v>
          </cell>
          <cell r="P811">
            <v>0</v>
          </cell>
          <cell r="Q811">
            <v>0</v>
          </cell>
          <cell r="R811">
            <v>0</v>
          </cell>
          <cell r="S811">
            <v>6653.0967000000001</v>
          </cell>
          <cell r="T811">
            <v>0</v>
          </cell>
          <cell r="U811">
            <v>6543.3206044500002</v>
          </cell>
          <cell r="V811">
            <v>109.77609554999999</v>
          </cell>
          <cell r="W811">
            <v>3061487.79</v>
          </cell>
          <cell r="X811">
            <v>0</v>
          </cell>
          <cell r="Y811">
            <v>0</v>
          </cell>
          <cell r="Z811">
            <v>0</v>
          </cell>
          <cell r="AA811">
            <v>0</v>
          </cell>
        </row>
        <row r="812">
          <cell r="C812" t="str">
            <v>South East</v>
          </cell>
          <cell r="D812" t="str">
            <v>3120378712</v>
          </cell>
          <cell r="E812" t="str">
            <v>22/11kV Line</v>
          </cell>
          <cell r="F812" t="str">
            <v>SE</v>
          </cell>
          <cell r="G812" t="str">
            <v>QCBW</v>
          </cell>
          <cell r="H812" t="str">
            <v>304 George St (Multiplex) (Stage 3)</v>
          </cell>
          <cell r="I812" t="str">
            <v>Demand ToU 11kV</v>
          </cell>
          <cell r="J812">
            <v>1.0434399999999999</v>
          </cell>
          <cell r="K812">
            <v>421000</v>
          </cell>
          <cell r="L812">
            <v>421000</v>
          </cell>
          <cell r="M812">
            <v>0</v>
          </cell>
          <cell r="N812">
            <v>1080000</v>
          </cell>
          <cell r="O812">
            <v>0</v>
          </cell>
          <cell r="P812">
            <v>0</v>
          </cell>
          <cell r="Q812">
            <v>0</v>
          </cell>
          <cell r="R812">
            <v>0</v>
          </cell>
          <cell r="S812">
            <v>2160</v>
          </cell>
          <cell r="T812">
            <v>0</v>
          </cell>
          <cell r="U812">
            <v>2124.36</v>
          </cell>
          <cell r="V812">
            <v>35.64</v>
          </cell>
          <cell r="W812">
            <v>1080000</v>
          </cell>
          <cell r="X812">
            <v>0</v>
          </cell>
          <cell r="Y812">
            <v>0</v>
          </cell>
          <cell r="Z812">
            <v>0</v>
          </cell>
          <cell r="AA812">
            <v>0</v>
          </cell>
        </row>
        <row r="813">
          <cell r="C813" t="str">
            <v>South East</v>
          </cell>
          <cell r="D813" t="str">
            <v>3120672002</v>
          </cell>
          <cell r="E813" t="str">
            <v>22/11kV Line</v>
          </cell>
          <cell r="F813" t="str">
            <v>SE</v>
          </cell>
          <cell r="G813" t="str">
            <v>QALG</v>
          </cell>
          <cell r="H813" t="str">
            <v>Lucas Paw Paw Acacia Ridge</v>
          </cell>
          <cell r="I813" t="str">
            <v>Demand ToU 11kV</v>
          </cell>
          <cell r="J813">
            <v>1.0434399999999999</v>
          </cell>
          <cell r="K813">
            <v>210000</v>
          </cell>
          <cell r="L813">
            <v>210000</v>
          </cell>
          <cell r="M813">
            <v>0</v>
          </cell>
          <cell r="N813">
            <v>397321.53</v>
          </cell>
          <cell r="O813">
            <v>0</v>
          </cell>
          <cell r="P813">
            <v>0</v>
          </cell>
          <cell r="Q813">
            <v>0</v>
          </cell>
          <cell r="R813">
            <v>0</v>
          </cell>
          <cell r="S813">
            <v>3500.6396000000041</v>
          </cell>
          <cell r="T813">
            <v>0</v>
          </cell>
          <cell r="U813">
            <v>3442.8790466000037</v>
          </cell>
          <cell r="V813">
            <v>57.760553400000063</v>
          </cell>
          <cell r="W813">
            <v>397321.53</v>
          </cell>
          <cell r="X813">
            <v>0</v>
          </cell>
          <cell r="Y813">
            <v>0</v>
          </cell>
          <cell r="Z813">
            <v>0</v>
          </cell>
          <cell r="AA813">
            <v>0</v>
          </cell>
        </row>
        <row r="814">
          <cell r="C814" t="str">
            <v>South East</v>
          </cell>
          <cell r="D814" t="str">
            <v>3120660218</v>
          </cell>
          <cell r="E814" t="str">
            <v>22/11kV Line</v>
          </cell>
          <cell r="F814" t="str">
            <v>SE</v>
          </cell>
          <cell r="G814" t="str">
            <v>QMAR</v>
          </cell>
          <cell r="H814" t="str">
            <v>GCCC Sth Stradbroke Waste Water Pipe (553 Marine Pde Biggera Waters)</v>
          </cell>
          <cell r="I814" t="str">
            <v>Demand ToU 11kV</v>
          </cell>
          <cell r="J814">
            <v>1.0434399999999999</v>
          </cell>
          <cell r="K814">
            <v>621000</v>
          </cell>
          <cell r="L814">
            <v>621000</v>
          </cell>
          <cell r="M814">
            <v>0</v>
          </cell>
          <cell r="N814">
            <v>120000</v>
          </cell>
          <cell r="O814">
            <v>0</v>
          </cell>
          <cell r="P814">
            <v>0</v>
          </cell>
          <cell r="Q814">
            <v>0</v>
          </cell>
          <cell r="R814">
            <v>0</v>
          </cell>
          <cell r="S814">
            <v>960</v>
          </cell>
          <cell r="T814">
            <v>0</v>
          </cell>
          <cell r="U814">
            <v>944.16000000000008</v>
          </cell>
          <cell r="V814">
            <v>15.84</v>
          </cell>
          <cell r="W814">
            <v>120000</v>
          </cell>
          <cell r="X814">
            <v>0</v>
          </cell>
          <cell r="Y814">
            <v>0</v>
          </cell>
          <cell r="Z814">
            <v>0</v>
          </cell>
          <cell r="AA814">
            <v>0</v>
          </cell>
        </row>
        <row r="815">
          <cell r="C815" t="str">
            <v>South East</v>
          </cell>
          <cell r="D815" t="str">
            <v>3120347657</v>
          </cell>
          <cell r="E815" t="str">
            <v>22/11kV Line</v>
          </cell>
          <cell r="F815" t="str">
            <v>SE</v>
          </cell>
          <cell r="G815" t="str">
            <v>QMRE</v>
          </cell>
          <cell r="H815" t="str">
            <v>Qld Health SRACC (Herston)</v>
          </cell>
          <cell r="I815" t="str">
            <v>Demand ToU 11kV</v>
          </cell>
          <cell r="J815">
            <v>1.0434399999999999</v>
          </cell>
          <cell r="K815">
            <v>842000</v>
          </cell>
          <cell r="L815">
            <v>842000</v>
          </cell>
          <cell r="M815">
            <v>0</v>
          </cell>
          <cell r="N815">
            <v>6000000</v>
          </cell>
          <cell r="O815">
            <v>0</v>
          </cell>
          <cell r="P815">
            <v>0</v>
          </cell>
          <cell r="Q815">
            <v>0</v>
          </cell>
          <cell r="R815">
            <v>0</v>
          </cell>
          <cell r="S815">
            <v>13716</v>
          </cell>
          <cell r="T815">
            <v>0</v>
          </cell>
          <cell r="U815">
            <v>13489.686</v>
          </cell>
          <cell r="V815">
            <v>226.31400000000002</v>
          </cell>
          <cell r="W815">
            <v>6000000</v>
          </cell>
          <cell r="X815">
            <v>0</v>
          </cell>
          <cell r="Y815">
            <v>0</v>
          </cell>
          <cell r="Z815">
            <v>0</v>
          </cell>
          <cell r="AA815">
            <v>0</v>
          </cell>
        </row>
        <row r="816">
          <cell r="C816" t="str">
            <v>South East</v>
          </cell>
          <cell r="D816" t="str">
            <v>3120390020</v>
          </cell>
          <cell r="E816" t="str">
            <v>22/11kV Line</v>
          </cell>
          <cell r="F816" t="str">
            <v>SE</v>
          </cell>
          <cell r="G816" t="str">
            <v>QGDA</v>
          </cell>
          <cell r="H816" t="str">
            <v>Military Vehicle Centre of Excellence (Redbank)</v>
          </cell>
          <cell r="I816" t="str">
            <v>Demand ToU 11kV</v>
          </cell>
          <cell r="J816">
            <v>1.0202100000000001</v>
          </cell>
          <cell r="K816">
            <v>0</v>
          </cell>
          <cell r="L816">
            <v>0</v>
          </cell>
          <cell r="M816">
            <v>0</v>
          </cell>
          <cell r="N816">
            <v>2400000.0000000005</v>
          </cell>
          <cell r="O816">
            <v>0</v>
          </cell>
          <cell r="P816">
            <v>0</v>
          </cell>
          <cell r="Q816">
            <v>0</v>
          </cell>
          <cell r="R816">
            <v>0</v>
          </cell>
          <cell r="S816">
            <v>6600</v>
          </cell>
          <cell r="T816">
            <v>0</v>
          </cell>
          <cell r="U816">
            <v>6491.1</v>
          </cell>
          <cell r="V816">
            <v>108.9</v>
          </cell>
          <cell r="W816">
            <v>2400000.0000000005</v>
          </cell>
          <cell r="X816">
            <v>0</v>
          </cell>
          <cell r="Y816">
            <v>0</v>
          </cell>
          <cell r="Z816">
            <v>0</v>
          </cell>
          <cell r="AA816">
            <v>0</v>
          </cell>
        </row>
        <row r="817">
          <cell r="C817" t="str">
            <v>South East</v>
          </cell>
          <cell r="D817" t="str">
            <v>3120157993</v>
          </cell>
          <cell r="E817" t="str">
            <v>22/11kV Line</v>
          </cell>
          <cell r="F817" t="str">
            <v>SE</v>
          </cell>
          <cell r="G817" t="str">
            <v>QMRE</v>
          </cell>
          <cell r="H817" t="str">
            <v>The University of Queensland (Oral Health Centre)</v>
          </cell>
          <cell r="I817" t="str">
            <v>Demand ToU 11kV</v>
          </cell>
          <cell r="J817">
            <v>1.0202100000000001</v>
          </cell>
          <cell r="K817">
            <v>0</v>
          </cell>
          <cell r="L817">
            <v>0</v>
          </cell>
          <cell r="M817">
            <v>0</v>
          </cell>
          <cell r="N817">
            <v>4576915.5999999996</v>
          </cell>
          <cell r="O817">
            <v>0</v>
          </cell>
          <cell r="P817">
            <v>0</v>
          </cell>
          <cell r="Q817">
            <v>0</v>
          </cell>
          <cell r="R817">
            <v>0</v>
          </cell>
          <cell r="S817">
            <v>13258.671600000001</v>
          </cell>
          <cell r="T817">
            <v>0</v>
          </cell>
          <cell r="U817">
            <v>13039.9035186</v>
          </cell>
          <cell r="V817">
            <v>218.76808140000003</v>
          </cell>
          <cell r="W817">
            <v>4576915.5999999996</v>
          </cell>
          <cell r="X817">
            <v>0</v>
          </cell>
          <cell r="Y817">
            <v>0</v>
          </cell>
          <cell r="Z817">
            <v>0</v>
          </cell>
          <cell r="AA817">
            <v>0</v>
          </cell>
        </row>
        <row r="818">
          <cell r="C818" t="str">
            <v>South East</v>
          </cell>
          <cell r="D818" t="str">
            <v>3120093823</v>
          </cell>
          <cell r="E818" t="str">
            <v>22/11kV Line</v>
          </cell>
          <cell r="F818" t="str">
            <v>SE</v>
          </cell>
          <cell r="G818" t="str">
            <v>QMRE</v>
          </cell>
          <cell r="H818" t="str">
            <v>QIMR Herston (Qld Health)</v>
          </cell>
          <cell r="I818" t="str">
            <v>Demand ToU 11kV</v>
          </cell>
          <cell r="J818">
            <v>1.0202100000000001</v>
          </cell>
          <cell r="K818">
            <v>0</v>
          </cell>
          <cell r="L818">
            <v>0</v>
          </cell>
          <cell r="M818">
            <v>0</v>
          </cell>
          <cell r="N818">
            <v>7460262.7406017818</v>
          </cell>
          <cell r="O818">
            <v>0</v>
          </cell>
          <cell r="P818">
            <v>0</v>
          </cell>
          <cell r="Q818">
            <v>0</v>
          </cell>
          <cell r="R818">
            <v>0</v>
          </cell>
          <cell r="S818">
            <v>15072</v>
          </cell>
          <cell r="T818">
            <v>0</v>
          </cell>
          <cell r="U818">
            <v>14823.312000000002</v>
          </cell>
          <cell r="V818">
            <v>248.68799999999999</v>
          </cell>
          <cell r="W818">
            <v>7460262.7406017818</v>
          </cell>
          <cell r="X818">
            <v>0</v>
          </cell>
          <cell r="Y818">
            <v>0</v>
          </cell>
          <cell r="Z818">
            <v>0</v>
          </cell>
          <cell r="AA818">
            <v>0</v>
          </cell>
        </row>
        <row r="819">
          <cell r="C819" t="str">
            <v>South East</v>
          </cell>
          <cell r="D819" t="str">
            <v>QB07449798</v>
          </cell>
          <cell r="E819" t="str">
            <v>22/11kV Line</v>
          </cell>
          <cell r="F819" t="str">
            <v>SE</v>
          </cell>
          <cell r="G819" t="str">
            <v>QBMH</v>
          </cell>
          <cell r="H819" t="str">
            <v>QIC : Qld DPW - Education House - DPW205</v>
          </cell>
          <cell r="I819" t="str">
            <v>Demand ToU 11kV</v>
          </cell>
          <cell r="J819">
            <v>1.0434399999999999</v>
          </cell>
          <cell r="K819">
            <v>637000</v>
          </cell>
          <cell r="L819">
            <v>0</v>
          </cell>
          <cell r="M819">
            <v>637000</v>
          </cell>
          <cell r="N819">
            <v>3005005.2991720741</v>
          </cell>
          <cell r="O819">
            <v>0</v>
          </cell>
          <cell r="P819">
            <v>0</v>
          </cell>
          <cell r="Q819">
            <v>0</v>
          </cell>
          <cell r="R819">
            <v>0</v>
          </cell>
          <cell r="S819">
            <v>10308</v>
          </cell>
          <cell r="T819">
            <v>0</v>
          </cell>
          <cell r="U819">
            <v>10137.918</v>
          </cell>
          <cell r="V819">
            <v>170.08199999999999</v>
          </cell>
          <cell r="W819">
            <v>3005005.2991720741</v>
          </cell>
          <cell r="X819">
            <v>0</v>
          </cell>
          <cell r="Y819">
            <v>0</v>
          </cell>
          <cell r="Z819">
            <v>0</v>
          </cell>
          <cell r="AA819">
            <v>0</v>
          </cell>
        </row>
        <row r="820">
          <cell r="C820" t="str">
            <v>South East</v>
          </cell>
          <cell r="D820" t="str">
            <v>QB10071385</v>
          </cell>
          <cell r="E820" t="str">
            <v>22/11kV Line</v>
          </cell>
          <cell r="F820" t="str">
            <v>SE</v>
          </cell>
          <cell r="G820" t="str">
            <v>QBMH</v>
          </cell>
          <cell r="H820" t="str">
            <v>QIC : Qld DPW - Govt Office Build - DPW208</v>
          </cell>
          <cell r="I820" t="str">
            <v>Demand ToU 11kV</v>
          </cell>
          <cell r="J820">
            <v>1.0434399999999999</v>
          </cell>
          <cell r="K820">
            <v>647000</v>
          </cell>
          <cell r="L820">
            <v>0</v>
          </cell>
          <cell r="M820">
            <v>647000</v>
          </cell>
          <cell r="N820">
            <v>3125759.9581851135</v>
          </cell>
          <cell r="O820">
            <v>0</v>
          </cell>
          <cell r="P820">
            <v>0</v>
          </cell>
          <cell r="Q820">
            <v>0</v>
          </cell>
          <cell r="R820">
            <v>0</v>
          </cell>
          <cell r="S820">
            <v>11112</v>
          </cell>
          <cell r="T820">
            <v>0</v>
          </cell>
          <cell r="U820">
            <v>10928.652</v>
          </cell>
          <cell r="V820">
            <v>183.34800000000001</v>
          </cell>
          <cell r="W820">
            <v>3125759.9581851135</v>
          </cell>
          <cell r="X820">
            <v>0</v>
          </cell>
          <cell r="Y820">
            <v>0</v>
          </cell>
          <cell r="Z820">
            <v>0</v>
          </cell>
          <cell r="AA820">
            <v>0</v>
          </cell>
        </row>
        <row r="821">
          <cell r="C821" t="str">
            <v>South East</v>
          </cell>
          <cell r="D821" t="str">
            <v>QB08464961</v>
          </cell>
          <cell r="E821" t="str">
            <v>22/11kV Line</v>
          </cell>
          <cell r="F821" t="str">
            <v>SE</v>
          </cell>
          <cell r="G821" t="str">
            <v>QLGH</v>
          </cell>
          <cell r="H821" t="str">
            <v>QIC : QIC3 - Logan Hyperdome</v>
          </cell>
          <cell r="I821" t="str">
            <v>Demand ToU 11kV</v>
          </cell>
          <cell r="J821">
            <v>1.0434399999999999</v>
          </cell>
          <cell r="K821">
            <v>421000</v>
          </cell>
          <cell r="L821">
            <v>0</v>
          </cell>
          <cell r="M821">
            <v>421000</v>
          </cell>
          <cell r="N821">
            <v>6779617.2190440074</v>
          </cell>
          <cell r="O821">
            <v>0</v>
          </cell>
          <cell r="P821">
            <v>0</v>
          </cell>
          <cell r="Q821">
            <v>0</v>
          </cell>
          <cell r="R821">
            <v>0</v>
          </cell>
          <cell r="S821">
            <v>22572</v>
          </cell>
          <cell r="T821">
            <v>0</v>
          </cell>
          <cell r="U821">
            <v>22199.562000000002</v>
          </cell>
          <cell r="V821">
            <v>372.43799999999999</v>
          </cell>
          <cell r="W821">
            <v>6779617.2190440074</v>
          </cell>
          <cell r="X821">
            <v>0</v>
          </cell>
          <cell r="Y821">
            <v>0</v>
          </cell>
          <cell r="Z821">
            <v>0</v>
          </cell>
          <cell r="AA821">
            <v>0</v>
          </cell>
        </row>
        <row r="822">
          <cell r="C822" t="str">
            <v>South East</v>
          </cell>
          <cell r="D822" t="str">
            <v>QB12107271</v>
          </cell>
          <cell r="E822" t="str">
            <v>22/11kV Line</v>
          </cell>
          <cell r="F822" t="str">
            <v>SE</v>
          </cell>
          <cell r="G822" t="str">
            <v>QMGB</v>
          </cell>
          <cell r="H822" t="str">
            <v>QIC : Robina Town Centre</v>
          </cell>
          <cell r="I822" t="str">
            <v>Demand ToU 11kV</v>
          </cell>
          <cell r="J822">
            <v>1.0434399999999999</v>
          </cell>
          <cell r="K822">
            <v>2316000</v>
          </cell>
          <cell r="L822">
            <v>0</v>
          </cell>
          <cell r="M822">
            <v>2316000</v>
          </cell>
          <cell r="N822">
            <v>25356586.408511758</v>
          </cell>
          <cell r="O822">
            <v>0</v>
          </cell>
          <cell r="P822">
            <v>0</v>
          </cell>
          <cell r="Q822">
            <v>0</v>
          </cell>
          <cell r="R822">
            <v>0</v>
          </cell>
          <cell r="S822">
            <v>72456</v>
          </cell>
          <cell r="T822">
            <v>0</v>
          </cell>
          <cell r="U822">
            <v>71260.47600000001</v>
          </cell>
          <cell r="V822">
            <v>1195.5240000000001</v>
          </cell>
          <cell r="W822">
            <v>25356586.408511758</v>
          </cell>
          <cell r="X822">
            <v>0</v>
          </cell>
          <cell r="Y822">
            <v>0</v>
          </cell>
          <cell r="Z822">
            <v>0</v>
          </cell>
          <cell r="AA822">
            <v>0</v>
          </cell>
        </row>
        <row r="823">
          <cell r="C823" t="str">
            <v>South East</v>
          </cell>
          <cell r="D823" t="str">
            <v>3120025699</v>
          </cell>
          <cell r="E823" t="str">
            <v>22/11kV Line</v>
          </cell>
          <cell r="F823" t="str">
            <v>SE</v>
          </cell>
          <cell r="G823" t="str">
            <v>QBMH</v>
          </cell>
          <cell r="H823" t="str">
            <v>QIC : 175 Albert Street</v>
          </cell>
          <cell r="I823" t="str">
            <v>Demand ToU 11kV</v>
          </cell>
          <cell r="J823">
            <v>1.0434399999999999</v>
          </cell>
          <cell r="K823">
            <v>404000</v>
          </cell>
          <cell r="L823">
            <v>0</v>
          </cell>
          <cell r="M823">
            <v>404000</v>
          </cell>
          <cell r="N823">
            <v>2727053.9142857147</v>
          </cell>
          <cell r="O823">
            <v>0</v>
          </cell>
          <cell r="P823">
            <v>0</v>
          </cell>
          <cell r="Q823">
            <v>0</v>
          </cell>
          <cell r="R823">
            <v>0</v>
          </cell>
          <cell r="S823">
            <v>11328</v>
          </cell>
          <cell r="T823">
            <v>0</v>
          </cell>
          <cell r="U823">
            <v>11141.088000000002</v>
          </cell>
          <cell r="V823">
            <v>186.91200000000001</v>
          </cell>
          <cell r="W823">
            <v>2727053.9142857147</v>
          </cell>
          <cell r="X823">
            <v>0</v>
          </cell>
          <cell r="Y823">
            <v>0</v>
          </cell>
          <cell r="Z823">
            <v>0</v>
          </cell>
          <cell r="AA823">
            <v>0</v>
          </cell>
        </row>
        <row r="824">
          <cell r="C824" t="str">
            <v>South East</v>
          </cell>
          <cell r="D824" t="str">
            <v>QB04059051</v>
          </cell>
          <cell r="E824" t="str">
            <v>22/11kV Line</v>
          </cell>
          <cell r="F824" t="str">
            <v>SE</v>
          </cell>
          <cell r="G824" t="str">
            <v>QBMH</v>
          </cell>
          <cell r="H824" t="str">
            <v>QIC : QIC1 - 133 Queen Street</v>
          </cell>
          <cell r="I824" t="str">
            <v>Demand ToU 11kV</v>
          </cell>
          <cell r="J824">
            <v>1.0434399999999999</v>
          </cell>
          <cell r="K824">
            <v>210000</v>
          </cell>
          <cell r="L824">
            <v>0</v>
          </cell>
          <cell r="M824">
            <v>210000</v>
          </cell>
          <cell r="N824">
            <v>1739999.9999999998</v>
          </cell>
          <cell r="O824">
            <v>0</v>
          </cell>
          <cell r="P824">
            <v>0</v>
          </cell>
          <cell r="Q824">
            <v>0</v>
          </cell>
          <cell r="R824">
            <v>0</v>
          </cell>
          <cell r="S824">
            <v>4380</v>
          </cell>
          <cell r="T824">
            <v>0</v>
          </cell>
          <cell r="U824">
            <v>4307.7300000000005</v>
          </cell>
          <cell r="V824">
            <v>72.27</v>
          </cell>
          <cell r="W824">
            <v>1739999.9999999998</v>
          </cell>
          <cell r="X824">
            <v>0</v>
          </cell>
          <cell r="Y824">
            <v>0</v>
          </cell>
          <cell r="Z824">
            <v>0</v>
          </cell>
          <cell r="AA824">
            <v>0</v>
          </cell>
        </row>
        <row r="825">
          <cell r="C825" t="str">
            <v>South East</v>
          </cell>
          <cell r="D825" t="str">
            <v>QB12029203</v>
          </cell>
          <cell r="E825" t="str">
            <v>22/11kV Line</v>
          </cell>
          <cell r="F825" t="str">
            <v>SE</v>
          </cell>
          <cell r="G825" t="str">
            <v>QLGH</v>
          </cell>
          <cell r="H825" t="str">
            <v>QIC : Forest Lake Village Shopping Centre</v>
          </cell>
          <cell r="I825" t="str">
            <v>Demand ToU 11kV</v>
          </cell>
          <cell r="J825">
            <v>1.0434399999999999</v>
          </cell>
          <cell r="K825">
            <v>465000</v>
          </cell>
          <cell r="L825">
            <v>0</v>
          </cell>
          <cell r="M825">
            <v>465000</v>
          </cell>
          <cell r="N825">
            <v>4475629.324588771</v>
          </cell>
          <cell r="O825">
            <v>0</v>
          </cell>
          <cell r="P825">
            <v>0</v>
          </cell>
          <cell r="Q825">
            <v>0</v>
          </cell>
          <cell r="R825">
            <v>0</v>
          </cell>
          <cell r="S825">
            <v>12684</v>
          </cell>
          <cell r="T825">
            <v>0</v>
          </cell>
          <cell r="U825">
            <v>12474.714</v>
          </cell>
          <cell r="V825">
            <v>209.286</v>
          </cell>
          <cell r="W825">
            <v>4475629.324588771</v>
          </cell>
          <cell r="X825">
            <v>0</v>
          </cell>
          <cell r="Y825">
            <v>0</v>
          </cell>
          <cell r="Z825">
            <v>0</v>
          </cell>
          <cell r="AA825">
            <v>0</v>
          </cell>
        </row>
        <row r="826">
          <cell r="C826" t="str">
            <v>South East</v>
          </cell>
          <cell r="D826" t="str">
            <v>3120626558</v>
          </cell>
          <cell r="E826" t="str">
            <v>22/11kV Line</v>
          </cell>
          <cell r="F826" t="str">
            <v>SE</v>
          </cell>
          <cell r="G826" t="str">
            <v>QBMH</v>
          </cell>
          <cell r="H826" t="str">
            <v>443 Queen St Brisbane</v>
          </cell>
          <cell r="I826" t="str">
            <v>Demand ToU 11kV</v>
          </cell>
          <cell r="J826">
            <v>1.05871</v>
          </cell>
          <cell r="K826">
            <v>421000</v>
          </cell>
          <cell r="L826">
            <v>421000</v>
          </cell>
          <cell r="M826">
            <v>0</v>
          </cell>
          <cell r="N826">
            <v>627599.99999999988</v>
          </cell>
          <cell r="O826">
            <v>0</v>
          </cell>
          <cell r="P826">
            <v>0</v>
          </cell>
          <cell r="Q826">
            <v>0</v>
          </cell>
          <cell r="R826">
            <v>0</v>
          </cell>
          <cell r="S826">
            <v>1872</v>
          </cell>
          <cell r="T826">
            <v>0</v>
          </cell>
          <cell r="U826">
            <v>1841.1120000000001</v>
          </cell>
          <cell r="V826">
            <v>30.888000000000005</v>
          </cell>
          <cell r="W826">
            <v>627599.99999999988</v>
          </cell>
          <cell r="X826">
            <v>0</v>
          </cell>
          <cell r="Y826">
            <v>0</v>
          </cell>
          <cell r="Z826">
            <v>0</v>
          </cell>
          <cell r="AA826">
            <v>0</v>
          </cell>
        </row>
        <row r="827">
          <cell r="C827" t="str">
            <v>South East</v>
          </cell>
          <cell r="D827" t="str">
            <v>QB13502671</v>
          </cell>
          <cell r="E827" t="str">
            <v>22/11kV Line</v>
          </cell>
          <cell r="F827" t="str">
            <v>SE</v>
          </cell>
          <cell r="G827" t="str">
            <v>QRLD</v>
          </cell>
          <cell r="H827" t="str">
            <v>SOUTHERN QUEENSLAND STEEL PTY</v>
          </cell>
          <cell r="I827" t="str">
            <v>Demand ToU 11kV</v>
          </cell>
          <cell r="J827">
            <v>1.0434399999999999</v>
          </cell>
          <cell r="K827">
            <v>193000</v>
          </cell>
          <cell r="L827">
            <v>0</v>
          </cell>
          <cell r="M827">
            <v>193000</v>
          </cell>
          <cell r="N827">
            <v>1432573.1099378483</v>
          </cell>
          <cell r="O827">
            <v>0</v>
          </cell>
          <cell r="P827">
            <v>0</v>
          </cell>
          <cell r="Q827">
            <v>0</v>
          </cell>
          <cell r="R827">
            <v>0</v>
          </cell>
          <cell r="S827">
            <v>3444</v>
          </cell>
          <cell r="T827">
            <v>0</v>
          </cell>
          <cell r="U827">
            <v>3387.174</v>
          </cell>
          <cell r="V827">
            <v>56.826000000000001</v>
          </cell>
          <cell r="W827">
            <v>1432573.1099378483</v>
          </cell>
          <cell r="X827">
            <v>0</v>
          </cell>
          <cell r="Y827">
            <v>0</v>
          </cell>
          <cell r="Z827">
            <v>0</v>
          </cell>
          <cell r="AA827">
            <v>0</v>
          </cell>
        </row>
        <row r="828">
          <cell r="C828" t="str">
            <v>South East</v>
          </cell>
          <cell r="D828" t="str">
            <v>3120670198</v>
          </cell>
          <cell r="E828" t="str">
            <v>22/11kV Line</v>
          </cell>
          <cell r="F828" t="str">
            <v>SE</v>
          </cell>
          <cell r="G828" t="str">
            <v>QMGB</v>
          </cell>
          <cell r="H828" t="str">
            <v>LMS Energy Reedy Crk Community Waste &amp; Recycling Ctr</v>
          </cell>
          <cell r="I828" t="str">
            <v>Demand ToU 11kV</v>
          </cell>
          <cell r="J828">
            <v>1.0202100000000001</v>
          </cell>
          <cell r="K828">
            <v>19000</v>
          </cell>
          <cell r="L828">
            <v>19000</v>
          </cell>
          <cell r="M828">
            <v>0</v>
          </cell>
          <cell r="N828">
            <v>1614.6</v>
          </cell>
          <cell r="O828">
            <v>0</v>
          </cell>
          <cell r="P828">
            <v>0</v>
          </cell>
          <cell r="Q828">
            <v>0</v>
          </cell>
          <cell r="R828">
            <v>0</v>
          </cell>
          <cell r="S828">
            <v>165.00000000000003</v>
          </cell>
          <cell r="T828">
            <v>0</v>
          </cell>
          <cell r="U828">
            <v>162.27750000000003</v>
          </cell>
          <cell r="V828">
            <v>2.7225000000000006</v>
          </cell>
          <cell r="W828">
            <v>1614.6</v>
          </cell>
          <cell r="X828">
            <v>0</v>
          </cell>
          <cell r="Y828">
            <v>0</v>
          </cell>
          <cell r="Z828">
            <v>0</v>
          </cell>
          <cell r="AA828">
            <v>0</v>
          </cell>
        </row>
        <row r="829">
          <cell r="C829" t="str">
            <v>South East</v>
          </cell>
          <cell r="D829" t="str">
            <v>QB07820194</v>
          </cell>
          <cell r="E829" t="str">
            <v>22/11kV Line</v>
          </cell>
          <cell r="F829" t="str">
            <v>SE</v>
          </cell>
          <cell r="G829" t="str">
            <v>QCBW</v>
          </cell>
          <cell r="H829" t="str">
            <v>The Wesley Medical Centre CTS</v>
          </cell>
          <cell r="I829" t="str">
            <v>Demand ToU 11kV</v>
          </cell>
          <cell r="J829">
            <v>1.0434399999999999</v>
          </cell>
          <cell r="K829">
            <v>170000</v>
          </cell>
          <cell r="L829">
            <v>0</v>
          </cell>
          <cell r="M829">
            <v>170000</v>
          </cell>
          <cell r="N829">
            <v>1392377.2614988289</v>
          </cell>
          <cell r="O829">
            <v>0</v>
          </cell>
          <cell r="P829">
            <v>0</v>
          </cell>
          <cell r="Q829">
            <v>0</v>
          </cell>
          <cell r="R829">
            <v>0</v>
          </cell>
          <cell r="S829">
            <v>4920</v>
          </cell>
          <cell r="T829">
            <v>0</v>
          </cell>
          <cell r="U829">
            <v>4838.82</v>
          </cell>
          <cell r="V829">
            <v>81.180000000000007</v>
          </cell>
          <cell r="W829">
            <v>1392377.2614988289</v>
          </cell>
          <cell r="X829">
            <v>0</v>
          </cell>
          <cell r="Y829">
            <v>0</v>
          </cell>
          <cell r="Z829">
            <v>0</v>
          </cell>
          <cell r="AA829">
            <v>0</v>
          </cell>
        </row>
        <row r="830">
          <cell r="C830" t="str">
            <v>South East</v>
          </cell>
          <cell r="D830" t="str">
            <v>3116376811</v>
          </cell>
          <cell r="E830" t="str">
            <v>22/11kV Line</v>
          </cell>
          <cell r="F830" t="str">
            <v>SE</v>
          </cell>
          <cell r="G830" t="str">
            <v>QLGH</v>
          </cell>
          <cell r="H830" t="str">
            <v>Digga Australia Pty Ltd</v>
          </cell>
          <cell r="I830" t="str">
            <v>Demand ToU 11kV</v>
          </cell>
          <cell r="J830">
            <v>1.0434399999999999</v>
          </cell>
          <cell r="K830">
            <v>109000</v>
          </cell>
          <cell r="L830">
            <v>0</v>
          </cell>
          <cell r="M830">
            <v>109000</v>
          </cell>
          <cell r="N830">
            <v>1631674</v>
          </cell>
          <cell r="O830">
            <v>0</v>
          </cell>
          <cell r="P830">
            <v>0</v>
          </cell>
          <cell r="Q830">
            <v>0</v>
          </cell>
          <cell r="R830">
            <v>0</v>
          </cell>
          <cell r="S830">
            <v>5782.7858999999999</v>
          </cell>
          <cell r="T830">
            <v>0</v>
          </cell>
          <cell r="U830">
            <v>5687.36993265</v>
          </cell>
          <cell r="V830">
            <v>95.415967350000003</v>
          </cell>
          <cell r="W830">
            <v>1631674</v>
          </cell>
          <cell r="X830">
            <v>0</v>
          </cell>
          <cell r="Y830">
            <v>0</v>
          </cell>
          <cell r="Z830">
            <v>0</v>
          </cell>
          <cell r="AA830">
            <v>0</v>
          </cell>
        </row>
        <row r="831">
          <cell r="C831" t="str">
            <v>South East</v>
          </cell>
          <cell r="D831" t="str">
            <v>3120349248</v>
          </cell>
          <cell r="E831" t="str">
            <v>22/11kV Line</v>
          </cell>
          <cell r="F831" t="str">
            <v>SE</v>
          </cell>
          <cell r="G831" t="str">
            <v>QRLD</v>
          </cell>
          <cell r="H831" t="str">
            <v>Rollpress Proplate Group</v>
          </cell>
          <cell r="I831" t="str">
            <v>Demand ToU 11kV</v>
          </cell>
          <cell r="J831">
            <v>1.0434399999999999</v>
          </cell>
          <cell r="K831">
            <v>106000</v>
          </cell>
          <cell r="L831">
            <v>0</v>
          </cell>
          <cell r="M831">
            <v>106000</v>
          </cell>
          <cell r="N831">
            <v>1040125.3934444792</v>
          </cell>
          <cell r="O831">
            <v>0</v>
          </cell>
          <cell r="P831">
            <v>0</v>
          </cell>
          <cell r="Q831">
            <v>0</v>
          </cell>
          <cell r="R831">
            <v>0</v>
          </cell>
          <cell r="S831">
            <v>3876</v>
          </cell>
          <cell r="T831">
            <v>0</v>
          </cell>
          <cell r="U831">
            <v>3812.0460000000003</v>
          </cell>
          <cell r="V831">
            <v>63.954000000000008</v>
          </cell>
          <cell r="W831">
            <v>1040125.3934444792</v>
          </cell>
          <cell r="X831">
            <v>0</v>
          </cell>
          <cell r="Y831">
            <v>0</v>
          </cell>
          <cell r="Z831">
            <v>0</v>
          </cell>
          <cell r="AA831">
            <v>0</v>
          </cell>
        </row>
        <row r="832">
          <cell r="C832" t="str">
            <v>South East</v>
          </cell>
          <cell r="D832" t="str">
            <v>3120602089</v>
          </cell>
          <cell r="E832" t="str">
            <v>22/11kV Line</v>
          </cell>
          <cell r="F832" t="str">
            <v>SE</v>
          </cell>
          <cell r="G832" t="str">
            <v>QLGH</v>
          </cell>
          <cell r="H832" t="str">
            <v>Canterbury College Sports Complex</v>
          </cell>
          <cell r="I832" t="str">
            <v>Demand ToU 11kV</v>
          </cell>
          <cell r="J832">
            <v>1.05871</v>
          </cell>
          <cell r="K832">
            <v>109000</v>
          </cell>
          <cell r="L832">
            <v>109000</v>
          </cell>
          <cell r="M832">
            <v>0</v>
          </cell>
          <cell r="N832">
            <v>216034.272</v>
          </cell>
          <cell r="O832">
            <v>0</v>
          </cell>
          <cell r="P832">
            <v>0</v>
          </cell>
          <cell r="Q832">
            <v>0</v>
          </cell>
          <cell r="R832">
            <v>0</v>
          </cell>
          <cell r="S832">
            <v>1036.2816</v>
          </cell>
          <cell r="T832">
            <v>0</v>
          </cell>
          <cell r="U832">
            <v>1019.1829536</v>
          </cell>
          <cell r="V832">
            <v>17.0986464</v>
          </cell>
          <cell r="W832">
            <v>216034.272</v>
          </cell>
          <cell r="X832">
            <v>0</v>
          </cell>
          <cell r="Y832">
            <v>0</v>
          </cell>
          <cell r="Z832">
            <v>0</v>
          </cell>
          <cell r="AA832">
            <v>0</v>
          </cell>
        </row>
        <row r="833">
          <cell r="C833" t="str">
            <v>South East</v>
          </cell>
          <cell r="D833" t="str">
            <v>3120338090</v>
          </cell>
          <cell r="E833" t="str">
            <v>22/11kV Line</v>
          </cell>
          <cell r="F833" t="str">
            <v>SE</v>
          </cell>
          <cell r="G833" t="str">
            <v>QMRX</v>
          </cell>
          <cell r="H833" t="str">
            <v>Rugby Farm Pty Ltd (TR1)</v>
          </cell>
          <cell r="I833" t="str">
            <v>Demand ToU 11kV</v>
          </cell>
          <cell r="J833">
            <v>1.05871</v>
          </cell>
          <cell r="K833">
            <v>210000</v>
          </cell>
          <cell r="L833">
            <v>210000</v>
          </cell>
          <cell r="M833">
            <v>0</v>
          </cell>
          <cell r="N833">
            <v>1200000.0000000002</v>
          </cell>
          <cell r="O833">
            <v>0</v>
          </cell>
          <cell r="P833">
            <v>0</v>
          </cell>
          <cell r="Q833">
            <v>0</v>
          </cell>
          <cell r="R833">
            <v>0</v>
          </cell>
          <cell r="S833">
            <v>3120</v>
          </cell>
          <cell r="T833">
            <v>0</v>
          </cell>
          <cell r="U833">
            <v>3068.52</v>
          </cell>
          <cell r="V833">
            <v>51.480000000000004</v>
          </cell>
          <cell r="W833">
            <v>1200000.0000000002</v>
          </cell>
          <cell r="X833">
            <v>0</v>
          </cell>
          <cell r="Y833">
            <v>0</v>
          </cell>
          <cell r="Z833">
            <v>0</v>
          </cell>
          <cell r="AA833">
            <v>0</v>
          </cell>
        </row>
        <row r="834">
          <cell r="C834" t="str">
            <v>South East</v>
          </cell>
          <cell r="D834" t="str">
            <v>3120695245</v>
          </cell>
          <cell r="E834" t="str">
            <v>22/11kV Line</v>
          </cell>
          <cell r="F834" t="str">
            <v>SE</v>
          </cell>
          <cell r="G834" t="str">
            <v>QMRX</v>
          </cell>
          <cell r="H834" t="str">
            <v>Rugby Farm Pty Ltd (TR3)</v>
          </cell>
          <cell r="I834" t="str">
            <v>Demand ToU 11kV</v>
          </cell>
          <cell r="J834">
            <v>1.05871</v>
          </cell>
          <cell r="K834">
            <v>210000</v>
          </cell>
          <cell r="L834">
            <v>210000</v>
          </cell>
          <cell r="M834">
            <v>0</v>
          </cell>
          <cell r="N834">
            <v>1200000.0000000002</v>
          </cell>
          <cell r="O834">
            <v>0</v>
          </cell>
          <cell r="P834">
            <v>0</v>
          </cell>
          <cell r="Q834">
            <v>0</v>
          </cell>
          <cell r="R834">
            <v>0</v>
          </cell>
          <cell r="S834">
            <v>3120</v>
          </cell>
          <cell r="T834">
            <v>0</v>
          </cell>
          <cell r="U834">
            <v>3068.52</v>
          </cell>
          <cell r="V834">
            <v>51.480000000000004</v>
          </cell>
          <cell r="W834">
            <v>1200000.0000000002</v>
          </cell>
          <cell r="X834">
            <v>0</v>
          </cell>
          <cell r="Y834">
            <v>0</v>
          </cell>
          <cell r="Z834">
            <v>0</v>
          </cell>
          <cell r="AA834">
            <v>0</v>
          </cell>
        </row>
        <row r="835">
          <cell r="C835" t="str">
            <v>South East</v>
          </cell>
          <cell r="D835" t="str">
            <v>3120695246</v>
          </cell>
          <cell r="E835" t="str">
            <v>22/11kV Line</v>
          </cell>
          <cell r="F835" t="str">
            <v>SE</v>
          </cell>
          <cell r="G835" t="str">
            <v>QMRX</v>
          </cell>
          <cell r="H835" t="str">
            <v>Rugby Farm Pty Ltd (TR2)</v>
          </cell>
          <cell r="I835" t="str">
            <v>Demand ToU 11kV</v>
          </cell>
          <cell r="J835">
            <v>1.05871</v>
          </cell>
          <cell r="K835">
            <v>210000</v>
          </cell>
          <cell r="L835">
            <v>210000</v>
          </cell>
          <cell r="M835">
            <v>0</v>
          </cell>
          <cell r="N835">
            <v>1200000.0000000002</v>
          </cell>
          <cell r="O835">
            <v>0</v>
          </cell>
          <cell r="P835">
            <v>0</v>
          </cell>
          <cell r="Q835">
            <v>0</v>
          </cell>
          <cell r="R835">
            <v>0</v>
          </cell>
          <cell r="S835">
            <v>3120</v>
          </cell>
          <cell r="T835">
            <v>0</v>
          </cell>
          <cell r="U835">
            <v>3068.52</v>
          </cell>
          <cell r="V835">
            <v>51.480000000000004</v>
          </cell>
          <cell r="W835">
            <v>1200000.0000000002</v>
          </cell>
          <cell r="X835">
            <v>0</v>
          </cell>
          <cell r="Y835">
            <v>0</v>
          </cell>
          <cell r="Z835">
            <v>0</v>
          </cell>
          <cell r="AA835">
            <v>0</v>
          </cell>
        </row>
        <row r="836">
          <cell r="C836" t="str">
            <v>South East</v>
          </cell>
          <cell r="D836" t="str">
            <v>3120665191</v>
          </cell>
          <cell r="E836" t="str">
            <v>22/11kV Line</v>
          </cell>
          <cell r="F836" t="str">
            <v>SE</v>
          </cell>
          <cell r="G836" t="str">
            <v>QSPN</v>
          </cell>
          <cell r="H836" t="str">
            <v>Landfill Gas Industries Bunya</v>
          </cell>
          <cell r="I836" t="str">
            <v>Demand ToU 11kV</v>
          </cell>
          <cell r="J836">
            <v>1.0202100000000001</v>
          </cell>
          <cell r="K836">
            <v>0</v>
          </cell>
          <cell r="L836">
            <v>0</v>
          </cell>
          <cell r="M836">
            <v>0</v>
          </cell>
          <cell r="N836">
            <v>5631</v>
          </cell>
          <cell r="O836">
            <v>0</v>
          </cell>
          <cell r="P836">
            <v>0</v>
          </cell>
          <cell r="Q836">
            <v>0</v>
          </cell>
          <cell r="R836">
            <v>0</v>
          </cell>
          <cell r="S836">
            <v>276.60000000000002</v>
          </cell>
          <cell r="T836">
            <v>0</v>
          </cell>
          <cell r="U836">
            <v>272.03610000000003</v>
          </cell>
          <cell r="V836">
            <v>4.5639000000000003</v>
          </cell>
          <cell r="W836">
            <v>5631</v>
          </cell>
          <cell r="X836">
            <v>0</v>
          </cell>
          <cell r="Y836">
            <v>0</v>
          </cell>
          <cell r="Z836">
            <v>0</v>
          </cell>
          <cell r="AA836">
            <v>0</v>
          </cell>
        </row>
        <row r="837">
          <cell r="C837" t="str">
            <v>South East</v>
          </cell>
          <cell r="D837" t="str">
            <v>3116509072</v>
          </cell>
          <cell r="E837" t="str">
            <v>22/11kV Line</v>
          </cell>
          <cell r="F837" t="str">
            <v>SE</v>
          </cell>
          <cell r="G837" t="str">
            <v>QMRE</v>
          </cell>
          <cell r="H837" t="str">
            <v>Winson Group</v>
          </cell>
          <cell r="I837" t="str">
            <v>Demand ToU 11kV</v>
          </cell>
          <cell r="J837">
            <v>1.0434399999999999</v>
          </cell>
          <cell r="K837">
            <v>294000</v>
          </cell>
          <cell r="L837">
            <v>0</v>
          </cell>
          <cell r="M837">
            <v>294000</v>
          </cell>
          <cell r="N837">
            <v>934900</v>
          </cell>
          <cell r="O837">
            <v>0</v>
          </cell>
          <cell r="P837">
            <v>0</v>
          </cell>
          <cell r="Q837">
            <v>0</v>
          </cell>
          <cell r="R837">
            <v>0</v>
          </cell>
          <cell r="S837">
            <v>3909.6000000000004</v>
          </cell>
          <cell r="T837">
            <v>0</v>
          </cell>
          <cell r="U837">
            <v>3845.0916000000002</v>
          </cell>
          <cell r="V837">
            <v>64.508399999999995</v>
          </cell>
          <cell r="W837">
            <v>934900</v>
          </cell>
          <cell r="X837">
            <v>0</v>
          </cell>
          <cell r="Y837">
            <v>0</v>
          </cell>
          <cell r="Z837">
            <v>0</v>
          </cell>
          <cell r="AA837">
            <v>0</v>
          </cell>
        </row>
        <row r="838">
          <cell r="C838" t="str">
            <v>South East</v>
          </cell>
          <cell r="D838" t="str">
            <v>3120289982</v>
          </cell>
          <cell r="E838" t="str">
            <v>22/11kV Line</v>
          </cell>
          <cell r="F838" t="str">
            <v>SE</v>
          </cell>
          <cell r="G838" t="str">
            <v>QSPN</v>
          </cell>
          <cell r="H838" t="str">
            <v>Port of Brisbane Pinkenba</v>
          </cell>
          <cell r="I838" t="str">
            <v>Demand ToU 11kV</v>
          </cell>
          <cell r="J838">
            <v>1.05871</v>
          </cell>
          <cell r="K838">
            <v>219000</v>
          </cell>
          <cell r="L838">
            <v>219000</v>
          </cell>
          <cell r="M838">
            <v>0</v>
          </cell>
          <cell r="N838">
            <v>1200000.0000000002</v>
          </cell>
          <cell r="O838">
            <v>0</v>
          </cell>
          <cell r="P838">
            <v>0</v>
          </cell>
          <cell r="Q838">
            <v>0</v>
          </cell>
          <cell r="R838">
            <v>0</v>
          </cell>
          <cell r="S838">
            <v>7200</v>
          </cell>
          <cell r="T838">
            <v>0</v>
          </cell>
          <cell r="U838">
            <v>7081.2000000000007</v>
          </cell>
          <cell r="V838">
            <v>118.80000000000001</v>
          </cell>
          <cell r="W838">
            <v>1200000.0000000002</v>
          </cell>
          <cell r="X838">
            <v>0</v>
          </cell>
          <cell r="Y838">
            <v>0</v>
          </cell>
          <cell r="Z838">
            <v>0</v>
          </cell>
          <cell r="AA838">
            <v>0</v>
          </cell>
        </row>
        <row r="839">
          <cell r="C839" t="str">
            <v>South East</v>
          </cell>
          <cell r="D839" t="str">
            <v>3120686776</v>
          </cell>
          <cell r="E839" t="str">
            <v>22/11kV Line</v>
          </cell>
          <cell r="F839" t="str">
            <v>SE</v>
          </cell>
          <cell r="G839" t="str">
            <v>QCBW</v>
          </cell>
          <cell r="H839" t="str">
            <v>Cross River Rail (1.5MVA QR constr supply Roma St)</v>
          </cell>
          <cell r="I839" t="str">
            <v>Demand ToU 11kV</v>
          </cell>
          <cell r="J839">
            <v>1.0202100000000001</v>
          </cell>
          <cell r="K839">
            <v>173000.00000000003</v>
          </cell>
          <cell r="L839">
            <v>93000.000000000029</v>
          </cell>
          <cell r="M839">
            <v>80000</v>
          </cell>
          <cell r="N839">
            <v>1799999.9999999998</v>
          </cell>
          <cell r="O839">
            <v>0</v>
          </cell>
          <cell r="P839">
            <v>0</v>
          </cell>
          <cell r="Q839">
            <v>0</v>
          </cell>
          <cell r="R839">
            <v>0</v>
          </cell>
          <cell r="S839">
            <v>4200</v>
          </cell>
          <cell r="T839">
            <v>0</v>
          </cell>
          <cell r="U839">
            <v>4130.7000000000007</v>
          </cell>
          <cell r="V839">
            <v>69.300000000000011</v>
          </cell>
          <cell r="W839">
            <v>1799999.9999999998</v>
          </cell>
          <cell r="X839">
            <v>0</v>
          </cell>
          <cell r="Y839">
            <v>0</v>
          </cell>
          <cell r="Z839">
            <v>0</v>
          </cell>
          <cell r="AA839">
            <v>0</v>
          </cell>
        </row>
        <row r="840">
          <cell r="C840" t="str">
            <v>South East</v>
          </cell>
          <cell r="D840" t="str">
            <v>3120689572</v>
          </cell>
          <cell r="E840" t="str">
            <v>22/11kV Line</v>
          </cell>
          <cell r="F840" t="str">
            <v>SE</v>
          </cell>
          <cell r="G840" t="str">
            <v>QCBW</v>
          </cell>
          <cell r="H840" t="str">
            <v>Cross River Rail (4MVA CBGU JV Construction supply)</v>
          </cell>
          <cell r="I840" t="str">
            <v>Demand ToU 11kV</v>
          </cell>
          <cell r="J840">
            <v>1.0202100000000001</v>
          </cell>
          <cell r="K840">
            <v>173000.00000000003</v>
          </cell>
          <cell r="L840">
            <v>93000.000000000029</v>
          </cell>
          <cell r="M840">
            <v>80000</v>
          </cell>
          <cell r="N840">
            <v>4199999.9999999991</v>
          </cell>
          <cell r="O840">
            <v>0</v>
          </cell>
          <cell r="P840">
            <v>0</v>
          </cell>
          <cell r="Q840">
            <v>0</v>
          </cell>
          <cell r="R840">
            <v>0</v>
          </cell>
          <cell r="S840">
            <v>16800</v>
          </cell>
          <cell r="T840">
            <v>0</v>
          </cell>
          <cell r="U840">
            <v>16522.800000000003</v>
          </cell>
          <cell r="V840">
            <v>277.20000000000005</v>
          </cell>
          <cell r="W840">
            <v>4199999.9999999991</v>
          </cell>
          <cell r="X840">
            <v>0</v>
          </cell>
          <cell r="Y840">
            <v>0</v>
          </cell>
          <cell r="Z840">
            <v>0</v>
          </cell>
          <cell r="AA840">
            <v>0</v>
          </cell>
        </row>
        <row r="841">
          <cell r="C841" t="str">
            <v>South East</v>
          </cell>
          <cell r="D841" t="str">
            <v>3120686739</v>
          </cell>
          <cell r="E841" t="str">
            <v>22/11kV Line</v>
          </cell>
          <cell r="F841" t="str">
            <v>SE</v>
          </cell>
          <cell r="G841" t="str">
            <v>QBMH</v>
          </cell>
          <cell r="H841" t="str">
            <v>Cross-River Rail (Gabba stage 1- WRD8A)</v>
          </cell>
          <cell r="I841" t="str">
            <v>Demand ToU 11kV</v>
          </cell>
          <cell r="J841">
            <v>1.0202100000000001</v>
          </cell>
          <cell r="K841">
            <v>0</v>
          </cell>
          <cell r="L841">
            <v>0</v>
          </cell>
          <cell r="M841">
            <v>0</v>
          </cell>
          <cell r="N841">
            <v>7199999.9999999991</v>
          </cell>
          <cell r="O841">
            <v>0</v>
          </cell>
          <cell r="P841">
            <v>0</v>
          </cell>
          <cell r="Q841">
            <v>0</v>
          </cell>
          <cell r="R841">
            <v>0</v>
          </cell>
          <cell r="S841">
            <v>21600</v>
          </cell>
          <cell r="T841">
            <v>0</v>
          </cell>
          <cell r="U841">
            <v>21243.600000000002</v>
          </cell>
          <cell r="V841">
            <v>356.40000000000003</v>
          </cell>
          <cell r="W841">
            <v>7199999.9999999991</v>
          </cell>
          <cell r="X841">
            <v>0</v>
          </cell>
          <cell r="Y841">
            <v>0</v>
          </cell>
          <cell r="Z841">
            <v>0</v>
          </cell>
          <cell r="AA841">
            <v>0</v>
          </cell>
        </row>
        <row r="842">
          <cell r="C842" t="str">
            <v>South East</v>
          </cell>
          <cell r="D842" t="str">
            <v>3120686737</v>
          </cell>
          <cell r="E842" t="str">
            <v>22/11kV Line</v>
          </cell>
          <cell r="F842" t="str">
            <v>SE</v>
          </cell>
          <cell r="G842" t="str">
            <v>QTNS</v>
          </cell>
          <cell r="H842" t="str">
            <v>Cross River Rail (Joe Baker St Dutton Park)</v>
          </cell>
          <cell r="I842" t="str">
            <v>Demand ToU 11kV</v>
          </cell>
          <cell r="J842">
            <v>1.0202100000000001</v>
          </cell>
          <cell r="K842">
            <v>0</v>
          </cell>
          <cell r="L842">
            <v>0</v>
          </cell>
          <cell r="M842">
            <v>0</v>
          </cell>
          <cell r="N842">
            <v>7199999.9999999991</v>
          </cell>
          <cell r="O842">
            <v>0</v>
          </cell>
          <cell r="P842">
            <v>0</v>
          </cell>
          <cell r="Q842">
            <v>0</v>
          </cell>
          <cell r="R842">
            <v>0</v>
          </cell>
          <cell r="S842">
            <v>21600</v>
          </cell>
          <cell r="T842">
            <v>0</v>
          </cell>
          <cell r="U842">
            <v>21243.600000000002</v>
          </cell>
          <cell r="V842">
            <v>356.40000000000003</v>
          </cell>
          <cell r="W842">
            <v>7199999.9999999991</v>
          </cell>
          <cell r="X842">
            <v>0</v>
          </cell>
          <cell r="Y842">
            <v>0</v>
          </cell>
          <cell r="Z842">
            <v>0</v>
          </cell>
          <cell r="AA842">
            <v>0</v>
          </cell>
        </row>
        <row r="843">
          <cell r="C843" t="str">
            <v>South East</v>
          </cell>
          <cell r="D843" t="str">
            <v>3120361355</v>
          </cell>
          <cell r="E843" t="str">
            <v>22/11kV Line</v>
          </cell>
          <cell r="F843" t="str">
            <v>SE</v>
          </cell>
          <cell r="G843" t="str">
            <v>QPWD</v>
          </cell>
          <cell r="H843" t="str">
            <v>Sunshine Coast Council Auto Waste Transfer Station</v>
          </cell>
          <cell r="I843" t="str">
            <v>Demand ToU 11kV</v>
          </cell>
          <cell r="J843">
            <v>1.05871</v>
          </cell>
          <cell r="K843">
            <v>398000</v>
          </cell>
          <cell r="L843">
            <v>398000</v>
          </cell>
          <cell r="M843">
            <v>0</v>
          </cell>
          <cell r="N843">
            <v>960000</v>
          </cell>
          <cell r="O843">
            <v>0</v>
          </cell>
          <cell r="P843">
            <v>0</v>
          </cell>
          <cell r="Q843">
            <v>0</v>
          </cell>
          <cell r="R843">
            <v>0</v>
          </cell>
          <cell r="S843">
            <v>1200</v>
          </cell>
          <cell r="T843">
            <v>0</v>
          </cell>
          <cell r="U843">
            <v>1180.2</v>
          </cell>
          <cell r="V843">
            <v>19.8</v>
          </cell>
          <cell r="W843">
            <v>960000</v>
          </cell>
          <cell r="X843">
            <v>0</v>
          </cell>
          <cell r="Y843">
            <v>0</v>
          </cell>
          <cell r="Z843">
            <v>0</v>
          </cell>
          <cell r="AA843">
            <v>0</v>
          </cell>
        </row>
        <row r="844">
          <cell r="C844" t="str">
            <v>South East</v>
          </cell>
          <cell r="D844" t="str">
            <v>QB03674584</v>
          </cell>
          <cell r="E844" t="str">
            <v>22/11kV Line</v>
          </cell>
          <cell r="F844" t="str">
            <v>SE</v>
          </cell>
          <cell r="G844" t="str">
            <v>QAGW</v>
          </cell>
          <cell r="H844" t="str">
            <v>BCC - Toowong Bus Depot</v>
          </cell>
          <cell r="I844" t="str">
            <v>Demand ToU 11kV</v>
          </cell>
          <cell r="J844">
            <v>1.0434399999999999</v>
          </cell>
          <cell r="K844">
            <v>109000</v>
          </cell>
          <cell r="L844">
            <v>0</v>
          </cell>
          <cell r="M844">
            <v>109000</v>
          </cell>
          <cell r="N844">
            <v>898866</v>
          </cell>
          <cell r="O844">
            <v>0</v>
          </cell>
          <cell r="P844">
            <v>0</v>
          </cell>
          <cell r="Q844">
            <v>0</v>
          </cell>
          <cell r="R844">
            <v>0</v>
          </cell>
          <cell r="S844">
            <v>3996</v>
          </cell>
          <cell r="T844">
            <v>0</v>
          </cell>
          <cell r="U844">
            <v>3930.0660000000007</v>
          </cell>
          <cell r="V844">
            <v>65.933999999999997</v>
          </cell>
          <cell r="W844">
            <v>898866</v>
          </cell>
          <cell r="X844">
            <v>0</v>
          </cell>
          <cell r="Y844">
            <v>0</v>
          </cell>
          <cell r="Z844">
            <v>0</v>
          </cell>
          <cell r="AA844">
            <v>0</v>
          </cell>
        </row>
        <row r="845">
          <cell r="C845" t="str">
            <v>South East</v>
          </cell>
          <cell r="D845" t="str">
            <v>QB03020452</v>
          </cell>
          <cell r="E845" t="str">
            <v>22/11kV Line</v>
          </cell>
          <cell r="F845" t="str">
            <v>SE</v>
          </cell>
          <cell r="G845" t="str">
            <v>QAGW</v>
          </cell>
          <cell r="H845" t="str">
            <v>BCC - Mt Cootha Quarry</v>
          </cell>
          <cell r="I845" t="str">
            <v>Demand ToU 11kV</v>
          </cell>
          <cell r="J845">
            <v>1.0434399999999999</v>
          </cell>
          <cell r="K845">
            <v>333000</v>
          </cell>
          <cell r="L845">
            <v>0</v>
          </cell>
          <cell r="M845">
            <v>333000</v>
          </cell>
          <cell r="N845">
            <v>1032767.9999999999</v>
          </cell>
          <cell r="O845">
            <v>0</v>
          </cell>
          <cell r="P845">
            <v>0</v>
          </cell>
          <cell r="Q845">
            <v>0</v>
          </cell>
          <cell r="R845">
            <v>0</v>
          </cell>
          <cell r="S845">
            <v>6790.7999999999993</v>
          </cell>
          <cell r="T845">
            <v>0</v>
          </cell>
          <cell r="U845">
            <v>6678.7518</v>
          </cell>
          <cell r="V845">
            <v>112.04820000000001</v>
          </cell>
          <cell r="W845">
            <v>1032767.9999999999</v>
          </cell>
          <cell r="X845">
            <v>0</v>
          </cell>
          <cell r="Y845">
            <v>0</v>
          </cell>
          <cell r="Z845">
            <v>0</v>
          </cell>
          <cell r="AA845">
            <v>0</v>
          </cell>
        </row>
        <row r="846">
          <cell r="C846" t="str">
            <v>South East</v>
          </cell>
          <cell r="D846" t="str">
            <v>3120696573</v>
          </cell>
          <cell r="E846" t="str">
            <v>22/11kV Line</v>
          </cell>
          <cell r="F846" t="str">
            <v>SE</v>
          </cell>
          <cell r="G846" t="str">
            <v>QGDA</v>
          </cell>
          <cell r="H846" t="str">
            <v>Maxitrans Australia Pty Ltd</v>
          </cell>
          <cell r="I846" t="str">
            <v>Demand ToU 11kV</v>
          </cell>
          <cell r="J846">
            <v>1.0434399999999999</v>
          </cell>
          <cell r="K846">
            <v>421000</v>
          </cell>
          <cell r="L846">
            <v>421000</v>
          </cell>
          <cell r="M846">
            <v>0</v>
          </cell>
          <cell r="N846">
            <v>1500000</v>
          </cell>
          <cell r="O846">
            <v>0</v>
          </cell>
          <cell r="P846">
            <v>0</v>
          </cell>
          <cell r="Q846">
            <v>0</v>
          </cell>
          <cell r="R846">
            <v>0</v>
          </cell>
          <cell r="S846">
            <v>8100</v>
          </cell>
          <cell r="T846">
            <v>0</v>
          </cell>
          <cell r="U846">
            <v>7966.35</v>
          </cell>
          <cell r="V846">
            <v>133.65</v>
          </cell>
          <cell r="W846">
            <v>1500000</v>
          </cell>
          <cell r="X846">
            <v>0</v>
          </cell>
          <cell r="Y846">
            <v>0</v>
          </cell>
          <cell r="Z846">
            <v>0</v>
          </cell>
          <cell r="AA846">
            <v>0</v>
          </cell>
        </row>
        <row r="847">
          <cell r="C847" t="str">
            <v>South East</v>
          </cell>
          <cell r="D847" t="str">
            <v>3120564961</v>
          </cell>
          <cell r="E847" t="str">
            <v>22/11kV Line</v>
          </cell>
          <cell r="F847" t="str">
            <v>SE</v>
          </cell>
          <cell r="G847" t="str">
            <v>QRLD</v>
          </cell>
          <cell r="H847" t="str">
            <v>QPS Counter Terrorism Centre</v>
          </cell>
          <cell r="I847" t="str">
            <v>Demand ToU 11kV</v>
          </cell>
          <cell r="J847">
            <v>1.0434399999999999</v>
          </cell>
          <cell r="K847">
            <v>109000</v>
          </cell>
          <cell r="L847">
            <v>109000</v>
          </cell>
          <cell r="M847">
            <v>0</v>
          </cell>
          <cell r="N847">
            <v>1150000</v>
          </cell>
          <cell r="O847">
            <v>0</v>
          </cell>
          <cell r="P847">
            <v>0</v>
          </cell>
          <cell r="Q847">
            <v>0</v>
          </cell>
          <cell r="R847">
            <v>0</v>
          </cell>
          <cell r="S847">
            <v>4800</v>
          </cell>
          <cell r="T847">
            <v>0</v>
          </cell>
          <cell r="U847">
            <v>4720.8</v>
          </cell>
          <cell r="V847">
            <v>79.2</v>
          </cell>
          <cell r="W847">
            <v>1150000</v>
          </cell>
          <cell r="X847">
            <v>0</v>
          </cell>
          <cell r="Y847">
            <v>0</v>
          </cell>
          <cell r="Z847">
            <v>0</v>
          </cell>
          <cell r="AA847">
            <v>0</v>
          </cell>
        </row>
        <row r="848">
          <cell r="C848" t="str">
            <v>South East</v>
          </cell>
          <cell r="D848" t="str">
            <v>QB02295903</v>
          </cell>
          <cell r="E848" t="str">
            <v>22/11kV Line</v>
          </cell>
          <cell r="F848" t="str">
            <v>SE</v>
          </cell>
          <cell r="G848" t="str">
            <v>QSPN</v>
          </cell>
          <cell r="H848" t="str">
            <v>Packer Leather</v>
          </cell>
          <cell r="I848" t="str">
            <v>Demand ToU 11kV</v>
          </cell>
          <cell r="J848">
            <v>1.0434399999999999</v>
          </cell>
          <cell r="K848">
            <v>749000</v>
          </cell>
          <cell r="L848">
            <v>0</v>
          </cell>
          <cell r="M848">
            <v>749000</v>
          </cell>
          <cell r="N848">
            <v>2500000</v>
          </cell>
          <cell r="O848">
            <v>0</v>
          </cell>
          <cell r="P848">
            <v>0</v>
          </cell>
          <cell r="Q848">
            <v>0</v>
          </cell>
          <cell r="R848">
            <v>0</v>
          </cell>
          <cell r="S848">
            <v>10680</v>
          </cell>
          <cell r="T848">
            <v>0</v>
          </cell>
          <cell r="U848">
            <v>10503.78</v>
          </cell>
          <cell r="V848">
            <v>176.22</v>
          </cell>
          <cell r="W848">
            <v>2500000</v>
          </cell>
          <cell r="X848">
            <v>0</v>
          </cell>
          <cell r="Y848">
            <v>0</v>
          </cell>
          <cell r="Z848">
            <v>0</v>
          </cell>
          <cell r="AA848">
            <v>0</v>
          </cell>
        </row>
        <row r="849">
          <cell r="C849" t="str">
            <v>South East</v>
          </cell>
          <cell r="D849" t="str">
            <v>QB06910220</v>
          </cell>
          <cell r="E849" t="str">
            <v>22/11kV Line</v>
          </cell>
          <cell r="F849" t="str">
            <v>SE</v>
          </cell>
          <cell r="G849" t="str">
            <v>QBMH</v>
          </cell>
          <cell r="H849" t="str">
            <v>Inghams Enterprises - 2</v>
          </cell>
          <cell r="I849" t="str">
            <v>Demand ToU 11kV</v>
          </cell>
          <cell r="J849">
            <v>1.0434399999999999</v>
          </cell>
          <cell r="K849">
            <v>644000</v>
          </cell>
          <cell r="L849">
            <v>0</v>
          </cell>
          <cell r="M849">
            <v>644000</v>
          </cell>
          <cell r="N849">
            <v>235000</v>
          </cell>
          <cell r="O849">
            <v>0</v>
          </cell>
          <cell r="P849">
            <v>0</v>
          </cell>
          <cell r="Q849">
            <v>0</v>
          </cell>
          <cell r="R849">
            <v>0</v>
          </cell>
          <cell r="S849">
            <v>768</v>
          </cell>
          <cell r="T849">
            <v>0</v>
          </cell>
          <cell r="U849">
            <v>755.32799999999997</v>
          </cell>
          <cell r="V849">
            <v>12.672000000000001</v>
          </cell>
          <cell r="W849">
            <v>235000</v>
          </cell>
          <cell r="X849">
            <v>0</v>
          </cell>
          <cell r="Y849">
            <v>0</v>
          </cell>
          <cell r="Z849">
            <v>0</v>
          </cell>
          <cell r="AA849">
            <v>0</v>
          </cell>
        </row>
        <row r="850">
          <cell r="C850" t="str">
            <v>South East</v>
          </cell>
          <cell r="D850" t="str">
            <v>3120672481</v>
          </cell>
          <cell r="E850" t="str">
            <v>22/11kV Line</v>
          </cell>
          <cell r="F850" t="str">
            <v>SE</v>
          </cell>
          <cell r="G850" t="str">
            <v>QSPN</v>
          </cell>
          <cell r="H850" t="str">
            <v>St Margarets School Ascot</v>
          </cell>
          <cell r="I850" t="str">
            <v>Demand ToU 11kV</v>
          </cell>
          <cell r="J850">
            <v>1.05871</v>
          </cell>
          <cell r="K850">
            <v>170000</v>
          </cell>
          <cell r="L850">
            <v>170000</v>
          </cell>
          <cell r="M850">
            <v>0</v>
          </cell>
          <cell r="N850">
            <v>360000</v>
          </cell>
          <cell r="O850">
            <v>0</v>
          </cell>
          <cell r="P850">
            <v>0</v>
          </cell>
          <cell r="Q850">
            <v>0</v>
          </cell>
          <cell r="R850">
            <v>0</v>
          </cell>
          <cell r="S850">
            <v>1200</v>
          </cell>
          <cell r="T850">
            <v>0</v>
          </cell>
          <cell r="U850">
            <v>1180.2</v>
          </cell>
          <cell r="V850">
            <v>19.8</v>
          </cell>
          <cell r="W850">
            <v>360000</v>
          </cell>
          <cell r="X850">
            <v>0</v>
          </cell>
          <cell r="Y850">
            <v>0</v>
          </cell>
          <cell r="Z850">
            <v>0</v>
          </cell>
          <cell r="AA850">
            <v>0</v>
          </cell>
        </row>
        <row r="851">
          <cell r="C851" t="str">
            <v>South East</v>
          </cell>
          <cell r="D851" t="str">
            <v>3120619291</v>
          </cell>
          <cell r="E851" t="str">
            <v>22/11kV Line</v>
          </cell>
          <cell r="F851" t="str">
            <v>SE</v>
          </cell>
          <cell r="G851" t="str">
            <v>QMAR</v>
          </cell>
          <cell r="H851" t="str">
            <v>84 The Esplanade Surfers Paradise</v>
          </cell>
          <cell r="I851" t="str">
            <v>Demand ToU 11kV</v>
          </cell>
          <cell r="J851">
            <v>1.0434399999999999</v>
          </cell>
          <cell r="K851">
            <v>631000</v>
          </cell>
          <cell r="L851">
            <v>631000</v>
          </cell>
          <cell r="M851">
            <v>0</v>
          </cell>
          <cell r="N851">
            <v>2750000</v>
          </cell>
          <cell r="O851">
            <v>0</v>
          </cell>
          <cell r="P851">
            <v>0</v>
          </cell>
          <cell r="Q851">
            <v>0</v>
          </cell>
          <cell r="R851">
            <v>0</v>
          </cell>
          <cell r="S851">
            <v>8688</v>
          </cell>
          <cell r="T851">
            <v>0</v>
          </cell>
          <cell r="U851">
            <v>8544.6479999999992</v>
          </cell>
          <cell r="V851">
            <v>143.352</v>
          </cell>
          <cell r="W851">
            <v>2750000</v>
          </cell>
          <cell r="X851">
            <v>0</v>
          </cell>
          <cell r="Y851">
            <v>0</v>
          </cell>
          <cell r="Z851">
            <v>0</v>
          </cell>
          <cell r="AA851">
            <v>0</v>
          </cell>
        </row>
        <row r="852">
          <cell r="C852" t="str">
            <v>South East</v>
          </cell>
          <cell r="D852" t="str">
            <v>3120685582</v>
          </cell>
          <cell r="E852" t="str">
            <v>22/11kV Line</v>
          </cell>
          <cell r="F852" t="str">
            <v>SE</v>
          </cell>
          <cell r="G852" t="str">
            <v>QBKS</v>
          </cell>
          <cell r="H852" t="str">
            <v>Ipswich City Council Admin Building</v>
          </cell>
          <cell r="I852" t="str">
            <v>Demand ToU 11kV</v>
          </cell>
          <cell r="J852">
            <v>1.0434399999999999</v>
          </cell>
          <cell r="K852">
            <v>387000</v>
          </cell>
          <cell r="L852">
            <v>387000</v>
          </cell>
          <cell r="M852">
            <v>0</v>
          </cell>
          <cell r="N852">
            <v>250000</v>
          </cell>
          <cell r="O852">
            <v>0</v>
          </cell>
          <cell r="P852">
            <v>0</v>
          </cell>
          <cell r="Q852">
            <v>0</v>
          </cell>
          <cell r="R852">
            <v>0</v>
          </cell>
          <cell r="S852">
            <v>3000</v>
          </cell>
          <cell r="T852">
            <v>0</v>
          </cell>
          <cell r="U852">
            <v>2950.5</v>
          </cell>
          <cell r="V852">
            <v>49.5</v>
          </cell>
          <cell r="W852">
            <v>250000</v>
          </cell>
          <cell r="X852">
            <v>0</v>
          </cell>
          <cell r="Y852">
            <v>0</v>
          </cell>
          <cell r="Z852">
            <v>0</v>
          </cell>
          <cell r="AA852">
            <v>0</v>
          </cell>
        </row>
        <row r="853">
          <cell r="C853" t="str">
            <v>South East</v>
          </cell>
          <cell r="D853" t="str">
            <v>3120665737</v>
          </cell>
          <cell r="E853" t="str">
            <v>22/11kV Line</v>
          </cell>
          <cell r="F853" t="str">
            <v>SE</v>
          </cell>
          <cell r="G853" t="str">
            <v>QSPN</v>
          </cell>
          <cell r="H853" t="str">
            <v>Strap N Pack Brendale</v>
          </cell>
          <cell r="I853" t="str">
            <v>Demand ToU 11kV</v>
          </cell>
          <cell r="J853">
            <v>1.0434399999999999</v>
          </cell>
          <cell r="K853">
            <v>210000</v>
          </cell>
          <cell r="L853">
            <v>210000</v>
          </cell>
          <cell r="M853">
            <v>0</v>
          </cell>
          <cell r="N853">
            <v>1320000</v>
          </cell>
          <cell r="O853">
            <v>0</v>
          </cell>
          <cell r="P853">
            <v>0</v>
          </cell>
          <cell r="Q853">
            <v>0</v>
          </cell>
          <cell r="R853">
            <v>0</v>
          </cell>
          <cell r="S853">
            <v>5160</v>
          </cell>
          <cell r="T853">
            <v>0</v>
          </cell>
          <cell r="U853">
            <v>5074.8600000000006</v>
          </cell>
          <cell r="V853">
            <v>85.140000000000015</v>
          </cell>
          <cell r="W853">
            <v>1320000</v>
          </cell>
          <cell r="X853">
            <v>0</v>
          </cell>
          <cell r="Y853">
            <v>0</v>
          </cell>
          <cell r="Z853">
            <v>0</v>
          </cell>
          <cell r="AA853">
            <v>0</v>
          </cell>
        </row>
        <row r="854">
          <cell r="C854" t="str">
            <v>South East</v>
          </cell>
          <cell r="D854" t="str">
            <v>3120726239</v>
          </cell>
          <cell r="E854" t="str">
            <v>22/11kV Line</v>
          </cell>
          <cell r="F854" t="str">
            <v>SE</v>
          </cell>
          <cell r="G854" t="str">
            <v>QBKS</v>
          </cell>
          <cell r="H854" t="str">
            <v>Yamanto Town Centre</v>
          </cell>
          <cell r="I854" t="str">
            <v>Demand ToU 11kV</v>
          </cell>
          <cell r="J854">
            <v>1.0434399999999999</v>
          </cell>
          <cell r="K854">
            <v>210000</v>
          </cell>
          <cell r="L854">
            <v>210000</v>
          </cell>
          <cell r="M854">
            <v>0</v>
          </cell>
          <cell r="N854">
            <v>2500000</v>
          </cell>
          <cell r="O854">
            <v>0</v>
          </cell>
          <cell r="P854">
            <v>0</v>
          </cell>
          <cell r="Q854">
            <v>0</v>
          </cell>
          <cell r="R854">
            <v>0</v>
          </cell>
          <cell r="S854">
            <v>8004</v>
          </cell>
          <cell r="T854">
            <v>0</v>
          </cell>
          <cell r="U854">
            <v>7871.9340000000002</v>
          </cell>
          <cell r="V854">
            <v>132.06600000000003</v>
          </cell>
          <cell r="W854">
            <v>2500000</v>
          </cell>
          <cell r="X854">
            <v>0</v>
          </cell>
          <cell r="Y854">
            <v>0</v>
          </cell>
          <cell r="Z854">
            <v>0</v>
          </cell>
          <cell r="AA854">
            <v>0</v>
          </cell>
        </row>
        <row r="855">
          <cell r="C855" t="str">
            <v>South East</v>
          </cell>
          <cell r="D855" t="str">
            <v>QB12307220</v>
          </cell>
          <cell r="E855" t="str">
            <v>22/11kV Line</v>
          </cell>
          <cell r="F855" t="str">
            <v>SE</v>
          </cell>
          <cell r="G855" t="str">
            <v>QMRE</v>
          </cell>
          <cell r="H855" t="str">
            <v>Tritium Murarrie</v>
          </cell>
          <cell r="I855" t="str">
            <v>Demand ToU 11kV</v>
          </cell>
          <cell r="J855">
            <v>1.0434399999999999</v>
          </cell>
          <cell r="K855">
            <v>210000</v>
          </cell>
          <cell r="L855">
            <v>210000</v>
          </cell>
          <cell r="M855">
            <v>0</v>
          </cell>
          <cell r="N855">
            <v>720000</v>
          </cell>
          <cell r="O855">
            <v>0</v>
          </cell>
          <cell r="P855">
            <v>0</v>
          </cell>
          <cell r="Q855">
            <v>0</v>
          </cell>
          <cell r="R855">
            <v>0</v>
          </cell>
          <cell r="S855">
            <v>14400</v>
          </cell>
          <cell r="T855">
            <v>0</v>
          </cell>
          <cell r="U855">
            <v>14162.400000000001</v>
          </cell>
          <cell r="V855">
            <v>237.60000000000002</v>
          </cell>
          <cell r="W855">
            <v>720000</v>
          </cell>
          <cell r="X855">
            <v>0</v>
          </cell>
          <cell r="Y855">
            <v>0</v>
          </cell>
          <cell r="Z855">
            <v>0</v>
          </cell>
          <cell r="AA855">
            <v>0</v>
          </cell>
        </row>
        <row r="856">
          <cell r="C856" t="str">
            <v>South East</v>
          </cell>
          <cell r="D856" t="str">
            <v>3120717888</v>
          </cell>
          <cell r="E856" t="str">
            <v>22/11kV Line</v>
          </cell>
          <cell r="F856" t="str">
            <v>SE</v>
          </cell>
          <cell r="G856" t="str">
            <v>QRLE</v>
          </cell>
          <cell r="H856" t="str">
            <v>Metalbiz Recyclers (Rocklea)</v>
          </cell>
          <cell r="I856" t="str">
            <v>Demand ToU 11kV</v>
          </cell>
          <cell r="J856">
            <v>1.0202100000000001</v>
          </cell>
          <cell r="K856">
            <v>0</v>
          </cell>
          <cell r="L856">
            <v>0</v>
          </cell>
          <cell r="M856">
            <v>0</v>
          </cell>
          <cell r="N856">
            <v>3500000</v>
          </cell>
          <cell r="O856">
            <v>0</v>
          </cell>
          <cell r="P856">
            <v>0</v>
          </cell>
          <cell r="Q856">
            <v>0</v>
          </cell>
          <cell r="R856">
            <v>0</v>
          </cell>
          <cell r="S856">
            <v>18000</v>
          </cell>
          <cell r="T856">
            <v>0</v>
          </cell>
          <cell r="U856">
            <v>17703</v>
          </cell>
          <cell r="V856">
            <v>297</v>
          </cell>
          <cell r="W856">
            <v>3500000</v>
          </cell>
          <cell r="X856">
            <v>0</v>
          </cell>
          <cell r="Y856">
            <v>0</v>
          </cell>
          <cell r="Z856">
            <v>0</v>
          </cell>
          <cell r="AA856">
            <v>0</v>
          </cell>
        </row>
        <row r="857">
          <cell r="C857" t="str">
            <v>South East</v>
          </cell>
          <cell r="D857" t="str">
            <v>3120686760</v>
          </cell>
          <cell r="E857" t="str">
            <v>22/11kV Line</v>
          </cell>
          <cell r="F857" t="str">
            <v>SE</v>
          </cell>
          <cell r="G857" t="str">
            <v>QBMH</v>
          </cell>
          <cell r="H857" t="str">
            <v>Cross River Rail  Wooloongabba</v>
          </cell>
          <cell r="I857" t="str">
            <v>Demand ToU 11kV</v>
          </cell>
          <cell r="J857">
            <v>1.0202100000000001</v>
          </cell>
          <cell r="K857">
            <v>0</v>
          </cell>
          <cell r="L857">
            <v>0</v>
          </cell>
          <cell r="M857">
            <v>0</v>
          </cell>
          <cell r="N857">
            <v>11100000</v>
          </cell>
          <cell r="O857">
            <v>0</v>
          </cell>
          <cell r="P857">
            <v>0</v>
          </cell>
          <cell r="Q857">
            <v>0</v>
          </cell>
          <cell r="R857">
            <v>0</v>
          </cell>
          <cell r="S857">
            <v>57600</v>
          </cell>
          <cell r="T857">
            <v>0</v>
          </cell>
          <cell r="U857">
            <v>56649.600000000006</v>
          </cell>
          <cell r="V857">
            <v>950.40000000000009</v>
          </cell>
          <cell r="W857">
            <v>11100000</v>
          </cell>
          <cell r="X857">
            <v>0</v>
          </cell>
          <cell r="Y857">
            <v>0</v>
          </cell>
          <cell r="Z857">
            <v>0</v>
          </cell>
          <cell r="AA857">
            <v>0</v>
          </cell>
        </row>
        <row r="858">
          <cell r="C858" t="str">
            <v>South East</v>
          </cell>
          <cell r="D858" t="str">
            <v>3120686758</v>
          </cell>
          <cell r="E858" t="str">
            <v>22/11kV Line</v>
          </cell>
          <cell r="F858" t="str">
            <v>SE</v>
          </cell>
          <cell r="G858" t="str">
            <v>QBMH</v>
          </cell>
          <cell r="H858" t="str">
            <v>Cross River Rail  Wooloongabba</v>
          </cell>
          <cell r="I858" t="str">
            <v>Demand ToU 11kV</v>
          </cell>
          <cell r="J858">
            <v>1.0202100000000001</v>
          </cell>
          <cell r="K858">
            <v>0</v>
          </cell>
          <cell r="L858">
            <v>0</v>
          </cell>
          <cell r="M858">
            <v>0</v>
          </cell>
          <cell r="N858">
            <v>8324999.9999999991</v>
          </cell>
          <cell r="O858">
            <v>0</v>
          </cell>
          <cell r="P858">
            <v>0</v>
          </cell>
          <cell r="Q858">
            <v>0</v>
          </cell>
          <cell r="R858">
            <v>0</v>
          </cell>
          <cell r="S858">
            <v>43200</v>
          </cell>
          <cell r="T858">
            <v>0</v>
          </cell>
          <cell r="U858">
            <v>42487.200000000004</v>
          </cell>
          <cell r="V858">
            <v>712.80000000000007</v>
          </cell>
          <cell r="W858">
            <v>8324999.9999999991</v>
          </cell>
          <cell r="X858">
            <v>0</v>
          </cell>
          <cell r="Y858">
            <v>0</v>
          </cell>
          <cell r="Z858">
            <v>0</v>
          </cell>
          <cell r="AA858">
            <v>0</v>
          </cell>
        </row>
        <row r="859">
          <cell r="C859" t="str">
            <v>South East</v>
          </cell>
          <cell r="D859" t="str">
            <v>3120461790</v>
          </cell>
          <cell r="E859" t="str">
            <v>22/11kV Line</v>
          </cell>
          <cell r="F859" t="str">
            <v>SE</v>
          </cell>
          <cell r="G859" t="str">
            <v>QCBW</v>
          </cell>
          <cell r="H859" t="str">
            <v>62-80 Ann St Brisbane (Suncorp?)</v>
          </cell>
          <cell r="I859" t="str">
            <v>Demand ToU 11kV</v>
          </cell>
          <cell r="J859">
            <v>1.05871</v>
          </cell>
          <cell r="K859">
            <v>842000</v>
          </cell>
          <cell r="L859">
            <v>842000</v>
          </cell>
          <cell r="M859">
            <v>0</v>
          </cell>
          <cell r="N859">
            <v>1819000</v>
          </cell>
          <cell r="O859">
            <v>0</v>
          </cell>
          <cell r="P859">
            <v>0</v>
          </cell>
          <cell r="Q859">
            <v>0</v>
          </cell>
          <cell r="R859">
            <v>0</v>
          </cell>
          <cell r="S859">
            <v>19200</v>
          </cell>
          <cell r="T859">
            <v>0</v>
          </cell>
          <cell r="U859">
            <v>18883.2</v>
          </cell>
          <cell r="V859">
            <v>316.8</v>
          </cell>
          <cell r="W859">
            <v>1819000</v>
          </cell>
          <cell r="X859">
            <v>0</v>
          </cell>
          <cell r="Y859">
            <v>0</v>
          </cell>
          <cell r="Z859">
            <v>0</v>
          </cell>
          <cell r="AA859">
            <v>0</v>
          </cell>
        </row>
        <row r="860">
          <cell r="C860" t="str">
            <v>South East</v>
          </cell>
          <cell r="D860" t="str">
            <v>3120725510</v>
          </cell>
          <cell r="E860" t="str">
            <v>22/11kV Line</v>
          </cell>
          <cell r="F860" t="str">
            <v>SE</v>
          </cell>
          <cell r="G860" t="str">
            <v>QSPN</v>
          </cell>
          <cell r="H860" t="str">
            <v>Silanna Semiconductor</v>
          </cell>
          <cell r="I860" t="str">
            <v>Demand ToU 11kV</v>
          </cell>
          <cell r="J860">
            <v>1.05871</v>
          </cell>
          <cell r="K860">
            <v>421000</v>
          </cell>
          <cell r="L860">
            <v>421000</v>
          </cell>
          <cell r="M860">
            <v>0</v>
          </cell>
          <cell r="N860">
            <v>17520000</v>
          </cell>
          <cell r="O860">
            <v>0</v>
          </cell>
          <cell r="P860">
            <v>0</v>
          </cell>
          <cell r="Q860">
            <v>0</v>
          </cell>
          <cell r="R860">
            <v>0</v>
          </cell>
          <cell r="S860">
            <v>26400</v>
          </cell>
          <cell r="T860">
            <v>0</v>
          </cell>
          <cell r="U860">
            <v>25964.400000000001</v>
          </cell>
          <cell r="V860">
            <v>435.6</v>
          </cell>
          <cell r="W860">
            <v>17520000</v>
          </cell>
          <cell r="X860">
            <v>0</v>
          </cell>
          <cell r="Y860">
            <v>0</v>
          </cell>
          <cell r="Z860">
            <v>0</v>
          </cell>
          <cell r="AA860">
            <v>0</v>
          </cell>
        </row>
        <row r="861">
          <cell r="C861" t="str">
            <v>South East</v>
          </cell>
          <cell r="D861" t="str">
            <v>3120243984</v>
          </cell>
          <cell r="E861" t="str">
            <v>22/11kV Line</v>
          </cell>
          <cell r="F861" t="str">
            <v>SE</v>
          </cell>
          <cell r="G861" t="str">
            <v>QPWD</v>
          </cell>
          <cell r="H861" t="str">
            <v>LMS Energy Bells Creek</v>
          </cell>
          <cell r="I861" t="str">
            <v>Demand ToU 11kV</v>
          </cell>
          <cell r="J861">
            <v>1.0202100000000001</v>
          </cell>
          <cell r="K861">
            <v>34000</v>
          </cell>
          <cell r="L861">
            <v>34000</v>
          </cell>
          <cell r="M861">
            <v>0</v>
          </cell>
          <cell r="N861">
            <v>50000</v>
          </cell>
          <cell r="O861">
            <v>0</v>
          </cell>
          <cell r="P861">
            <v>0</v>
          </cell>
          <cell r="Q861">
            <v>0</v>
          </cell>
          <cell r="R861">
            <v>0</v>
          </cell>
          <cell r="S861">
            <v>600</v>
          </cell>
          <cell r="T861">
            <v>0</v>
          </cell>
          <cell r="U861">
            <v>590.1</v>
          </cell>
          <cell r="V861">
            <v>9.9</v>
          </cell>
          <cell r="W861">
            <v>50000</v>
          </cell>
          <cell r="X861">
            <v>0</v>
          </cell>
          <cell r="Y861">
            <v>0</v>
          </cell>
          <cell r="Z861">
            <v>0</v>
          </cell>
          <cell r="AA861">
            <v>0</v>
          </cell>
        </row>
        <row r="862">
          <cell r="C862" t="str">
            <v>South East</v>
          </cell>
          <cell r="D862" t="str">
            <v>3120707897</v>
          </cell>
          <cell r="E862" t="str">
            <v>22/11kV Line</v>
          </cell>
          <cell r="F862" t="str">
            <v>SE</v>
          </cell>
          <cell r="G862" t="str">
            <v>QRLD</v>
          </cell>
          <cell r="H862" t="str">
            <v>36 Archerfield Road Darra</v>
          </cell>
          <cell r="I862" t="str">
            <v>Demand ToU 11kV</v>
          </cell>
          <cell r="J862">
            <v>1.0434399999999999</v>
          </cell>
          <cell r="K862">
            <v>210000</v>
          </cell>
          <cell r="L862">
            <v>210000</v>
          </cell>
          <cell r="M862">
            <v>0</v>
          </cell>
          <cell r="N862">
            <v>3750000</v>
          </cell>
          <cell r="O862">
            <v>0</v>
          </cell>
          <cell r="P862">
            <v>0</v>
          </cell>
          <cell r="Q862">
            <v>0</v>
          </cell>
          <cell r="R862">
            <v>0</v>
          </cell>
          <cell r="S862">
            <v>12000</v>
          </cell>
          <cell r="T862">
            <v>0</v>
          </cell>
          <cell r="U862">
            <v>11802</v>
          </cell>
          <cell r="V862">
            <v>198</v>
          </cell>
          <cell r="W862">
            <v>3750000</v>
          </cell>
          <cell r="X862">
            <v>0</v>
          </cell>
          <cell r="Y862">
            <v>0</v>
          </cell>
          <cell r="Z862">
            <v>0</v>
          </cell>
          <cell r="AA862">
            <v>0</v>
          </cell>
        </row>
        <row r="863">
          <cell r="C863" t="str">
            <v>South East</v>
          </cell>
          <cell r="D863" t="str">
            <v>3120747589</v>
          </cell>
          <cell r="E863" t="str">
            <v>22/11kV Line</v>
          </cell>
          <cell r="F863" t="str">
            <v>SE</v>
          </cell>
          <cell r="G863" t="str">
            <v>QRLD</v>
          </cell>
          <cell r="H863" t="str">
            <v>36 Archerfield Road Darra (B2/B3)</v>
          </cell>
          <cell r="I863" t="str">
            <v>Demand ToU 11kV</v>
          </cell>
          <cell r="J863">
            <v>1.05871</v>
          </cell>
          <cell r="K863">
            <v>210000</v>
          </cell>
          <cell r="L863">
            <v>210000</v>
          </cell>
          <cell r="M863">
            <v>0</v>
          </cell>
          <cell r="N863">
            <v>3750000</v>
          </cell>
          <cell r="O863">
            <v>0</v>
          </cell>
          <cell r="P863">
            <v>0</v>
          </cell>
          <cell r="Q863">
            <v>0</v>
          </cell>
          <cell r="R863">
            <v>0</v>
          </cell>
          <cell r="S863">
            <v>12000</v>
          </cell>
          <cell r="T863">
            <v>0</v>
          </cell>
          <cell r="U863">
            <v>11802</v>
          </cell>
          <cell r="V863">
            <v>198</v>
          </cell>
          <cell r="W863">
            <v>3750000</v>
          </cell>
          <cell r="X863">
            <v>0</v>
          </cell>
          <cell r="Y863">
            <v>0</v>
          </cell>
          <cell r="Z863">
            <v>0</v>
          </cell>
          <cell r="AA863">
            <v>0</v>
          </cell>
        </row>
        <row r="864">
          <cell r="C864" t="str">
            <v>South East</v>
          </cell>
          <cell r="D864" t="str">
            <v>3120699767</v>
          </cell>
          <cell r="E864" t="str">
            <v>22/11kV Line</v>
          </cell>
          <cell r="F864" t="str">
            <v>SE</v>
          </cell>
          <cell r="G864" t="str">
            <v>QSPN</v>
          </cell>
          <cell r="H864" t="str">
            <v>Bayer Cropscience Pty Ltd</v>
          </cell>
          <cell r="I864" t="str">
            <v>Demand ToU 11kV</v>
          </cell>
          <cell r="J864">
            <v>1.0434399999999999</v>
          </cell>
          <cell r="K864">
            <v>228000</v>
          </cell>
          <cell r="L864">
            <v>228000</v>
          </cell>
          <cell r="M864">
            <v>0</v>
          </cell>
          <cell r="N864">
            <v>5000000</v>
          </cell>
          <cell r="O864">
            <v>0</v>
          </cell>
          <cell r="P864">
            <v>0</v>
          </cell>
          <cell r="Q864">
            <v>0</v>
          </cell>
          <cell r="R864">
            <v>0</v>
          </cell>
          <cell r="S864">
            <v>18000</v>
          </cell>
          <cell r="T864">
            <v>0</v>
          </cell>
          <cell r="U864">
            <v>17703</v>
          </cell>
          <cell r="V864">
            <v>297</v>
          </cell>
          <cell r="W864">
            <v>5000000</v>
          </cell>
          <cell r="X864">
            <v>0</v>
          </cell>
          <cell r="Y864">
            <v>0</v>
          </cell>
          <cell r="Z864">
            <v>0</v>
          </cell>
          <cell r="AA864">
            <v>0</v>
          </cell>
        </row>
        <row r="865">
          <cell r="C865" t="str">
            <v>South East</v>
          </cell>
          <cell r="D865" t="str">
            <v>3120318088</v>
          </cell>
          <cell r="E865" t="str">
            <v>22/11kV Line</v>
          </cell>
          <cell r="F865" t="str">
            <v>SE</v>
          </cell>
          <cell r="G865" t="str">
            <v>QBMH</v>
          </cell>
          <cell r="H865" t="str">
            <v>Cromwell Student Accom 154 Mary St</v>
          </cell>
          <cell r="I865" t="str">
            <v>Demand ToU 11kV</v>
          </cell>
          <cell r="J865">
            <v>1.0434399999999999</v>
          </cell>
          <cell r="K865">
            <v>1053000</v>
          </cell>
          <cell r="L865">
            <v>1053000</v>
          </cell>
          <cell r="M865">
            <v>0</v>
          </cell>
          <cell r="N865">
            <v>2400000</v>
          </cell>
          <cell r="O865">
            <v>0</v>
          </cell>
          <cell r="P865">
            <v>0</v>
          </cell>
          <cell r="Q865">
            <v>0</v>
          </cell>
          <cell r="R865">
            <v>0</v>
          </cell>
          <cell r="S865">
            <v>12168</v>
          </cell>
          <cell r="T865">
            <v>0</v>
          </cell>
          <cell r="U865">
            <v>11967.227999999999</v>
          </cell>
          <cell r="V865">
            <v>200.77200000000002</v>
          </cell>
          <cell r="W865">
            <v>2400000</v>
          </cell>
          <cell r="X865">
            <v>0</v>
          </cell>
          <cell r="Y865">
            <v>0</v>
          </cell>
          <cell r="Z865">
            <v>0</v>
          </cell>
          <cell r="AA865">
            <v>0</v>
          </cell>
        </row>
        <row r="866">
          <cell r="C866" t="str">
            <v>South East</v>
          </cell>
          <cell r="D866" t="str">
            <v>3120681185</v>
          </cell>
          <cell r="E866" t="str">
            <v>22/11kV Line</v>
          </cell>
          <cell r="F866" t="str">
            <v>SE</v>
          </cell>
          <cell r="G866" t="str">
            <v>QMRE</v>
          </cell>
          <cell r="H866" t="str">
            <v>Logos Australia (Pinkenba)</v>
          </cell>
          <cell r="I866" t="str">
            <v>Demand ToU 11kV</v>
          </cell>
          <cell r="J866">
            <v>1.0434399999999999</v>
          </cell>
          <cell r="K866">
            <v>631000</v>
          </cell>
          <cell r="L866">
            <v>631000</v>
          </cell>
          <cell r="M866">
            <v>0</v>
          </cell>
          <cell r="N866">
            <v>2000000</v>
          </cell>
          <cell r="O866">
            <v>0</v>
          </cell>
          <cell r="P866">
            <v>0</v>
          </cell>
          <cell r="Q866">
            <v>0</v>
          </cell>
          <cell r="R866">
            <v>0</v>
          </cell>
          <cell r="S866">
            <v>7344</v>
          </cell>
          <cell r="T866">
            <v>0</v>
          </cell>
          <cell r="U866">
            <v>7222.8240000000005</v>
          </cell>
          <cell r="V866">
            <v>121.17600000000002</v>
          </cell>
          <cell r="W866">
            <v>2000000</v>
          </cell>
          <cell r="X866">
            <v>0</v>
          </cell>
          <cell r="Y866">
            <v>0</v>
          </cell>
          <cell r="Z866">
            <v>0</v>
          </cell>
          <cell r="AA866">
            <v>0</v>
          </cell>
        </row>
        <row r="867">
          <cell r="C867" t="str">
            <v>South East</v>
          </cell>
          <cell r="D867" t="str">
            <v>3120720435</v>
          </cell>
          <cell r="E867" t="str">
            <v>22/11kV Line</v>
          </cell>
          <cell r="F867" t="str">
            <v>SE</v>
          </cell>
          <cell r="G867" t="str">
            <v>QTNS</v>
          </cell>
          <cell r="H867" t="str">
            <v>UQ Accomodation Tower (Rock St)</v>
          </cell>
          <cell r="I867" t="str">
            <v>Demand ToU 11kV</v>
          </cell>
          <cell r="J867">
            <v>0</v>
          </cell>
          <cell r="K867">
            <v>210000</v>
          </cell>
          <cell r="L867">
            <v>210000</v>
          </cell>
          <cell r="M867">
            <v>0</v>
          </cell>
          <cell r="N867">
            <v>1000000</v>
          </cell>
          <cell r="O867">
            <v>0</v>
          </cell>
          <cell r="P867">
            <v>0</v>
          </cell>
          <cell r="Q867">
            <v>0</v>
          </cell>
          <cell r="R867">
            <v>0</v>
          </cell>
          <cell r="S867">
            <v>11220</v>
          </cell>
          <cell r="T867">
            <v>0</v>
          </cell>
          <cell r="U867">
            <v>11034.869999999999</v>
          </cell>
          <cell r="V867">
            <v>185.13</v>
          </cell>
          <cell r="W867">
            <v>1000000</v>
          </cell>
          <cell r="X867">
            <v>0</v>
          </cell>
          <cell r="Y867">
            <v>0</v>
          </cell>
          <cell r="Z867">
            <v>0</v>
          </cell>
          <cell r="AA867">
            <v>0</v>
          </cell>
        </row>
        <row r="868">
          <cell r="C868" t="str">
            <v>South East</v>
          </cell>
          <cell r="D868" t="str">
            <v>3114523612</v>
          </cell>
          <cell r="E868" t="str">
            <v>22/11kV Line</v>
          </cell>
          <cell r="F868" t="str">
            <v>SE</v>
          </cell>
          <cell r="G868" t="str">
            <v>QMAR</v>
          </cell>
          <cell r="H868" t="str">
            <v>009 - Energy Impact - Molindinar</v>
          </cell>
          <cell r="I868" t="str">
            <v>EG - 11kV</v>
          </cell>
          <cell r="J868">
            <v>1.0202100000000001</v>
          </cell>
          <cell r="K868">
            <v>296000</v>
          </cell>
          <cell r="L868">
            <v>0</v>
          </cell>
          <cell r="M868">
            <v>296000</v>
          </cell>
          <cell r="N868">
            <v>34343.5</v>
          </cell>
          <cell r="O868">
            <v>0</v>
          </cell>
          <cell r="P868">
            <v>0</v>
          </cell>
          <cell r="Q868">
            <v>0</v>
          </cell>
          <cell r="R868">
            <v>0</v>
          </cell>
          <cell r="S868">
            <v>66.599999999999994</v>
          </cell>
          <cell r="T868">
            <v>0</v>
          </cell>
          <cell r="U868">
            <v>0</v>
          </cell>
          <cell r="V868">
            <v>0</v>
          </cell>
          <cell r="W868">
            <v>34343.5</v>
          </cell>
          <cell r="X868">
            <v>0</v>
          </cell>
          <cell r="Y868">
            <v>0</v>
          </cell>
          <cell r="Z868">
            <v>17948.543919677129</v>
          </cell>
          <cell r="AA868">
            <v>16394.956080322871</v>
          </cell>
        </row>
        <row r="869">
          <cell r="C869" t="str">
            <v>South East</v>
          </cell>
          <cell r="D869" t="str">
            <v>3120133407</v>
          </cell>
          <cell r="E869" t="str">
            <v>22/11kV Line</v>
          </cell>
          <cell r="F869" t="str">
            <v>SE</v>
          </cell>
          <cell r="G869" t="str">
            <v>QRPN</v>
          </cell>
          <cell r="H869" t="str">
            <v>LMS Swanbank</v>
          </cell>
          <cell r="I869" t="str">
            <v>EG - 11kV</v>
          </cell>
          <cell r="J869">
            <v>1.0202100000000001</v>
          </cell>
          <cell r="K869">
            <v>16000</v>
          </cell>
          <cell r="L869">
            <v>0</v>
          </cell>
          <cell r="M869">
            <v>16000</v>
          </cell>
          <cell r="N869">
            <v>1000</v>
          </cell>
          <cell r="O869">
            <v>0</v>
          </cell>
          <cell r="P869">
            <v>0</v>
          </cell>
          <cell r="Q869">
            <v>0</v>
          </cell>
          <cell r="R869">
            <v>0</v>
          </cell>
          <cell r="S869">
            <v>136.80000000000001</v>
          </cell>
          <cell r="T869">
            <v>0</v>
          </cell>
          <cell r="U869">
            <v>0</v>
          </cell>
          <cell r="V869">
            <v>0</v>
          </cell>
          <cell r="W869">
            <v>1000</v>
          </cell>
          <cell r="X869">
            <v>0</v>
          </cell>
          <cell r="Y869">
            <v>0</v>
          </cell>
          <cell r="Z869">
            <v>153.69987598181046</v>
          </cell>
          <cell r="AA869">
            <v>846.30012401818954</v>
          </cell>
        </row>
        <row r="870">
          <cell r="C870" t="str">
            <v>South East</v>
          </cell>
          <cell r="D870" t="str">
            <v>3115614883</v>
          </cell>
          <cell r="E870" t="str">
            <v>22/11kV Line</v>
          </cell>
          <cell r="F870" t="str">
            <v>SE</v>
          </cell>
          <cell r="G870" t="str">
            <v>QBBS</v>
          </cell>
          <cell r="H870" t="str">
            <v>Rochedale Renewable  Energy Facility</v>
          </cell>
          <cell r="I870" t="str">
            <v>EG - 11kV</v>
          </cell>
          <cell r="J870">
            <v>1.0202100000000001</v>
          </cell>
          <cell r="K870">
            <v>188000</v>
          </cell>
          <cell r="L870">
            <v>0</v>
          </cell>
          <cell r="M870">
            <v>188000</v>
          </cell>
          <cell r="N870">
            <v>2686</v>
          </cell>
          <cell r="O870">
            <v>0</v>
          </cell>
          <cell r="P870">
            <v>0</v>
          </cell>
          <cell r="Q870">
            <v>0</v>
          </cell>
          <cell r="R870">
            <v>0</v>
          </cell>
          <cell r="S870">
            <v>416.4</v>
          </cell>
          <cell r="T870">
            <v>0</v>
          </cell>
          <cell r="U870">
            <v>0</v>
          </cell>
          <cell r="V870">
            <v>0</v>
          </cell>
          <cell r="W870">
            <v>2686</v>
          </cell>
          <cell r="X870">
            <v>0</v>
          </cell>
          <cell r="Y870">
            <v>0</v>
          </cell>
          <cell r="Z870">
            <v>523.28808395396072</v>
          </cell>
          <cell r="AA870">
            <v>2162.7119160460393</v>
          </cell>
        </row>
        <row r="871">
          <cell r="C871" t="str">
            <v>South East</v>
          </cell>
          <cell r="D871" t="str">
            <v>3114809028</v>
          </cell>
          <cell r="E871" t="str">
            <v>22/11kV Line</v>
          </cell>
          <cell r="F871" t="str">
            <v>SE</v>
          </cell>
          <cell r="G871" t="str">
            <v>QLGH</v>
          </cell>
          <cell r="H871" t="str">
            <v>Stapylton Landfill Site</v>
          </cell>
          <cell r="I871" t="str">
            <v>EG - 11kV</v>
          </cell>
          <cell r="J871">
            <v>1.0202100000000001</v>
          </cell>
          <cell r="K871">
            <v>108000</v>
          </cell>
          <cell r="L871">
            <v>0</v>
          </cell>
          <cell r="M871">
            <v>108000</v>
          </cell>
          <cell r="N871">
            <v>2454</v>
          </cell>
          <cell r="O871">
            <v>0</v>
          </cell>
          <cell r="P871">
            <v>0</v>
          </cell>
          <cell r="Q871">
            <v>0</v>
          </cell>
          <cell r="R871">
            <v>0</v>
          </cell>
          <cell r="S871">
            <v>491</v>
          </cell>
          <cell r="T871">
            <v>0</v>
          </cell>
          <cell r="U871">
            <v>0</v>
          </cell>
          <cell r="V871">
            <v>0</v>
          </cell>
          <cell r="W871">
            <v>2454</v>
          </cell>
          <cell r="X871">
            <v>0</v>
          </cell>
          <cell r="Y871">
            <v>0</v>
          </cell>
          <cell r="Z871">
            <v>846.45448634590389</v>
          </cell>
          <cell r="AA871">
            <v>1607.5455136540961</v>
          </cell>
        </row>
        <row r="872">
          <cell r="C872" t="str">
            <v>South East</v>
          </cell>
          <cell r="D872" t="str">
            <v>3120027135</v>
          </cell>
          <cell r="E872" t="str">
            <v>22/11kV Line</v>
          </cell>
          <cell r="F872" t="str">
            <v>SE</v>
          </cell>
          <cell r="G872" t="str">
            <v>QSPN</v>
          </cell>
          <cell r="H872" t="str">
            <v>007 - GCC - Morayfield North</v>
          </cell>
          <cell r="I872" t="str">
            <v>EG - 11kV</v>
          </cell>
          <cell r="J872">
            <v>1.0434399999999999</v>
          </cell>
          <cell r="K872">
            <v>235000</v>
          </cell>
          <cell r="L872">
            <v>0</v>
          </cell>
          <cell r="M872">
            <v>235000</v>
          </cell>
          <cell r="N872">
            <v>695.59646836310776</v>
          </cell>
          <cell r="O872">
            <v>0</v>
          </cell>
          <cell r="P872">
            <v>0</v>
          </cell>
          <cell r="Q872">
            <v>0</v>
          </cell>
          <cell r="R872">
            <v>0</v>
          </cell>
          <cell r="S872">
            <v>12</v>
          </cell>
          <cell r="T872">
            <v>0</v>
          </cell>
          <cell r="U872">
            <v>0</v>
          </cell>
          <cell r="V872">
            <v>0</v>
          </cell>
          <cell r="W872">
            <v>695.59646836310776</v>
          </cell>
          <cell r="X872">
            <v>0</v>
          </cell>
          <cell r="Y872">
            <v>0</v>
          </cell>
          <cell r="Z872">
            <v>400.15878765233941</v>
          </cell>
          <cell r="AA872">
            <v>295.4376807107684</v>
          </cell>
        </row>
        <row r="873">
          <cell r="C873" t="str">
            <v>South East</v>
          </cell>
          <cell r="D873" t="str">
            <v>QB08248524</v>
          </cell>
          <cell r="E873" t="str">
            <v>22/11kV Line</v>
          </cell>
          <cell r="F873" t="str">
            <v>SE</v>
          </cell>
          <cell r="G873" t="str">
            <v>QPWD</v>
          </cell>
          <cell r="H873" t="str">
            <v>Landers Shute Generator</v>
          </cell>
          <cell r="I873" t="str">
            <v>EG - 11kV</v>
          </cell>
          <cell r="J873">
            <v>1.0434399999999999</v>
          </cell>
          <cell r="K873">
            <v>112000</v>
          </cell>
          <cell r="L873">
            <v>0</v>
          </cell>
          <cell r="M873">
            <v>112000</v>
          </cell>
          <cell r="N873">
            <v>311907.19206358655</v>
          </cell>
          <cell r="O873">
            <v>0</v>
          </cell>
          <cell r="P873">
            <v>0</v>
          </cell>
          <cell r="Q873">
            <v>0</v>
          </cell>
          <cell r="R873">
            <v>0</v>
          </cell>
          <cell r="S873">
            <v>2508</v>
          </cell>
          <cell r="T873">
            <v>0</v>
          </cell>
          <cell r="U873">
            <v>0</v>
          </cell>
          <cell r="V873">
            <v>0</v>
          </cell>
          <cell r="W873">
            <v>311907.19206358655</v>
          </cell>
          <cell r="X873">
            <v>0</v>
          </cell>
          <cell r="Y873">
            <v>0</v>
          </cell>
          <cell r="Z873">
            <v>152746.71735882614</v>
          </cell>
          <cell r="AA873">
            <v>159160.47470476039</v>
          </cell>
        </row>
        <row r="874">
          <cell r="C874" t="str">
            <v>South East</v>
          </cell>
          <cell r="D874" t="str">
            <v>3120049756</v>
          </cell>
          <cell r="E874" t="str">
            <v>22/11kV Line</v>
          </cell>
          <cell r="F874" t="str">
            <v>SE</v>
          </cell>
          <cell r="G874" t="str">
            <v>QBMH</v>
          </cell>
          <cell r="H874" t="str">
            <v>LMS Birkdale Landfill</v>
          </cell>
          <cell r="I874" t="str">
            <v>EG - 11kV</v>
          </cell>
          <cell r="J874">
            <v>1.0434399999999999</v>
          </cell>
          <cell r="K874">
            <v>166000</v>
          </cell>
          <cell r="L874">
            <v>0</v>
          </cell>
          <cell r="M874">
            <v>166000</v>
          </cell>
          <cell r="N874">
            <v>947.5</v>
          </cell>
          <cell r="O874">
            <v>0</v>
          </cell>
          <cell r="P874">
            <v>0</v>
          </cell>
          <cell r="Q874">
            <v>0</v>
          </cell>
          <cell r="R874">
            <v>0</v>
          </cell>
          <cell r="S874">
            <v>173.5</v>
          </cell>
          <cell r="T874">
            <v>0</v>
          </cell>
          <cell r="U874">
            <v>0</v>
          </cell>
          <cell r="V874">
            <v>0</v>
          </cell>
          <cell r="W874">
            <v>947.5</v>
          </cell>
          <cell r="X874">
            <v>0</v>
          </cell>
          <cell r="Y874">
            <v>0</v>
          </cell>
          <cell r="Z874">
            <v>92.666356489042386</v>
          </cell>
          <cell r="AA874">
            <v>854.83364351095759</v>
          </cell>
        </row>
        <row r="875">
          <cell r="C875" t="str">
            <v>South East</v>
          </cell>
          <cell r="D875" t="str">
            <v>QB12494704</v>
          </cell>
          <cell r="E875" t="str">
            <v>22/11kV Line</v>
          </cell>
          <cell r="F875" t="str">
            <v>SE</v>
          </cell>
          <cell r="G875" t="str">
            <v>QLGH</v>
          </cell>
          <cell r="H875" t="str">
            <v>EDL Browns Plains</v>
          </cell>
          <cell r="I875" t="str">
            <v>EG - 11kV</v>
          </cell>
          <cell r="J875">
            <v>1.0202100000000001</v>
          </cell>
          <cell r="K875">
            <v>69000</v>
          </cell>
          <cell r="L875">
            <v>0</v>
          </cell>
          <cell r="M875">
            <v>69000</v>
          </cell>
          <cell r="N875">
            <v>2483</v>
          </cell>
          <cell r="O875">
            <v>0</v>
          </cell>
          <cell r="P875">
            <v>0</v>
          </cell>
          <cell r="Q875">
            <v>0</v>
          </cell>
          <cell r="R875">
            <v>0</v>
          </cell>
          <cell r="S875">
            <v>276</v>
          </cell>
          <cell r="T875">
            <v>0</v>
          </cell>
          <cell r="U875">
            <v>0</v>
          </cell>
          <cell r="V875">
            <v>0</v>
          </cell>
          <cell r="W875">
            <v>2483</v>
          </cell>
          <cell r="X875">
            <v>0</v>
          </cell>
          <cell r="Y875">
            <v>0</v>
          </cell>
          <cell r="Z875">
            <v>1181.9343964190793</v>
          </cell>
          <cell r="AA875">
            <v>1301.0656035809207</v>
          </cell>
        </row>
        <row r="876">
          <cell r="C876" t="str">
            <v>South East</v>
          </cell>
          <cell r="D876" t="str">
            <v>3115614891</v>
          </cell>
          <cell r="E876" t="str">
            <v>22/11kV Line</v>
          </cell>
          <cell r="F876" t="str">
            <v>SE</v>
          </cell>
          <cell r="G876" t="str">
            <v>QBKS</v>
          </cell>
          <cell r="H876" t="str">
            <v>Whitwood Road Renewable Energy Facility</v>
          </cell>
          <cell r="I876" t="str">
            <v>EG - 11kV</v>
          </cell>
          <cell r="J876">
            <v>1.0202100000000001</v>
          </cell>
          <cell r="K876">
            <v>116000</v>
          </cell>
          <cell r="L876">
            <v>0</v>
          </cell>
          <cell r="M876">
            <v>116000</v>
          </cell>
          <cell r="N876">
            <v>997</v>
          </cell>
          <cell r="O876">
            <v>0</v>
          </cell>
          <cell r="P876">
            <v>0</v>
          </cell>
          <cell r="Q876">
            <v>0</v>
          </cell>
          <cell r="R876">
            <v>0</v>
          </cell>
          <cell r="S876">
            <v>186</v>
          </cell>
          <cell r="T876">
            <v>0</v>
          </cell>
          <cell r="U876">
            <v>0</v>
          </cell>
          <cell r="V876">
            <v>0</v>
          </cell>
          <cell r="W876">
            <v>997</v>
          </cell>
          <cell r="X876">
            <v>0</v>
          </cell>
          <cell r="Y876">
            <v>0</v>
          </cell>
          <cell r="Z876">
            <v>275.56013520230641</v>
          </cell>
          <cell r="AA876">
            <v>721.43986479769364</v>
          </cell>
        </row>
        <row r="877">
          <cell r="C877" t="str">
            <v>South East</v>
          </cell>
          <cell r="D877" t="str">
            <v>3120105934</v>
          </cell>
          <cell r="E877" t="str">
            <v>22/11kV Line</v>
          </cell>
          <cell r="F877" t="str">
            <v>SE</v>
          </cell>
          <cell r="G877" t="str">
            <v>QRLD</v>
          </cell>
          <cell r="H877" t="str">
            <v>002 - GCC - Wacol</v>
          </cell>
          <cell r="I877" t="str">
            <v>EG - 11kV</v>
          </cell>
          <cell r="J877">
            <v>1.0434399999999999</v>
          </cell>
          <cell r="K877">
            <v>287000</v>
          </cell>
          <cell r="L877">
            <v>0</v>
          </cell>
          <cell r="M877">
            <v>287000</v>
          </cell>
          <cell r="N877">
            <v>27448.037272870577</v>
          </cell>
          <cell r="O877">
            <v>0</v>
          </cell>
          <cell r="P877">
            <v>0</v>
          </cell>
          <cell r="Q877">
            <v>0</v>
          </cell>
          <cell r="R877">
            <v>0</v>
          </cell>
          <cell r="S877">
            <v>72</v>
          </cell>
          <cell r="T877">
            <v>0</v>
          </cell>
          <cell r="U877">
            <v>0</v>
          </cell>
          <cell r="V877">
            <v>0</v>
          </cell>
          <cell r="W877">
            <v>27448.037272870577</v>
          </cell>
          <cell r="X877">
            <v>0</v>
          </cell>
          <cell r="Y877">
            <v>0</v>
          </cell>
          <cell r="Z877">
            <v>15694.834811261424</v>
          </cell>
          <cell r="AA877">
            <v>11753.202461609158</v>
          </cell>
        </row>
        <row r="878">
          <cell r="C878" t="str">
            <v>South East</v>
          </cell>
          <cell r="D878" t="str">
            <v>3120106794</v>
          </cell>
          <cell r="E878" t="str">
            <v>22/11kV Line</v>
          </cell>
          <cell r="F878" t="str">
            <v>SE</v>
          </cell>
          <cell r="G878" t="str">
            <v>QGDA</v>
          </cell>
          <cell r="H878" t="str">
            <v>003 - GCC - Carole Park - 1</v>
          </cell>
          <cell r="I878" t="str">
            <v>EG - 11kV</v>
          </cell>
          <cell r="J878">
            <v>1.0434399999999999</v>
          </cell>
          <cell r="K878">
            <v>267000</v>
          </cell>
          <cell r="L878">
            <v>0</v>
          </cell>
          <cell r="M878">
            <v>267000</v>
          </cell>
          <cell r="N878">
            <v>1000</v>
          </cell>
          <cell r="O878">
            <v>0</v>
          </cell>
          <cell r="P878">
            <v>0</v>
          </cell>
          <cell r="Q878">
            <v>0</v>
          </cell>
          <cell r="R878">
            <v>0</v>
          </cell>
          <cell r="S878">
            <v>10.199999999999999</v>
          </cell>
          <cell r="T878">
            <v>0</v>
          </cell>
          <cell r="U878">
            <v>0</v>
          </cell>
          <cell r="V878">
            <v>0</v>
          </cell>
          <cell r="W878">
            <v>1000</v>
          </cell>
          <cell r="X878">
            <v>0</v>
          </cell>
          <cell r="Y878">
            <v>0</v>
          </cell>
          <cell r="Z878">
            <v>578.28160641459897</v>
          </cell>
          <cell r="AA878">
            <v>421.71839358540109</v>
          </cell>
        </row>
        <row r="879">
          <cell r="C879" t="str">
            <v>South East</v>
          </cell>
          <cell r="D879" t="str">
            <v>3120105938</v>
          </cell>
          <cell r="E879" t="str">
            <v>22/11kV Line</v>
          </cell>
          <cell r="F879" t="str">
            <v>SE</v>
          </cell>
          <cell r="G879" t="str">
            <v>QGDA</v>
          </cell>
          <cell r="H879" t="str">
            <v>004 - GCC - Carole Park - 2</v>
          </cell>
          <cell r="I879" t="str">
            <v>EG - 11kV</v>
          </cell>
          <cell r="J879">
            <v>1.0434399999999999</v>
          </cell>
          <cell r="K879">
            <v>280000</v>
          </cell>
          <cell r="L879">
            <v>0</v>
          </cell>
          <cell r="M879">
            <v>280000</v>
          </cell>
          <cell r="N879">
            <v>1000</v>
          </cell>
          <cell r="O879">
            <v>0</v>
          </cell>
          <cell r="P879">
            <v>0</v>
          </cell>
          <cell r="Q879">
            <v>0</v>
          </cell>
          <cell r="R879">
            <v>0</v>
          </cell>
          <cell r="S879">
            <v>10.4</v>
          </cell>
          <cell r="T879">
            <v>0</v>
          </cell>
          <cell r="U879">
            <v>0</v>
          </cell>
          <cell r="V879">
            <v>0</v>
          </cell>
          <cell r="W879">
            <v>1000</v>
          </cell>
          <cell r="X879">
            <v>0</v>
          </cell>
          <cell r="Y879">
            <v>0</v>
          </cell>
          <cell r="Z879">
            <v>592.54401961773351</v>
          </cell>
          <cell r="AA879">
            <v>407.45598038226649</v>
          </cell>
        </row>
        <row r="880">
          <cell r="C880" t="str">
            <v>South East</v>
          </cell>
          <cell r="D880" t="str">
            <v>3120131119</v>
          </cell>
          <cell r="E880" t="str">
            <v>22/11kV Line</v>
          </cell>
          <cell r="F880" t="str">
            <v>SE</v>
          </cell>
          <cell r="G880" t="str">
            <v>QALG</v>
          </cell>
          <cell r="H880" t="str">
            <v>Willawong Landfill Gas Generator</v>
          </cell>
          <cell r="I880" t="str">
            <v>EG - 11kV</v>
          </cell>
          <cell r="J880">
            <v>1.0202100000000001</v>
          </cell>
          <cell r="K880">
            <v>64000</v>
          </cell>
          <cell r="L880">
            <v>0</v>
          </cell>
          <cell r="M880">
            <v>64000</v>
          </cell>
          <cell r="N880">
            <v>2380.348</v>
          </cell>
          <cell r="O880">
            <v>0</v>
          </cell>
          <cell r="P880">
            <v>0</v>
          </cell>
          <cell r="Q880">
            <v>0</v>
          </cell>
          <cell r="R880">
            <v>0</v>
          </cell>
          <cell r="S880">
            <v>236.8800999999996</v>
          </cell>
          <cell r="T880">
            <v>0</v>
          </cell>
          <cell r="U880">
            <v>0</v>
          </cell>
          <cell r="V880">
            <v>0</v>
          </cell>
          <cell r="W880">
            <v>2380.348</v>
          </cell>
          <cell r="X880">
            <v>0</v>
          </cell>
          <cell r="Y880">
            <v>0</v>
          </cell>
          <cell r="Z880">
            <v>878.56100000000004</v>
          </cell>
          <cell r="AA880">
            <v>1501.787</v>
          </cell>
        </row>
        <row r="881">
          <cell r="C881"/>
          <cell r="D881" t="str">
            <v/>
          </cell>
          <cell r="E881"/>
          <cell r="F881"/>
          <cell r="G881"/>
          <cell r="H881"/>
          <cell r="I881"/>
          <cell r="J881"/>
          <cell r="K881">
            <v>0</v>
          </cell>
          <cell r="L881"/>
          <cell r="M881"/>
          <cell r="N881"/>
          <cell r="O881"/>
          <cell r="P881"/>
          <cell r="Q881"/>
          <cell r="R881"/>
          <cell r="S881"/>
          <cell r="T881"/>
          <cell r="U881"/>
          <cell r="V881"/>
          <cell r="W881"/>
          <cell r="X881"/>
          <cell r="Y881"/>
          <cell r="Z881"/>
          <cell r="AA881"/>
        </row>
        <row r="882">
          <cell r="C882"/>
          <cell r="D882" t="str">
            <v/>
          </cell>
          <cell r="E882"/>
          <cell r="F882"/>
          <cell r="G882"/>
          <cell r="H882"/>
          <cell r="I882"/>
          <cell r="J882"/>
          <cell r="K882">
            <v>0</v>
          </cell>
          <cell r="L882"/>
          <cell r="M882"/>
          <cell r="N882"/>
          <cell r="O882"/>
          <cell r="P882"/>
          <cell r="Q882"/>
          <cell r="R882"/>
          <cell r="S882"/>
          <cell r="T882"/>
          <cell r="U882"/>
          <cell r="V882"/>
          <cell r="W882"/>
          <cell r="X882"/>
          <cell r="Y882"/>
          <cell r="Z882"/>
          <cell r="AA882"/>
        </row>
        <row r="883">
          <cell r="C883"/>
          <cell r="D883" t="str">
            <v/>
          </cell>
          <cell r="E883"/>
          <cell r="F883"/>
          <cell r="G883"/>
          <cell r="H883"/>
          <cell r="I883"/>
          <cell r="J883"/>
          <cell r="K883">
            <v>0</v>
          </cell>
          <cell r="L883"/>
          <cell r="M883"/>
          <cell r="N883"/>
          <cell r="O883"/>
          <cell r="P883"/>
          <cell r="Q883"/>
          <cell r="R883"/>
          <cell r="S883"/>
          <cell r="T883"/>
          <cell r="U883"/>
          <cell r="V883"/>
          <cell r="W883"/>
          <cell r="X883"/>
          <cell r="Y883"/>
          <cell r="Z883"/>
          <cell r="AA883"/>
        </row>
        <row r="884">
          <cell r="C884"/>
          <cell r="D884" t="str">
            <v/>
          </cell>
          <cell r="E884"/>
          <cell r="F884"/>
          <cell r="G884"/>
          <cell r="H884"/>
          <cell r="I884"/>
          <cell r="J884"/>
          <cell r="K884">
            <v>0</v>
          </cell>
          <cell r="L884"/>
          <cell r="M884"/>
          <cell r="N884"/>
          <cell r="O884"/>
          <cell r="P884"/>
          <cell r="Q884"/>
          <cell r="R884"/>
          <cell r="S884"/>
          <cell r="T884"/>
          <cell r="U884"/>
          <cell r="V884"/>
          <cell r="W884"/>
          <cell r="X884"/>
          <cell r="Y884"/>
          <cell r="Z884"/>
          <cell r="AA884"/>
        </row>
        <row r="885">
          <cell r="C885"/>
          <cell r="D885" t="str">
            <v/>
          </cell>
          <cell r="E885"/>
          <cell r="F885"/>
          <cell r="G885"/>
          <cell r="H885"/>
          <cell r="I885"/>
          <cell r="J885"/>
          <cell r="K885">
            <v>0</v>
          </cell>
          <cell r="L885"/>
          <cell r="M885"/>
          <cell r="N885"/>
          <cell r="O885"/>
          <cell r="P885"/>
          <cell r="Q885"/>
          <cell r="R885"/>
          <cell r="S885"/>
          <cell r="T885"/>
          <cell r="U885"/>
          <cell r="V885"/>
          <cell r="W885"/>
          <cell r="X885"/>
          <cell r="Y885"/>
          <cell r="Z885"/>
          <cell r="AA885"/>
        </row>
        <row r="886">
          <cell r="C886"/>
          <cell r="D886" t="str">
            <v/>
          </cell>
          <cell r="E886"/>
          <cell r="F886"/>
          <cell r="G886"/>
          <cell r="H886"/>
          <cell r="I886"/>
          <cell r="J886"/>
          <cell r="K886">
            <v>0</v>
          </cell>
          <cell r="L886"/>
          <cell r="M886"/>
          <cell r="N886"/>
          <cell r="O886"/>
          <cell r="P886"/>
          <cell r="Q886"/>
          <cell r="R886"/>
          <cell r="S886"/>
          <cell r="T886"/>
          <cell r="U886"/>
          <cell r="V886"/>
          <cell r="W886"/>
          <cell r="X886"/>
          <cell r="Y886"/>
          <cell r="Z886"/>
          <cell r="AA886"/>
        </row>
        <row r="887">
          <cell r="C887"/>
          <cell r="D887" t="str">
            <v/>
          </cell>
          <cell r="E887"/>
          <cell r="F887"/>
          <cell r="G887"/>
          <cell r="H887"/>
          <cell r="I887"/>
          <cell r="J887"/>
          <cell r="K887">
            <v>0</v>
          </cell>
          <cell r="L887"/>
          <cell r="M887"/>
          <cell r="N887"/>
          <cell r="O887"/>
          <cell r="P887"/>
          <cell r="Q887"/>
          <cell r="R887"/>
          <cell r="S887"/>
          <cell r="T887"/>
          <cell r="U887"/>
          <cell r="V887"/>
          <cell r="W887"/>
          <cell r="X887"/>
          <cell r="Y887"/>
          <cell r="Z887"/>
          <cell r="AA887"/>
        </row>
        <row r="888">
          <cell r="C888"/>
          <cell r="D888" t="str">
            <v/>
          </cell>
          <cell r="E888"/>
          <cell r="F888"/>
          <cell r="G888"/>
          <cell r="H888"/>
          <cell r="I888"/>
          <cell r="J888"/>
          <cell r="K888">
            <v>0</v>
          </cell>
          <cell r="L888"/>
          <cell r="M888"/>
          <cell r="N888"/>
          <cell r="O888"/>
          <cell r="P888"/>
          <cell r="Q888"/>
          <cell r="R888"/>
          <cell r="S888"/>
          <cell r="T888"/>
          <cell r="U888"/>
          <cell r="V888"/>
          <cell r="W888"/>
          <cell r="X888"/>
          <cell r="Y888"/>
          <cell r="Z888"/>
          <cell r="AA888"/>
        </row>
        <row r="889">
          <cell r="C889"/>
          <cell r="D889" t="str">
            <v/>
          </cell>
          <cell r="E889"/>
          <cell r="F889"/>
          <cell r="G889"/>
          <cell r="H889"/>
          <cell r="I889"/>
          <cell r="J889"/>
          <cell r="K889">
            <v>0</v>
          </cell>
          <cell r="L889"/>
          <cell r="M889"/>
          <cell r="N889"/>
          <cell r="O889"/>
          <cell r="P889"/>
          <cell r="Q889"/>
          <cell r="R889"/>
          <cell r="S889"/>
          <cell r="T889"/>
          <cell r="U889"/>
          <cell r="V889"/>
          <cell r="W889"/>
          <cell r="X889"/>
          <cell r="Y889"/>
          <cell r="Z889"/>
          <cell r="AA889"/>
        </row>
        <row r="890">
          <cell r="C890"/>
          <cell r="D890" t="str">
            <v/>
          </cell>
          <cell r="E890"/>
          <cell r="F890"/>
          <cell r="G890"/>
          <cell r="H890"/>
          <cell r="I890"/>
          <cell r="J890"/>
          <cell r="K890">
            <v>0</v>
          </cell>
          <cell r="L890"/>
          <cell r="M890"/>
          <cell r="N890"/>
          <cell r="O890"/>
          <cell r="P890"/>
          <cell r="Q890"/>
          <cell r="R890"/>
          <cell r="S890"/>
          <cell r="T890"/>
          <cell r="U890"/>
          <cell r="V890"/>
          <cell r="W890"/>
          <cell r="X890"/>
          <cell r="Y890"/>
          <cell r="Z890"/>
          <cell r="AA890"/>
        </row>
        <row r="891">
          <cell r="C891"/>
          <cell r="D891" t="str">
            <v/>
          </cell>
          <cell r="E891"/>
          <cell r="F891"/>
          <cell r="G891"/>
          <cell r="H891"/>
          <cell r="I891"/>
          <cell r="J891"/>
          <cell r="K891">
            <v>0</v>
          </cell>
          <cell r="L891"/>
          <cell r="M891"/>
          <cell r="N891"/>
          <cell r="O891"/>
          <cell r="P891"/>
          <cell r="Q891"/>
          <cell r="R891"/>
          <cell r="S891"/>
          <cell r="T891"/>
          <cell r="U891"/>
          <cell r="V891"/>
          <cell r="W891"/>
          <cell r="X891"/>
          <cell r="Y891"/>
          <cell r="Z891"/>
          <cell r="AA891"/>
        </row>
        <row r="892">
          <cell r="C892"/>
          <cell r="D892" t="str">
            <v/>
          </cell>
          <cell r="E892"/>
          <cell r="F892"/>
          <cell r="G892"/>
          <cell r="H892"/>
          <cell r="I892"/>
          <cell r="J892"/>
          <cell r="K892">
            <v>0</v>
          </cell>
          <cell r="L892"/>
          <cell r="M892"/>
          <cell r="N892"/>
          <cell r="O892"/>
          <cell r="P892"/>
          <cell r="Q892"/>
          <cell r="R892"/>
          <cell r="S892"/>
          <cell r="T892"/>
          <cell r="U892"/>
          <cell r="V892"/>
          <cell r="W892"/>
          <cell r="X892"/>
          <cell r="Y892"/>
          <cell r="Z892"/>
          <cell r="AA892"/>
        </row>
        <row r="893">
          <cell r="C893"/>
          <cell r="D893" t="str">
            <v/>
          </cell>
          <cell r="E893"/>
          <cell r="F893"/>
          <cell r="G893"/>
          <cell r="H893"/>
          <cell r="I893"/>
          <cell r="J893"/>
          <cell r="K893">
            <v>0</v>
          </cell>
          <cell r="L893"/>
          <cell r="M893"/>
          <cell r="N893"/>
          <cell r="O893"/>
          <cell r="P893"/>
          <cell r="Q893"/>
          <cell r="R893"/>
          <cell r="S893"/>
          <cell r="T893"/>
          <cell r="U893"/>
          <cell r="V893"/>
          <cell r="W893"/>
          <cell r="X893"/>
          <cell r="Y893"/>
          <cell r="Z893"/>
          <cell r="AA893"/>
        </row>
        <row r="894">
          <cell r="C894"/>
          <cell r="D894" t="str">
            <v/>
          </cell>
          <cell r="E894"/>
          <cell r="F894"/>
          <cell r="G894"/>
          <cell r="H894"/>
          <cell r="I894"/>
          <cell r="J894"/>
          <cell r="K894">
            <v>0</v>
          </cell>
          <cell r="L894"/>
          <cell r="M894"/>
          <cell r="N894"/>
          <cell r="O894"/>
          <cell r="P894"/>
          <cell r="Q894"/>
          <cell r="R894"/>
          <cell r="S894"/>
          <cell r="T894"/>
          <cell r="U894"/>
          <cell r="V894"/>
          <cell r="W894"/>
          <cell r="X894"/>
          <cell r="Y894"/>
          <cell r="Z894"/>
          <cell r="AA894"/>
        </row>
        <row r="895">
          <cell r="C895"/>
          <cell r="D895" t="str">
            <v/>
          </cell>
          <cell r="E895"/>
          <cell r="F895"/>
          <cell r="G895"/>
          <cell r="H895"/>
          <cell r="I895"/>
          <cell r="J895"/>
          <cell r="K895">
            <v>0</v>
          </cell>
          <cell r="L895"/>
          <cell r="M895"/>
          <cell r="N895"/>
          <cell r="O895"/>
          <cell r="P895"/>
          <cell r="Q895"/>
          <cell r="R895"/>
          <cell r="S895"/>
          <cell r="T895"/>
          <cell r="U895"/>
          <cell r="V895"/>
          <cell r="W895"/>
          <cell r="X895"/>
          <cell r="Y895"/>
          <cell r="Z895"/>
          <cell r="AA895"/>
        </row>
        <row r="896">
          <cell r="C896"/>
          <cell r="D896" t="str">
            <v/>
          </cell>
          <cell r="E896"/>
          <cell r="F896"/>
          <cell r="G896"/>
          <cell r="H896"/>
          <cell r="I896"/>
          <cell r="J896"/>
          <cell r="K896">
            <v>0</v>
          </cell>
          <cell r="L896"/>
          <cell r="M896"/>
          <cell r="N896"/>
          <cell r="O896"/>
          <cell r="P896"/>
          <cell r="Q896"/>
          <cell r="R896"/>
          <cell r="S896"/>
          <cell r="T896"/>
          <cell r="U896"/>
          <cell r="V896"/>
          <cell r="W896"/>
          <cell r="X896"/>
          <cell r="Y896"/>
          <cell r="Z896"/>
          <cell r="AA896"/>
        </row>
        <row r="897">
          <cell r="C897"/>
          <cell r="D897" t="str">
            <v/>
          </cell>
          <cell r="E897"/>
          <cell r="F897"/>
          <cell r="G897"/>
          <cell r="H897"/>
          <cell r="I897"/>
          <cell r="J897"/>
          <cell r="K897">
            <v>0</v>
          </cell>
          <cell r="L897"/>
          <cell r="M897"/>
          <cell r="N897"/>
          <cell r="O897"/>
          <cell r="P897"/>
          <cell r="Q897"/>
          <cell r="R897"/>
          <cell r="S897"/>
          <cell r="T897"/>
          <cell r="U897"/>
          <cell r="V897"/>
          <cell r="W897"/>
          <cell r="X897"/>
          <cell r="Y897"/>
          <cell r="Z897"/>
          <cell r="AA897"/>
        </row>
        <row r="898">
          <cell r="C898"/>
          <cell r="D898" t="str">
            <v/>
          </cell>
          <cell r="E898"/>
          <cell r="F898"/>
          <cell r="G898"/>
          <cell r="H898"/>
          <cell r="I898"/>
          <cell r="J898"/>
          <cell r="K898">
            <v>0</v>
          </cell>
          <cell r="L898"/>
          <cell r="M898"/>
          <cell r="N898"/>
          <cell r="O898"/>
          <cell r="P898"/>
          <cell r="Q898"/>
          <cell r="R898"/>
          <cell r="S898"/>
          <cell r="T898"/>
          <cell r="U898"/>
          <cell r="V898"/>
          <cell r="W898"/>
          <cell r="X898"/>
          <cell r="Y898"/>
          <cell r="Z898"/>
          <cell r="AA898"/>
        </row>
        <row r="899">
          <cell r="C899"/>
          <cell r="D899" t="str">
            <v/>
          </cell>
          <cell r="E899"/>
          <cell r="F899"/>
          <cell r="G899"/>
          <cell r="H899"/>
          <cell r="I899"/>
          <cell r="J899"/>
          <cell r="K899">
            <v>0</v>
          </cell>
          <cell r="L899"/>
          <cell r="M899"/>
          <cell r="N899"/>
          <cell r="O899"/>
          <cell r="P899"/>
          <cell r="Q899"/>
          <cell r="R899"/>
          <cell r="S899"/>
          <cell r="T899"/>
          <cell r="U899"/>
          <cell r="V899"/>
          <cell r="W899"/>
          <cell r="X899"/>
          <cell r="Y899"/>
          <cell r="Z899"/>
          <cell r="AA899"/>
        </row>
        <row r="900">
          <cell r="C900"/>
          <cell r="D900" t="str">
            <v/>
          </cell>
          <cell r="E900"/>
          <cell r="F900"/>
          <cell r="G900"/>
          <cell r="H900"/>
          <cell r="I900"/>
          <cell r="J900"/>
          <cell r="K900">
            <v>0</v>
          </cell>
          <cell r="L900"/>
          <cell r="M900"/>
          <cell r="N900"/>
          <cell r="O900"/>
          <cell r="P900"/>
          <cell r="Q900"/>
          <cell r="R900"/>
          <cell r="S900"/>
          <cell r="T900"/>
          <cell r="U900"/>
          <cell r="V900"/>
          <cell r="W900"/>
          <cell r="X900"/>
          <cell r="Y900"/>
          <cell r="Z900"/>
          <cell r="AA900"/>
        </row>
        <row r="901">
          <cell r="C901"/>
          <cell r="D901" t="str">
            <v/>
          </cell>
          <cell r="E901"/>
          <cell r="F901"/>
          <cell r="G901"/>
          <cell r="H901"/>
          <cell r="I901"/>
          <cell r="J901"/>
          <cell r="K901">
            <v>0</v>
          </cell>
          <cell r="L901"/>
          <cell r="M901"/>
          <cell r="N901"/>
          <cell r="O901"/>
          <cell r="P901"/>
          <cell r="Q901"/>
          <cell r="R901"/>
          <cell r="S901"/>
          <cell r="T901"/>
          <cell r="U901"/>
          <cell r="V901"/>
          <cell r="W901"/>
          <cell r="X901"/>
          <cell r="Y901"/>
          <cell r="Z901"/>
          <cell r="AA901"/>
        </row>
        <row r="902">
          <cell r="C902"/>
          <cell r="D902" t="str">
            <v/>
          </cell>
          <cell r="E902"/>
          <cell r="F902"/>
          <cell r="G902"/>
          <cell r="H902"/>
          <cell r="I902"/>
          <cell r="J902"/>
          <cell r="K902">
            <v>0</v>
          </cell>
          <cell r="L902"/>
          <cell r="M902"/>
          <cell r="N902"/>
          <cell r="O902"/>
          <cell r="P902"/>
          <cell r="Q902"/>
          <cell r="R902"/>
          <cell r="S902"/>
          <cell r="T902"/>
          <cell r="U902"/>
          <cell r="V902"/>
          <cell r="W902"/>
          <cell r="X902"/>
          <cell r="Y902"/>
          <cell r="Z902"/>
          <cell r="AA902"/>
        </row>
        <row r="903">
          <cell r="C903"/>
          <cell r="D903" t="str">
            <v/>
          </cell>
          <cell r="E903"/>
          <cell r="F903"/>
          <cell r="G903"/>
          <cell r="H903"/>
          <cell r="I903"/>
          <cell r="J903"/>
          <cell r="K903">
            <v>0</v>
          </cell>
          <cell r="L903"/>
          <cell r="M903"/>
          <cell r="N903"/>
          <cell r="O903"/>
          <cell r="P903"/>
          <cell r="Q903"/>
          <cell r="R903"/>
          <cell r="S903"/>
          <cell r="T903"/>
          <cell r="U903"/>
          <cell r="V903"/>
          <cell r="W903"/>
          <cell r="X903"/>
          <cell r="Y903"/>
          <cell r="Z903"/>
          <cell r="AA903"/>
        </row>
        <row r="904">
          <cell r="C904"/>
          <cell r="D904" t="str">
            <v/>
          </cell>
          <cell r="E904"/>
          <cell r="F904"/>
          <cell r="G904"/>
          <cell r="H904"/>
          <cell r="I904"/>
          <cell r="J904"/>
          <cell r="K904">
            <v>0</v>
          </cell>
          <cell r="L904"/>
          <cell r="M904"/>
          <cell r="N904"/>
          <cell r="O904"/>
          <cell r="P904"/>
          <cell r="Q904"/>
          <cell r="R904"/>
          <cell r="S904"/>
          <cell r="T904"/>
          <cell r="U904"/>
          <cell r="V904"/>
          <cell r="W904"/>
          <cell r="X904"/>
          <cell r="Y904"/>
          <cell r="Z904"/>
          <cell r="AA904"/>
        </row>
        <row r="905">
          <cell r="C905"/>
          <cell r="D905" t="str">
            <v/>
          </cell>
          <cell r="E905"/>
          <cell r="F905"/>
          <cell r="G905"/>
          <cell r="H905"/>
          <cell r="I905"/>
          <cell r="J905"/>
          <cell r="K905">
            <v>0</v>
          </cell>
          <cell r="L905"/>
          <cell r="M905"/>
          <cell r="N905"/>
          <cell r="O905"/>
          <cell r="P905"/>
          <cell r="Q905"/>
          <cell r="R905"/>
          <cell r="S905"/>
          <cell r="T905"/>
          <cell r="U905"/>
          <cell r="V905"/>
          <cell r="W905"/>
          <cell r="X905"/>
          <cell r="Y905"/>
          <cell r="Z905"/>
          <cell r="AA905"/>
        </row>
        <row r="906">
          <cell r="C906"/>
          <cell r="D906" t="str">
            <v/>
          </cell>
          <cell r="E906"/>
          <cell r="F906"/>
          <cell r="G906"/>
          <cell r="H906"/>
          <cell r="I906"/>
          <cell r="J906"/>
          <cell r="K906">
            <v>0</v>
          </cell>
          <cell r="L906"/>
          <cell r="M906"/>
          <cell r="N906"/>
          <cell r="O906"/>
          <cell r="P906"/>
          <cell r="Q906"/>
          <cell r="R906"/>
          <cell r="S906"/>
          <cell r="T906"/>
          <cell r="U906"/>
          <cell r="V906"/>
          <cell r="W906"/>
          <cell r="X906"/>
          <cell r="Y906"/>
          <cell r="Z906"/>
          <cell r="AA906"/>
        </row>
        <row r="907">
          <cell r="C907"/>
          <cell r="D907" t="str">
            <v/>
          </cell>
          <cell r="E907"/>
          <cell r="F907"/>
          <cell r="G907"/>
          <cell r="H907"/>
          <cell r="I907"/>
          <cell r="J907"/>
          <cell r="K907">
            <v>0</v>
          </cell>
          <cell r="L907"/>
          <cell r="M907"/>
          <cell r="N907"/>
          <cell r="O907"/>
          <cell r="P907"/>
          <cell r="Q907"/>
          <cell r="R907"/>
          <cell r="S907"/>
          <cell r="T907"/>
          <cell r="U907"/>
          <cell r="V907"/>
          <cell r="W907"/>
          <cell r="X907"/>
          <cell r="Y907"/>
          <cell r="Z907"/>
          <cell r="AA907"/>
        </row>
        <row r="908">
          <cell r="C908"/>
          <cell r="D908" t="str">
            <v/>
          </cell>
          <cell r="E908"/>
          <cell r="F908"/>
          <cell r="G908"/>
          <cell r="H908"/>
          <cell r="I908"/>
          <cell r="J908"/>
          <cell r="K908">
            <v>0</v>
          </cell>
          <cell r="L908"/>
          <cell r="M908"/>
          <cell r="N908"/>
          <cell r="O908"/>
          <cell r="P908"/>
          <cell r="Q908"/>
          <cell r="R908"/>
          <cell r="S908"/>
          <cell r="T908"/>
          <cell r="U908"/>
          <cell r="V908"/>
          <cell r="W908"/>
          <cell r="X908"/>
          <cell r="Y908"/>
          <cell r="Z908"/>
          <cell r="AA908"/>
        </row>
        <row r="909">
          <cell r="C909"/>
          <cell r="D909" t="str">
            <v/>
          </cell>
          <cell r="E909"/>
          <cell r="F909"/>
          <cell r="G909"/>
          <cell r="H909"/>
          <cell r="I909"/>
          <cell r="J909"/>
          <cell r="K909">
            <v>0</v>
          </cell>
          <cell r="L909"/>
          <cell r="M909"/>
          <cell r="N909"/>
          <cell r="O909"/>
          <cell r="P909"/>
          <cell r="Q909"/>
          <cell r="R909"/>
          <cell r="S909"/>
          <cell r="T909"/>
          <cell r="U909"/>
          <cell r="V909"/>
          <cell r="W909"/>
          <cell r="X909"/>
          <cell r="Y909"/>
          <cell r="Z909"/>
          <cell r="AA909"/>
        </row>
        <row r="910">
          <cell r="C910"/>
          <cell r="D910" t="str">
            <v/>
          </cell>
          <cell r="E910"/>
          <cell r="F910"/>
          <cell r="G910"/>
          <cell r="H910"/>
          <cell r="I910"/>
          <cell r="J910"/>
          <cell r="K910">
            <v>0</v>
          </cell>
          <cell r="L910"/>
          <cell r="M910"/>
          <cell r="N910"/>
          <cell r="O910"/>
          <cell r="P910"/>
          <cell r="Q910"/>
          <cell r="R910"/>
          <cell r="S910"/>
          <cell r="T910"/>
          <cell r="U910"/>
          <cell r="V910"/>
          <cell r="W910"/>
          <cell r="X910"/>
          <cell r="Y910"/>
          <cell r="Z910"/>
          <cell r="AA910"/>
        </row>
        <row r="911">
          <cell r="C911"/>
          <cell r="D911" t="str">
            <v/>
          </cell>
          <cell r="E911"/>
          <cell r="F911"/>
          <cell r="G911"/>
          <cell r="H911"/>
          <cell r="I911"/>
          <cell r="J911"/>
          <cell r="K911">
            <v>0</v>
          </cell>
          <cell r="L911"/>
          <cell r="M911"/>
          <cell r="N911"/>
          <cell r="O911"/>
          <cell r="P911"/>
          <cell r="Q911"/>
          <cell r="R911"/>
          <cell r="S911"/>
          <cell r="T911"/>
          <cell r="U911"/>
          <cell r="V911"/>
          <cell r="W911"/>
          <cell r="X911"/>
          <cell r="Y911"/>
          <cell r="Z911"/>
          <cell r="AA911"/>
        </row>
        <row r="912">
          <cell r="C912"/>
          <cell r="D912" t="str">
            <v/>
          </cell>
          <cell r="E912"/>
          <cell r="F912"/>
          <cell r="G912"/>
          <cell r="H912"/>
          <cell r="I912"/>
          <cell r="J912"/>
          <cell r="K912">
            <v>0</v>
          </cell>
          <cell r="L912"/>
          <cell r="M912"/>
          <cell r="N912"/>
          <cell r="O912"/>
          <cell r="P912"/>
          <cell r="Q912"/>
          <cell r="R912"/>
          <cell r="S912"/>
          <cell r="T912"/>
          <cell r="U912"/>
          <cell r="V912"/>
          <cell r="W912"/>
          <cell r="X912"/>
          <cell r="Y912"/>
          <cell r="Z912"/>
          <cell r="AA912"/>
        </row>
        <row r="913">
          <cell r="C913"/>
          <cell r="D913" t="str">
            <v/>
          </cell>
          <cell r="E913"/>
          <cell r="F913"/>
          <cell r="G913"/>
          <cell r="H913"/>
          <cell r="I913"/>
          <cell r="J913"/>
          <cell r="K913">
            <v>0</v>
          </cell>
          <cell r="L913"/>
          <cell r="M913"/>
          <cell r="N913"/>
          <cell r="O913"/>
          <cell r="P913"/>
          <cell r="Q913"/>
          <cell r="R913"/>
          <cell r="S913"/>
          <cell r="T913"/>
          <cell r="U913"/>
          <cell r="V913"/>
          <cell r="W913"/>
          <cell r="X913"/>
          <cell r="Y913"/>
          <cell r="Z913"/>
          <cell r="AA913"/>
        </row>
        <row r="914">
          <cell r="C914"/>
          <cell r="D914" t="str">
            <v/>
          </cell>
          <cell r="E914"/>
          <cell r="F914"/>
          <cell r="G914"/>
          <cell r="H914"/>
          <cell r="I914"/>
          <cell r="J914"/>
          <cell r="K914">
            <v>0</v>
          </cell>
          <cell r="L914"/>
          <cell r="M914"/>
          <cell r="N914"/>
          <cell r="O914"/>
          <cell r="P914"/>
          <cell r="Q914"/>
          <cell r="R914"/>
          <cell r="S914"/>
          <cell r="T914"/>
          <cell r="U914"/>
          <cell r="V914"/>
          <cell r="W914"/>
          <cell r="X914"/>
          <cell r="Y914"/>
          <cell r="Z914"/>
          <cell r="AA914"/>
        </row>
        <row r="915">
          <cell r="C915"/>
          <cell r="D915" t="str">
            <v/>
          </cell>
          <cell r="E915"/>
          <cell r="F915"/>
          <cell r="G915"/>
          <cell r="H915"/>
          <cell r="I915"/>
          <cell r="J915"/>
          <cell r="K915">
            <v>0</v>
          </cell>
          <cell r="L915"/>
          <cell r="M915"/>
          <cell r="N915"/>
          <cell r="O915"/>
          <cell r="P915"/>
          <cell r="Q915"/>
          <cell r="R915"/>
          <cell r="S915"/>
          <cell r="T915"/>
          <cell r="U915"/>
          <cell r="V915"/>
          <cell r="W915"/>
          <cell r="X915"/>
          <cell r="Y915"/>
          <cell r="Z915"/>
          <cell r="AA915"/>
        </row>
        <row r="916">
          <cell r="C916"/>
          <cell r="D916" t="str">
            <v/>
          </cell>
          <cell r="E916"/>
          <cell r="F916"/>
          <cell r="G916"/>
          <cell r="H916"/>
          <cell r="I916"/>
          <cell r="J916"/>
          <cell r="K916">
            <v>0</v>
          </cell>
          <cell r="L916"/>
          <cell r="M916"/>
          <cell r="N916"/>
          <cell r="O916"/>
          <cell r="P916"/>
          <cell r="Q916"/>
          <cell r="R916"/>
          <cell r="S916"/>
          <cell r="T916"/>
          <cell r="U916"/>
          <cell r="V916"/>
          <cell r="W916"/>
          <cell r="X916"/>
          <cell r="Y916"/>
          <cell r="Z916"/>
          <cell r="AA916"/>
        </row>
        <row r="917">
          <cell r="C917"/>
          <cell r="D917" t="str">
            <v/>
          </cell>
          <cell r="E917"/>
          <cell r="F917"/>
          <cell r="G917"/>
          <cell r="H917"/>
          <cell r="I917"/>
          <cell r="J917"/>
          <cell r="K917">
            <v>0</v>
          </cell>
          <cell r="L917"/>
          <cell r="M917"/>
          <cell r="N917"/>
          <cell r="O917"/>
          <cell r="P917"/>
          <cell r="Q917"/>
          <cell r="R917"/>
          <cell r="S917"/>
          <cell r="T917"/>
          <cell r="U917"/>
          <cell r="V917"/>
          <cell r="W917"/>
          <cell r="X917"/>
          <cell r="Y917"/>
          <cell r="Z917"/>
          <cell r="AA917"/>
        </row>
      </sheetData>
      <sheetData sheetId="16">
        <row r="15">
          <cell r="AG15" t="str">
            <v>Pricing zone</v>
          </cell>
          <cell r="AH15" t="str">
            <v>Transmission zone</v>
          </cell>
          <cell r="AI15" t="str">
            <v>Tariff name</v>
          </cell>
          <cell r="AJ15" t="str">
            <v>Quantity</v>
          </cell>
          <cell r="AK15" t="str">
            <v>2021/22</v>
          </cell>
          <cell r="AL15" t="str">
            <v>2022/23</v>
          </cell>
          <cell r="AM15" t="str">
            <v>2023/24</v>
          </cell>
          <cell r="AN15" t="str">
            <v>2024/25</v>
          </cell>
          <cell r="AO15" t="str">
            <v>2025/26</v>
          </cell>
          <cell r="AP15" t="str">
            <v>2026/27</v>
          </cell>
          <cell r="AQ15" t="str">
            <v>2027/28</v>
          </cell>
          <cell r="AR15" t="str">
            <v>2028/29</v>
          </cell>
          <cell r="AS15" t="str">
            <v>2029/30</v>
          </cell>
          <cell r="AT15" t="str">
            <v>2030/31</v>
          </cell>
          <cell r="AU15" t="str">
            <v>2031/32</v>
          </cell>
        </row>
        <row r="16">
          <cell r="AG16" t="str">
            <v>South East</v>
          </cell>
          <cell r="AH16" t="str">
            <v>SE</v>
          </cell>
          <cell r="AI16" t="str">
            <v>EG - 11kV</v>
          </cell>
          <cell r="AJ16" t="str">
            <v>Customer number</v>
          </cell>
          <cell r="AK16">
            <v>13</v>
          </cell>
          <cell r="AL16">
            <v>13</v>
          </cell>
          <cell r="AM16">
            <v>13</v>
          </cell>
          <cell r="AN16">
            <v>13</v>
          </cell>
          <cell r="AO16">
            <v>13</v>
          </cell>
          <cell r="AP16">
            <v>13</v>
          </cell>
          <cell r="AQ16">
            <v>13</v>
          </cell>
          <cell r="AR16">
            <v>13</v>
          </cell>
          <cell r="AS16">
            <v>13</v>
          </cell>
          <cell r="AT16">
            <v>13</v>
          </cell>
          <cell r="AU16">
            <v>13</v>
          </cell>
        </row>
        <row r="17">
          <cell r="AG17" t="str">
            <v>South East</v>
          </cell>
          <cell r="AH17" t="str">
            <v>SE</v>
          </cell>
          <cell r="AI17" t="str">
            <v>Demand ToU 11kV</v>
          </cell>
          <cell r="AJ17" t="str">
            <v>Customer number</v>
          </cell>
          <cell r="AK17">
            <v>169</v>
          </cell>
          <cell r="AL17">
            <v>169</v>
          </cell>
          <cell r="AM17">
            <v>169</v>
          </cell>
          <cell r="AN17">
            <v>169</v>
          </cell>
          <cell r="AO17">
            <v>169</v>
          </cell>
          <cell r="AP17">
            <v>169</v>
          </cell>
          <cell r="AQ17">
            <v>169</v>
          </cell>
          <cell r="AR17">
            <v>169</v>
          </cell>
          <cell r="AS17">
            <v>169</v>
          </cell>
          <cell r="AT17">
            <v>169</v>
          </cell>
          <cell r="AU17">
            <v>169</v>
          </cell>
        </row>
        <row r="18">
          <cell r="AG18" t="str">
            <v>South East</v>
          </cell>
          <cell r="AH18" t="str">
            <v>SE</v>
          </cell>
          <cell r="AI18" t="str">
            <v>11kV Line</v>
          </cell>
          <cell r="AJ18" t="str">
            <v>Customer number</v>
          </cell>
          <cell r="AK18">
            <v>424</v>
          </cell>
          <cell r="AL18">
            <v>424</v>
          </cell>
          <cell r="AM18">
            <v>424</v>
          </cell>
          <cell r="AN18">
            <v>424</v>
          </cell>
          <cell r="AO18">
            <v>424</v>
          </cell>
          <cell r="AP18">
            <v>424</v>
          </cell>
          <cell r="AQ18">
            <v>424</v>
          </cell>
          <cell r="AR18">
            <v>424</v>
          </cell>
          <cell r="AS18">
            <v>424</v>
          </cell>
          <cell r="AT18">
            <v>424</v>
          </cell>
          <cell r="AU18">
            <v>424</v>
          </cell>
        </row>
        <row r="19">
          <cell r="AG19" t="str">
            <v>South East</v>
          </cell>
          <cell r="AH19" t="str">
            <v>SE</v>
          </cell>
          <cell r="AI19" t="str">
            <v>11kV Bus</v>
          </cell>
          <cell r="AJ19" t="str">
            <v>Customer number</v>
          </cell>
          <cell r="AK19">
            <v>71</v>
          </cell>
          <cell r="AL19">
            <v>71</v>
          </cell>
          <cell r="AM19">
            <v>71</v>
          </cell>
          <cell r="AN19">
            <v>71</v>
          </cell>
          <cell r="AO19">
            <v>71</v>
          </cell>
          <cell r="AP19">
            <v>71</v>
          </cell>
          <cell r="AQ19">
            <v>71</v>
          </cell>
          <cell r="AR19">
            <v>71</v>
          </cell>
          <cell r="AS19">
            <v>71</v>
          </cell>
          <cell r="AT19">
            <v>71</v>
          </cell>
          <cell r="AU19">
            <v>71</v>
          </cell>
        </row>
        <row r="20">
          <cell r="AG20" t="str">
            <v>East</v>
          </cell>
          <cell r="AH20" t="str">
            <v>T1</v>
          </cell>
          <cell r="AI20" t="str">
            <v>CAC 66kV</v>
          </cell>
          <cell r="AJ20" t="str">
            <v>Customer number</v>
          </cell>
          <cell r="AK20">
            <v>19</v>
          </cell>
          <cell r="AL20">
            <v>19</v>
          </cell>
          <cell r="AM20">
            <v>19</v>
          </cell>
          <cell r="AN20">
            <v>19</v>
          </cell>
          <cell r="AO20">
            <v>19</v>
          </cell>
          <cell r="AP20">
            <v>19</v>
          </cell>
          <cell r="AQ20">
            <v>19</v>
          </cell>
          <cell r="AR20">
            <v>19</v>
          </cell>
          <cell r="AS20">
            <v>19</v>
          </cell>
          <cell r="AT20">
            <v>19</v>
          </cell>
          <cell r="AU20">
            <v>19</v>
          </cell>
        </row>
        <row r="21">
          <cell r="AG21" t="str">
            <v>East</v>
          </cell>
          <cell r="AH21" t="str">
            <v>T1</v>
          </cell>
          <cell r="AI21" t="str">
            <v>CAC 33kV</v>
          </cell>
          <cell r="AJ21" t="str">
            <v>Customer number</v>
          </cell>
          <cell r="AK21">
            <v>12</v>
          </cell>
          <cell r="AL21">
            <v>12</v>
          </cell>
          <cell r="AM21">
            <v>12</v>
          </cell>
          <cell r="AN21">
            <v>12</v>
          </cell>
          <cell r="AO21">
            <v>12</v>
          </cell>
          <cell r="AP21">
            <v>12</v>
          </cell>
          <cell r="AQ21">
            <v>12</v>
          </cell>
          <cell r="AR21">
            <v>12</v>
          </cell>
          <cell r="AS21">
            <v>12</v>
          </cell>
          <cell r="AT21">
            <v>12</v>
          </cell>
          <cell r="AU21">
            <v>12</v>
          </cell>
        </row>
        <row r="22">
          <cell r="AG22" t="str">
            <v>East</v>
          </cell>
          <cell r="AH22" t="str">
            <v>T1</v>
          </cell>
          <cell r="AI22" t="str">
            <v>CAC 22/11kV Line</v>
          </cell>
          <cell r="AJ22" t="str">
            <v>Customer number</v>
          </cell>
          <cell r="AK22">
            <v>38</v>
          </cell>
          <cell r="AL22">
            <v>38</v>
          </cell>
          <cell r="AM22">
            <v>38</v>
          </cell>
          <cell r="AN22">
            <v>38</v>
          </cell>
          <cell r="AO22">
            <v>38</v>
          </cell>
          <cell r="AP22">
            <v>38</v>
          </cell>
          <cell r="AQ22">
            <v>38</v>
          </cell>
          <cell r="AR22">
            <v>38</v>
          </cell>
          <cell r="AS22">
            <v>38</v>
          </cell>
          <cell r="AT22">
            <v>38</v>
          </cell>
          <cell r="AU22">
            <v>38</v>
          </cell>
        </row>
        <row r="23">
          <cell r="AG23" t="str">
            <v>East</v>
          </cell>
          <cell r="AH23" t="str">
            <v>T1</v>
          </cell>
          <cell r="AI23" t="str">
            <v>CAC 22/11kV Bus</v>
          </cell>
          <cell r="AJ23" t="str">
            <v>Customer number</v>
          </cell>
          <cell r="AK23">
            <v>11</v>
          </cell>
          <cell r="AL23">
            <v>11</v>
          </cell>
          <cell r="AM23">
            <v>11</v>
          </cell>
          <cell r="AN23">
            <v>11</v>
          </cell>
          <cell r="AO23">
            <v>11</v>
          </cell>
          <cell r="AP23">
            <v>11</v>
          </cell>
          <cell r="AQ23">
            <v>11</v>
          </cell>
          <cell r="AR23">
            <v>11</v>
          </cell>
          <cell r="AS23">
            <v>11</v>
          </cell>
          <cell r="AT23">
            <v>11</v>
          </cell>
          <cell r="AU23">
            <v>11</v>
          </cell>
        </row>
        <row r="24">
          <cell r="AG24" t="str">
            <v>East</v>
          </cell>
          <cell r="AH24" t="str">
            <v>T2</v>
          </cell>
          <cell r="AI24" t="str">
            <v>CAC 66kV</v>
          </cell>
          <cell r="AJ24" t="str">
            <v>Customer number</v>
          </cell>
          <cell r="AK24">
            <v>9</v>
          </cell>
          <cell r="AL24">
            <v>9</v>
          </cell>
          <cell r="AM24">
            <v>9</v>
          </cell>
          <cell r="AN24">
            <v>9</v>
          </cell>
          <cell r="AO24">
            <v>9</v>
          </cell>
          <cell r="AP24">
            <v>9</v>
          </cell>
          <cell r="AQ24">
            <v>9</v>
          </cell>
          <cell r="AR24">
            <v>9</v>
          </cell>
          <cell r="AS24">
            <v>9</v>
          </cell>
          <cell r="AT24">
            <v>9</v>
          </cell>
          <cell r="AU24">
            <v>9</v>
          </cell>
        </row>
        <row r="25">
          <cell r="AG25" t="str">
            <v>East</v>
          </cell>
          <cell r="AH25" t="str">
            <v>T2</v>
          </cell>
          <cell r="AI25" t="str">
            <v>CAC 33kV</v>
          </cell>
          <cell r="AJ25" t="str">
            <v>Customer number</v>
          </cell>
          <cell r="AK25">
            <v>6</v>
          </cell>
          <cell r="AL25">
            <v>6</v>
          </cell>
          <cell r="AM25">
            <v>6</v>
          </cell>
          <cell r="AN25">
            <v>6</v>
          </cell>
          <cell r="AO25">
            <v>6</v>
          </cell>
          <cell r="AP25">
            <v>6</v>
          </cell>
          <cell r="AQ25">
            <v>6</v>
          </cell>
          <cell r="AR25">
            <v>6</v>
          </cell>
          <cell r="AS25">
            <v>6</v>
          </cell>
          <cell r="AT25">
            <v>6</v>
          </cell>
          <cell r="AU25">
            <v>6</v>
          </cell>
        </row>
        <row r="26">
          <cell r="AG26" t="str">
            <v>East</v>
          </cell>
          <cell r="AH26" t="str">
            <v>T2</v>
          </cell>
          <cell r="AI26" t="str">
            <v>CAC 22/11kV Line</v>
          </cell>
          <cell r="AJ26" t="str">
            <v>Customer number</v>
          </cell>
          <cell r="AK26">
            <v>24</v>
          </cell>
          <cell r="AL26">
            <v>24</v>
          </cell>
          <cell r="AM26">
            <v>24</v>
          </cell>
          <cell r="AN26">
            <v>24</v>
          </cell>
          <cell r="AO26">
            <v>24</v>
          </cell>
          <cell r="AP26">
            <v>24</v>
          </cell>
          <cell r="AQ26">
            <v>24</v>
          </cell>
          <cell r="AR26">
            <v>24</v>
          </cell>
          <cell r="AS26">
            <v>24</v>
          </cell>
          <cell r="AT26">
            <v>24</v>
          </cell>
          <cell r="AU26">
            <v>24</v>
          </cell>
        </row>
        <row r="27">
          <cell r="AG27" t="str">
            <v>East</v>
          </cell>
          <cell r="AH27" t="str">
            <v>T2</v>
          </cell>
          <cell r="AI27" t="str">
            <v>CAC 22/11kV Bus</v>
          </cell>
          <cell r="AJ27" t="str">
            <v>Customer number</v>
          </cell>
          <cell r="AK27">
            <v>11</v>
          </cell>
          <cell r="AL27">
            <v>11</v>
          </cell>
          <cell r="AM27">
            <v>11</v>
          </cell>
          <cell r="AN27">
            <v>11</v>
          </cell>
          <cell r="AO27">
            <v>11</v>
          </cell>
          <cell r="AP27">
            <v>11</v>
          </cell>
          <cell r="AQ27">
            <v>11</v>
          </cell>
          <cell r="AR27">
            <v>11</v>
          </cell>
          <cell r="AS27">
            <v>11</v>
          </cell>
          <cell r="AT27">
            <v>11</v>
          </cell>
          <cell r="AU27">
            <v>11</v>
          </cell>
        </row>
        <row r="28">
          <cell r="AG28" t="str">
            <v>East</v>
          </cell>
          <cell r="AH28" t="str">
            <v>T3</v>
          </cell>
          <cell r="AI28" t="str">
            <v>CAC 66kV</v>
          </cell>
          <cell r="AJ28" t="str">
            <v>Customer number</v>
          </cell>
          <cell r="AK28">
            <v>2</v>
          </cell>
          <cell r="AL28">
            <v>2</v>
          </cell>
          <cell r="AM28">
            <v>2</v>
          </cell>
          <cell r="AN28">
            <v>2</v>
          </cell>
          <cell r="AO28">
            <v>2</v>
          </cell>
          <cell r="AP28">
            <v>2</v>
          </cell>
          <cell r="AQ28">
            <v>2</v>
          </cell>
          <cell r="AR28">
            <v>2</v>
          </cell>
          <cell r="AS28">
            <v>2</v>
          </cell>
          <cell r="AT28">
            <v>2</v>
          </cell>
          <cell r="AU28">
            <v>2</v>
          </cell>
        </row>
        <row r="29">
          <cell r="AG29" t="str">
            <v>East</v>
          </cell>
          <cell r="AH29" t="str">
            <v>T3</v>
          </cell>
          <cell r="AI29" t="str">
            <v>CAC 33kV</v>
          </cell>
          <cell r="AJ29" t="str">
            <v>Customer number</v>
          </cell>
          <cell r="AK29">
            <v>0</v>
          </cell>
          <cell r="AL29">
            <v>0</v>
          </cell>
          <cell r="AM29">
            <v>0</v>
          </cell>
          <cell r="AN29">
            <v>0</v>
          </cell>
          <cell r="AO29">
            <v>0</v>
          </cell>
          <cell r="AP29">
            <v>0</v>
          </cell>
          <cell r="AQ29">
            <v>0</v>
          </cell>
          <cell r="AR29">
            <v>0</v>
          </cell>
          <cell r="AS29">
            <v>0</v>
          </cell>
          <cell r="AT29">
            <v>0</v>
          </cell>
          <cell r="AU29">
            <v>0</v>
          </cell>
        </row>
        <row r="30">
          <cell r="AG30" t="str">
            <v>East</v>
          </cell>
          <cell r="AH30" t="str">
            <v>T3</v>
          </cell>
          <cell r="AI30" t="str">
            <v>CAC 22/11kV Line</v>
          </cell>
          <cell r="AJ30" t="str">
            <v>Customer number</v>
          </cell>
          <cell r="AK30">
            <v>33</v>
          </cell>
          <cell r="AL30">
            <v>33</v>
          </cell>
          <cell r="AM30">
            <v>33</v>
          </cell>
          <cell r="AN30">
            <v>33</v>
          </cell>
          <cell r="AO30">
            <v>33</v>
          </cell>
          <cell r="AP30">
            <v>33</v>
          </cell>
          <cell r="AQ30">
            <v>33</v>
          </cell>
          <cell r="AR30">
            <v>33</v>
          </cell>
          <cell r="AS30">
            <v>33</v>
          </cell>
          <cell r="AT30">
            <v>33</v>
          </cell>
          <cell r="AU30">
            <v>33</v>
          </cell>
        </row>
        <row r="31">
          <cell r="AG31" t="str">
            <v>East</v>
          </cell>
          <cell r="AH31" t="str">
            <v>T3</v>
          </cell>
          <cell r="AI31" t="str">
            <v>CAC 22/11kV Bus</v>
          </cell>
          <cell r="AJ31" t="str">
            <v>Customer number</v>
          </cell>
          <cell r="AK31">
            <v>4</v>
          </cell>
          <cell r="AL31">
            <v>4</v>
          </cell>
          <cell r="AM31">
            <v>4</v>
          </cell>
          <cell r="AN31">
            <v>4</v>
          </cell>
          <cell r="AO31">
            <v>4</v>
          </cell>
          <cell r="AP31">
            <v>4</v>
          </cell>
          <cell r="AQ31">
            <v>4</v>
          </cell>
          <cell r="AR31">
            <v>4</v>
          </cell>
          <cell r="AS31">
            <v>4</v>
          </cell>
          <cell r="AT31">
            <v>4</v>
          </cell>
          <cell r="AU31">
            <v>4</v>
          </cell>
        </row>
        <row r="32">
          <cell r="AG32" t="str">
            <v>West</v>
          </cell>
          <cell r="AH32" t="str">
            <v>T1</v>
          </cell>
          <cell r="AI32" t="str">
            <v>CAC 66kV</v>
          </cell>
          <cell r="AJ32" t="str">
            <v>Customer number</v>
          </cell>
          <cell r="AK32">
            <v>0</v>
          </cell>
          <cell r="AL32">
            <v>0</v>
          </cell>
          <cell r="AM32">
            <v>0</v>
          </cell>
          <cell r="AN32">
            <v>0</v>
          </cell>
          <cell r="AO32">
            <v>0</v>
          </cell>
          <cell r="AP32">
            <v>0</v>
          </cell>
          <cell r="AQ32">
            <v>0</v>
          </cell>
          <cell r="AR32">
            <v>0</v>
          </cell>
          <cell r="AS32">
            <v>0</v>
          </cell>
          <cell r="AT32">
            <v>0</v>
          </cell>
          <cell r="AU32">
            <v>0</v>
          </cell>
        </row>
        <row r="33">
          <cell r="AG33" t="str">
            <v>West</v>
          </cell>
          <cell r="AH33" t="str">
            <v>T1</v>
          </cell>
          <cell r="AI33" t="str">
            <v>CAC 33kV</v>
          </cell>
          <cell r="AJ33" t="str">
            <v>Customer number</v>
          </cell>
          <cell r="AK33">
            <v>3</v>
          </cell>
          <cell r="AL33">
            <v>3</v>
          </cell>
          <cell r="AM33">
            <v>3</v>
          </cell>
          <cell r="AN33">
            <v>3</v>
          </cell>
          <cell r="AO33">
            <v>3</v>
          </cell>
          <cell r="AP33">
            <v>3</v>
          </cell>
          <cell r="AQ33">
            <v>3</v>
          </cell>
          <cell r="AR33">
            <v>3</v>
          </cell>
          <cell r="AS33">
            <v>3</v>
          </cell>
          <cell r="AT33">
            <v>3</v>
          </cell>
          <cell r="AU33">
            <v>3</v>
          </cell>
        </row>
        <row r="34">
          <cell r="AG34" t="str">
            <v>West</v>
          </cell>
          <cell r="AH34" t="str">
            <v>T1</v>
          </cell>
          <cell r="AI34" t="str">
            <v>CAC 22/11kV Line</v>
          </cell>
          <cell r="AJ34" t="str">
            <v>Customer number</v>
          </cell>
          <cell r="AK34">
            <v>2</v>
          </cell>
          <cell r="AL34">
            <v>2</v>
          </cell>
          <cell r="AM34">
            <v>2</v>
          </cell>
          <cell r="AN34">
            <v>2</v>
          </cell>
          <cell r="AO34">
            <v>2</v>
          </cell>
          <cell r="AP34">
            <v>2</v>
          </cell>
          <cell r="AQ34">
            <v>2</v>
          </cell>
          <cell r="AR34">
            <v>2</v>
          </cell>
          <cell r="AS34">
            <v>2</v>
          </cell>
          <cell r="AT34">
            <v>2</v>
          </cell>
          <cell r="AU34">
            <v>2</v>
          </cell>
        </row>
        <row r="35">
          <cell r="AG35" t="str">
            <v>West</v>
          </cell>
          <cell r="AH35" t="str">
            <v>T1</v>
          </cell>
          <cell r="AI35" t="str">
            <v>CAC 22/11kV Bus</v>
          </cell>
          <cell r="AJ35" t="str">
            <v>Customer number</v>
          </cell>
          <cell r="AK35">
            <v>0</v>
          </cell>
          <cell r="AL35">
            <v>0</v>
          </cell>
          <cell r="AM35">
            <v>0</v>
          </cell>
          <cell r="AN35">
            <v>0</v>
          </cell>
          <cell r="AO35">
            <v>0</v>
          </cell>
          <cell r="AP35">
            <v>0</v>
          </cell>
          <cell r="AQ35">
            <v>0</v>
          </cell>
          <cell r="AR35">
            <v>0</v>
          </cell>
          <cell r="AS35">
            <v>0</v>
          </cell>
          <cell r="AT35">
            <v>0</v>
          </cell>
          <cell r="AU35">
            <v>0</v>
          </cell>
        </row>
        <row r="36">
          <cell r="AG36" t="str">
            <v>West</v>
          </cell>
          <cell r="AH36" t="str">
            <v>T2</v>
          </cell>
          <cell r="AI36" t="str">
            <v>CAC 66kV</v>
          </cell>
          <cell r="AJ36" t="str">
            <v>Customer number</v>
          </cell>
          <cell r="AK36">
            <v>1</v>
          </cell>
          <cell r="AL36">
            <v>1</v>
          </cell>
          <cell r="AM36">
            <v>1</v>
          </cell>
          <cell r="AN36">
            <v>1</v>
          </cell>
          <cell r="AO36">
            <v>1</v>
          </cell>
          <cell r="AP36">
            <v>1</v>
          </cell>
          <cell r="AQ36">
            <v>1</v>
          </cell>
          <cell r="AR36">
            <v>1</v>
          </cell>
          <cell r="AS36">
            <v>1</v>
          </cell>
          <cell r="AT36">
            <v>1</v>
          </cell>
          <cell r="AU36">
            <v>1</v>
          </cell>
        </row>
        <row r="37">
          <cell r="AG37" t="str">
            <v>West</v>
          </cell>
          <cell r="AH37" t="str">
            <v>T2</v>
          </cell>
          <cell r="AI37" t="str">
            <v>CAC 33kV</v>
          </cell>
          <cell r="AJ37" t="str">
            <v>Customer number</v>
          </cell>
          <cell r="AK37">
            <v>0</v>
          </cell>
          <cell r="AL37">
            <v>0</v>
          </cell>
          <cell r="AM37">
            <v>0</v>
          </cell>
          <cell r="AN37">
            <v>0</v>
          </cell>
          <cell r="AO37">
            <v>0</v>
          </cell>
          <cell r="AP37">
            <v>0</v>
          </cell>
          <cell r="AQ37">
            <v>0</v>
          </cell>
          <cell r="AR37">
            <v>0</v>
          </cell>
          <cell r="AS37">
            <v>0</v>
          </cell>
          <cell r="AT37">
            <v>0</v>
          </cell>
          <cell r="AU37">
            <v>0</v>
          </cell>
        </row>
        <row r="38">
          <cell r="AG38" t="str">
            <v>West</v>
          </cell>
          <cell r="AH38" t="str">
            <v>T2</v>
          </cell>
          <cell r="AI38" t="str">
            <v>CAC 22/11kV Line</v>
          </cell>
          <cell r="AJ38" t="str">
            <v>Customer number</v>
          </cell>
          <cell r="AK38">
            <v>0</v>
          </cell>
          <cell r="AL38">
            <v>0</v>
          </cell>
          <cell r="AM38">
            <v>0</v>
          </cell>
          <cell r="AN38">
            <v>0</v>
          </cell>
          <cell r="AO38">
            <v>0</v>
          </cell>
          <cell r="AP38">
            <v>0</v>
          </cell>
          <cell r="AQ38">
            <v>0</v>
          </cell>
          <cell r="AR38">
            <v>0</v>
          </cell>
          <cell r="AS38">
            <v>0</v>
          </cell>
          <cell r="AT38">
            <v>0</v>
          </cell>
          <cell r="AU38">
            <v>0</v>
          </cell>
        </row>
        <row r="39">
          <cell r="AG39" t="str">
            <v>West</v>
          </cell>
          <cell r="AH39" t="str">
            <v>T2</v>
          </cell>
          <cell r="AI39" t="str">
            <v>CAC 22/11kV Bus</v>
          </cell>
          <cell r="AJ39" t="str">
            <v>Customer number</v>
          </cell>
          <cell r="AK39">
            <v>0</v>
          </cell>
          <cell r="AL39">
            <v>0</v>
          </cell>
          <cell r="AM39">
            <v>0</v>
          </cell>
          <cell r="AN39">
            <v>0</v>
          </cell>
          <cell r="AO39">
            <v>0</v>
          </cell>
          <cell r="AP39">
            <v>0</v>
          </cell>
          <cell r="AQ39">
            <v>0</v>
          </cell>
          <cell r="AR39">
            <v>0</v>
          </cell>
          <cell r="AS39">
            <v>0</v>
          </cell>
          <cell r="AT39">
            <v>0</v>
          </cell>
          <cell r="AU39">
            <v>0</v>
          </cell>
        </row>
        <row r="40">
          <cell r="AG40" t="str">
            <v>West</v>
          </cell>
          <cell r="AH40" t="str">
            <v>T3</v>
          </cell>
          <cell r="AI40" t="str">
            <v>CAC 66kV</v>
          </cell>
          <cell r="AJ40" t="str">
            <v>Customer number</v>
          </cell>
          <cell r="AK40">
            <v>1</v>
          </cell>
          <cell r="AL40">
            <v>1</v>
          </cell>
          <cell r="AM40">
            <v>1</v>
          </cell>
          <cell r="AN40">
            <v>1</v>
          </cell>
          <cell r="AO40">
            <v>1</v>
          </cell>
          <cell r="AP40">
            <v>1</v>
          </cell>
          <cell r="AQ40">
            <v>1</v>
          </cell>
          <cell r="AR40">
            <v>1</v>
          </cell>
          <cell r="AS40">
            <v>1</v>
          </cell>
          <cell r="AT40">
            <v>1</v>
          </cell>
          <cell r="AU40">
            <v>1</v>
          </cell>
        </row>
        <row r="41">
          <cell r="AG41" t="str">
            <v>West</v>
          </cell>
          <cell r="AH41" t="str">
            <v>T3</v>
          </cell>
          <cell r="AI41" t="str">
            <v>CAC 33kV</v>
          </cell>
          <cell r="AJ41" t="str">
            <v>Customer number</v>
          </cell>
          <cell r="AK41">
            <v>0</v>
          </cell>
          <cell r="AL41">
            <v>0</v>
          </cell>
          <cell r="AM41">
            <v>0</v>
          </cell>
          <cell r="AN41">
            <v>0</v>
          </cell>
          <cell r="AO41">
            <v>0</v>
          </cell>
          <cell r="AP41">
            <v>0</v>
          </cell>
          <cell r="AQ41">
            <v>0</v>
          </cell>
          <cell r="AR41">
            <v>0</v>
          </cell>
          <cell r="AS41">
            <v>0</v>
          </cell>
          <cell r="AT41">
            <v>0</v>
          </cell>
          <cell r="AU41">
            <v>0</v>
          </cell>
        </row>
        <row r="42">
          <cell r="AG42" t="str">
            <v>West</v>
          </cell>
          <cell r="AH42" t="str">
            <v>T3</v>
          </cell>
          <cell r="AI42" t="str">
            <v>CAC 22/11kV Line</v>
          </cell>
          <cell r="AJ42" t="str">
            <v>Customer number</v>
          </cell>
          <cell r="AK42">
            <v>0</v>
          </cell>
          <cell r="AL42">
            <v>0</v>
          </cell>
          <cell r="AM42">
            <v>0</v>
          </cell>
          <cell r="AN42">
            <v>0</v>
          </cell>
          <cell r="AO42">
            <v>0</v>
          </cell>
          <cell r="AP42">
            <v>0</v>
          </cell>
          <cell r="AQ42">
            <v>0</v>
          </cell>
          <cell r="AR42">
            <v>0</v>
          </cell>
          <cell r="AS42">
            <v>0</v>
          </cell>
          <cell r="AT42">
            <v>0</v>
          </cell>
          <cell r="AU42">
            <v>0</v>
          </cell>
        </row>
        <row r="43">
          <cell r="AG43" t="str">
            <v>West</v>
          </cell>
          <cell r="AH43" t="str">
            <v>T3</v>
          </cell>
          <cell r="AI43" t="str">
            <v>CAC 22/11kV Bus</v>
          </cell>
          <cell r="AJ43" t="str">
            <v>Customer number</v>
          </cell>
          <cell r="AK43">
            <v>0</v>
          </cell>
          <cell r="AL43">
            <v>0</v>
          </cell>
          <cell r="AM43">
            <v>0</v>
          </cell>
          <cell r="AN43">
            <v>0</v>
          </cell>
          <cell r="AO43">
            <v>0</v>
          </cell>
          <cell r="AP43">
            <v>0</v>
          </cell>
          <cell r="AQ43">
            <v>0</v>
          </cell>
          <cell r="AR43">
            <v>0</v>
          </cell>
          <cell r="AS43">
            <v>0</v>
          </cell>
          <cell r="AT43">
            <v>0</v>
          </cell>
          <cell r="AU43">
            <v>0</v>
          </cell>
        </row>
        <row r="44">
          <cell r="AG44" t="str">
            <v>East</v>
          </cell>
          <cell r="AH44" t="str">
            <v>T1</v>
          </cell>
          <cell r="AI44" t="str">
            <v>CAC 66/33kV STOUD</v>
          </cell>
          <cell r="AJ44" t="str">
            <v>Customer number</v>
          </cell>
          <cell r="AK44">
            <v>2</v>
          </cell>
          <cell r="AL44">
            <v>2</v>
          </cell>
          <cell r="AM44">
            <v>2</v>
          </cell>
          <cell r="AN44">
            <v>2</v>
          </cell>
          <cell r="AO44">
            <v>2</v>
          </cell>
          <cell r="AP44">
            <v>2</v>
          </cell>
          <cell r="AQ44">
            <v>2</v>
          </cell>
          <cell r="AR44">
            <v>2</v>
          </cell>
          <cell r="AS44">
            <v>2</v>
          </cell>
          <cell r="AT44">
            <v>2</v>
          </cell>
          <cell r="AU44">
            <v>2</v>
          </cell>
        </row>
        <row r="45">
          <cell r="AG45" t="str">
            <v>East</v>
          </cell>
          <cell r="AH45" t="str">
            <v>T1</v>
          </cell>
          <cell r="AI45" t="str">
            <v>CAC 22/11kV Bus STOUD</v>
          </cell>
          <cell r="AJ45" t="str">
            <v>Customer number</v>
          </cell>
          <cell r="AK45">
            <v>0</v>
          </cell>
          <cell r="AL45">
            <v>0</v>
          </cell>
          <cell r="AM45">
            <v>0</v>
          </cell>
          <cell r="AN45">
            <v>0</v>
          </cell>
          <cell r="AO45">
            <v>0</v>
          </cell>
          <cell r="AP45">
            <v>0</v>
          </cell>
          <cell r="AQ45">
            <v>0</v>
          </cell>
          <cell r="AR45">
            <v>0</v>
          </cell>
          <cell r="AS45">
            <v>0</v>
          </cell>
          <cell r="AT45">
            <v>0</v>
          </cell>
          <cell r="AU45">
            <v>0</v>
          </cell>
        </row>
        <row r="46">
          <cell r="AG46" t="str">
            <v>East</v>
          </cell>
          <cell r="AH46" t="str">
            <v>T1</v>
          </cell>
          <cell r="AI46" t="str">
            <v>CAC 22/11kV Line STOUD</v>
          </cell>
          <cell r="AJ46" t="str">
            <v>Customer number</v>
          </cell>
          <cell r="AK46">
            <v>0</v>
          </cell>
          <cell r="AL46">
            <v>0</v>
          </cell>
          <cell r="AM46">
            <v>0</v>
          </cell>
          <cell r="AN46">
            <v>0</v>
          </cell>
          <cell r="AO46">
            <v>0</v>
          </cell>
          <cell r="AP46">
            <v>0</v>
          </cell>
          <cell r="AQ46">
            <v>0</v>
          </cell>
          <cell r="AR46">
            <v>0</v>
          </cell>
          <cell r="AS46">
            <v>0</v>
          </cell>
          <cell r="AT46">
            <v>0</v>
          </cell>
          <cell r="AU46">
            <v>0</v>
          </cell>
        </row>
        <row r="47">
          <cell r="AG47" t="str">
            <v>East</v>
          </cell>
          <cell r="AH47" t="str">
            <v>T2</v>
          </cell>
          <cell r="AI47" t="str">
            <v>CAC 66/33kV STOUD</v>
          </cell>
          <cell r="AJ47" t="str">
            <v>Customer number</v>
          </cell>
          <cell r="AK47">
            <v>0</v>
          </cell>
          <cell r="AL47">
            <v>0</v>
          </cell>
          <cell r="AM47">
            <v>0</v>
          </cell>
          <cell r="AN47">
            <v>0</v>
          </cell>
          <cell r="AO47">
            <v>0</v>
          </cell>
          <cell r="AP47">
            <v>0</v>
          </cell>
          <cell r="AQ47">
            <v>0</v>
          </cell>
          <cell r="AR47">
            <v>0</v>
          </cell>
          <cell r="AS47">
            <v>0</v>
          </cell>
          <cell r="AT47">
            <v>0</v>
          </cell>
          <cell r="AU47">
            <v>0</v>
          </cell>
        </row>
        <row r="48">
          <cell r="AG48" t="str">
            <v>East</v>
          </cell>
          <cell r="AH48" t="str">
            <v>T2</v>
          </cell>
          <cell r="AI48" t="str">
            <v>CAC 22/11kV Bus STOUD</v>
          </cell>
          <cell r="AJ48" t="str">
            <v>Customer number</v>
          </cell>
          <cell r="AK48">
            <v>0</v>
          </cell>
          <cell r="AL48">
            <v>0</v>
          </cell>
          <cell r="AM48">
            <v>0</v>
          </cell>
          <cell r="AN48">
            <v>0</v>
          </cell>
          <cell r="AO48">
            <v>0</v>
          </cell>
          <cell r="AP48">
            <v>0</v>
          </cell>
          <cell r="AQ48">
            <v>0</v>
          </cell>
          <cell r="AR48">
            <v>0</v>
          </cell>
          <cell r="AS48">
            <v>0</v>
          </cell>
          <cell r="AT48">
            <v>0</v>
          </cell>
          <cell r="AU48">
            <v>0</v>
          </cell>
        </row>
        <row r="49">
          <cell r="AG49" t="str">
            <v>East</v>
          </cell>
          <cell r="AH49" t="str">
            <v>T2</v>
          </cell>
          <cell r="AI49" t="str">
            <v>CAC 22/11kV Line STOUD</v>
          </cell>
          <cell r="AJ49" t="str">
            <v>Customer number</v>
          </cell>
          <cell r="AK49">
            <v>0</v>
          </cell>
          <cell r="AL49">
            <v>0</v>
          </cell>
          <cell r="AM49">
            <v>0</v>
          </cell>
          <cell r="AN49">
            <v>0</v>
          </cell>
          <cell r="AO49">
            <v>0</v>
          </cell>
          <cell r="AP49">
            <v>0</v>
          </cell>
          <cell r="AQ49">
            <v>0</v>
          </cell>
          <cell r="AR49">
            <v>0</v>
          </cell>
          <cell r="AS49">
            <v>0</v>
          </cell>
          <cell r="AT49">
            <v>0</v>
          </cell>
          <cell r="AU49">
            <v>0</v>
          </cell>
        </row>
        <row r="50">
          <cell r="AG50" t="str">
            <v>East</v>
          </cell>
          <cell r="AH50" t="str">
            <v>T3</v>
          </cell>
          <cell r="AI50" t="str">
            <v>CAC 66/33kV STOUD</v>
          </cell>
          <cell r="AJ50" t="str">
            <v>Customer number</v>
          </cell>
          <cell r="AK50">
            <v>0</v>
          </cell>
          <cell r="AL50">
            <v>0</v>
          </cell>
          <cell r="AM50">
            <v>0</v>
          </cell>
          <cell r="AN50">
            <v>0</v>
          </cell>
          <cell r="AO50">
            <v>0</v>
          </cell>
          <cell r="AP50">
            <v>0</v>
          </cell>
          <cell r="AQ50">
            <v>0</v>
          </cell>
          <cell r="AR50">
            <v>0</v>
          </cell>
          <cell r="AS50">
            <v>0</v>
          </cell>
          <cell r="AT50">
            <v>0</v>
          </cell>
          <cell r="AU50">
            <v>0</v>
          </cell>
        </row>
        <row r="51">
          <cell r="AG51" t="str">
            <v>East</v>
          </cell>
          <cell r="AH51" t="str">
            <v>T3</v>
          </cell>
          <cell r="AI51" t="str">
            <v>CAC 22/11kV Bus STOUD</v>
          </cell>
          <cell r="AJ51" t="str">
            <v>Customer number</v>
          </cell>
          <cell r="AK51">
            <v>0</v>
          </cell>
          <cell r="AL51">
            <v>0</v>
          </cell>
          <cell r="AM51">
            <v>0</v>
          </cell>
          <cell r="AN51">
            <v>0</v>
          </cell>
          <cell r="AO51">
            <v>0</v>
          </cell>
          <cell r="AP51">
            <v>0</v>
          </cell>
          <cell r="AQ51">
            <v>0</v>
          </cell>
          <cell r="AR51">
            <v>0</v>
          </cell>
          <cell r="AS51">
            <v>0</v>
          </cell>
          <cell r="AT51">
            <v>0</v>
          </cell>
          <cell r="AU51">
            <v>0</v>
          </cell>
        </row>
        <row r="52">
          <cell r="AG52" t="str">
            <v>East</v>
          </cell>
          <cell r="AH52" t="str">
            <v>T3</v>
          </cell>
          <cell r="AI52" t="str">
            <v>CAC 22/11kV Line STOUD</v>
          </cell>
          <cell r="AJ52" t="str">
            <v>Customer number</v>
          </cell>
          <cell r="AK52">
            <v>1</v>
          </cell>
          <cell r="AL52">
            <v>1</v>
          </cell>
          <cell r="AM52">
            <v>1</v>
          </cell>
          <cell r="AN52">
            <v>1</v>
          </cell>
          <cell r="AO52">
            <v>1</v>
          </cell>
          <cell r="AP52">
            <v>1</v>
          </cell>
          <cell r="AQ52">
            <v>1</v>
          </cell>
          <cell r="AR52">
            <v>1</v>
          </cell>
          <cell r="AS52">
            <v>1</v>
          </cell>
          <cell r="AT52">
            <v>1</v>
          </cell>
          <cell r="AU52">
            <v>1</v>
          </cell>
        </row>
        <row r="53">
          <cell r="AG53" t="str">
            <v>West</v>
          </cell>
          <cell r="AH53" t="str">
            <v>T1</v>
          </cell>
          <cell r="AI53" t="str">
            <v>CAC 66/33kV STOUD</v>
          </cell>
          <cell r="AJ53" t="str">
            <v>Customer number</v>
          </cell>
          <cell r="AK53">
            <v>0</v>
          </cell>
          <cell r="AL53">
            <v>0</v>
          </cell>
          <cell r="AM53">
            <v>0</v>
          </cell>
          <cell r="AN53">
            <v>0</v>
          </cell>
          <cell r="AO53">
            <v>0</v>
          </cell>
          <cell r="AP53">
            <v>0</v>
          </cell>
          <cell r="AQ53">
            <v>0</v>
          </cell>
          <cell r="AR53">
            <v>0</v>
          </cell>
          <cell r="AS53">
            <v>0</v>
          </cell>
          <cell r="AT53">
            <v>0</v>
          </cell>
          <cell r="AU53">
            <v>0</v>
          </cell>
        </row>
        <row r="54">
          <cell r="AG54" t="str">
            <v>West</v>
          </cell>
          <cell r="AH54" t="str">
            <v>T1</v>
          </cell>
          <cell r="AI54" t="str">
            <v>CAC 22/11kV Bus STOUD</v>
          </cell>
          <cell r="AJ54" t="str">
            <v>Customer number</v>
          </cell>
          <cell r="AK54">
            <v>0</v>
          </cell>
          <cell r="AL54">
            <v>0</v>
          </cell>
          <cell r="AM54">
            <v>0</v>
          </cell>
          <cell r="AN54">
            <v>0</v>
          </cell>
          <cell r="AO54">
            <v>0</v>
          </cell>
          <cell r="AP54">
            <v>0</v>
          </cell>
          <cell r="AQ54">
            <v>0</v>
          </cell>
          <cell r="AR54">
            <v>0</v>
          </cell>
          <cell r="AS54">
            <v>0</v>
          </cell>
          <cell r="AT54">
            <v>0</v>
          </cell>
          <cell r="AU54">
            <v>0</v>
          </cell>
        </row>
        <row r="55">
          <cell r="AG55" t="str">
            <v>West</v>
          </cell>
          <cell r="AH55" t="str">
            <v>T1</v>
          </cell>
          <cell r="AI55" t="str">
            <v>CAC 22/11kV Line STOUD</v>
          </cell>
          <cell r="AJ55" t="str">
            <v>Customer number</v>
          </cell>
          <cell r="AK55">
            <v>0</v>
          </cell>
          <cell r="AL55">
            <v>0</v>
          </cell>
          <cell r="AM55">
            <v>0</v>
          </cell>
          <cell r="AN55">
            <v>0</v>
          </cell>
          <cell r="AO55">
            <v>0</v>
          </cell>
          <cell r="AP55">
            <v>0</v>
          </cell>
          <cell r="AQ55">
            <v>0</v>
          </cell>
          <cell r="AR55">
            <v>0</v>
          </cell>
          <cell r="AS55">
            <v>0</v>
          </cell>
          <cell r="AT55">
            <v>0</v>
          </cell>
          <cell r="AU55">
            <v>0</v>
          </cell>
        </row>
        <row r="56">
          <cell r="AG56" t="str">
            <v>West</v>
          </cell>
          <cell r="AH56" t="str">
            <v>T2</v>
          </cell>
          <cell r="AI56" t="str">
            <v>CAC 66/33kV STOUD</v>
          </cell>
          <cell r="AJ56" t="str">
            <v>Customer number</v>
          </cell>
          <cell r="AK56">
            <v>0</v>
          </cell>
          <cell r="AL56">
            <v>0</v>
          </cell>
          <cell r="AM56">
            <v>0</v>
          </cell>
          <cell r="AN56">
            <v>0</v>
          </cell>
          <cell r="AO56">
            <v>0</v>
          </cell>
          <cell r="AP56">
            <v>0</v>
          </cell>
          <cell r="AQ56">
            <v>0</v>
          </cell>
          <cell r="AR56">
            <v>0</v>
          </cell>
          <cell r="AS56">
            <v>0</v>
          </cell>
          <cell r="AT56">
            <v>0</v>
          </cell>
          <cell r="AU56">
            <v>0</v>
          </cell>
        </row>
        <row r="57">
          <cell r="AG57" t="str">
            <v>West</v>
          </cell>
          <cell r="AH57" t="str">
            <v>T2</v>
          </cell>
          <cell r="AI57" t="str">
            <v>CAC 22/11kV Bus STOUD</v>
          </cell>
          <cell r="AJ57" t="str">
            <v>Customer number</v>
          </cell>
          <cell r="AK57">
            <v>0</v>
          </cell>
          <cell r="AL57">
            <v>0</v>
          </cell>
          <cell r="AM57">
            <v>0</v>
          </cell>
          <cell r="AN57">
            <v>0</v>
          </cell>
          <cell r="AO57">
            <v>0</v>
          </cell>
          <cell r="AP57">
            <v>0</v>
          </cell>
          <cell r="AQ57">
            <v>0</v>
          </cell>
          <cell r="AR57">
            <v>0</v>
          </cell>
          <cell r="AS57">
            <v>0</v>
          </cell>
          <cell r="AT57">
            <v>0</v>
          </cell>
          <cell r="AU57">
            <v>0</v>
          </cell>
        </row>
        <row r="58">
          <cell r="AG58" t="str">
            <v>West</v>
          </cell>
          <cell r="AH58" t="str">
            <v>T2</v>
          </cell>
          <cell r="AI58" t="str">
            <v>CAC 22/11kV Line STOUD</v>
          </cell>
          <cell r="AJ58" t="str">
            <v>Customer number</v>
          </cell>
          <cell r="AK58">
            <v>0</v>
          </cell>
          <cell r="AL58">
            <v>0</v>
          </cell>
          <cell r="AM58">
            <v>0</v>
          </cell>
          <cell r="AN58">
            <v>0</v>
          </cell>
          <cell r="AO58">
            <v>0</v>
          </cell>
          <cell r="AP58">
            <v>0</v>
          </cell>
          <cell r="AQ58">
            <v>0</v>
          </cell>
          <cell r="AR58">
            <v>0</v>
          </cell>
          <cell r="AS58">
            <v>0</v>
          </cell>
          <cell r="AT58">
            <v>0</v>
          </cell>
          <cell r="AU58">
            <v>0</v>
          </cell>
        </row>
        <row r="59">
          <cell r="AG59" t="str">
            <v>West</v>
          </cell>
          <cell r="AH59" t="str">
            <v>T3</v>
          </cell>
          <cell r="AI59" t="str">
            <v>CAC 66/33kV STOUD</v>
          </cell>
          <cell r="AJ59" t="str">
            <v>Customer number</v>
          </cell>
          <cell r="AK59">
            <v>0</v>
          </cell>
          <cell r="AL59">
            <v>0</v>
          </cell>
          <cell r="AM59">
            <v>0</v>
          </cell>
          <cell r="AN59">
            <v>0</v>
          </cell>
          <cell r="AO59">
            <v>0</v>
          </cell>
          <cell r="AP59">
            <v>0</v>
          </cell>
          <cell r="AQ59">
            <v>0</v>
          </cell>
          <cell r="AR59">
            <v>0</v>
          </cell>
          <cell r="AS59">
            <v>0</v>
          </cell>
          <cell r="AT59">
            <v>0</v>
          </cell>
          <cell r="AU59">
            <v>0</v>
          </cell>
        </row>
        <row r="60">
          <cell r="AG60" t="str">
            <v>West</v>
          </cell>
          <cell r="AH60" t="str">
            <v>T3</v>
          </cell>
          <cell r="AI60" t="str">
            <v>CAC 22/11kV Bus STOUD</v>
          </cell>
          <cell r="AJ60" t="str">
            <v>Customer number</v>
          </cell>
          <cell r="AK60">
            <v>0</v>
          </cell>
          <cell r="AL60">
            <v>0</v>
          </cell>
          <cell r="AM60">
            <v>0</v>
          </cell>
          <cell r="AN60">
            <v>0</v>
          </cell>
          <cell r="AO60">
            <v>0</v>
          </cell>
          <cell r="AP60">
            <v>0</v>
          </cell>
          <cell r="AQ60">
            <v>0</v>
          </cell>
          <cell r="AR60">
            <v>0</v>
          </cell>
          <cell r="AS60">
            <v>0</v>
          </cell>
          <cell r="AT60">
            <v>0</v>
          </cell>
          <cell r="AU60">
            <v>0</v>
          </cell>
        </row>
        <row r="61">
          <cell r="AG61" t="str">
            <v>West</v>
          </cell>
          <cell r="AH61" t="str">
            <v>T3</v>
          </cell>
          <cell r="AI61" t="str">
            <v>CAC 22/11kV Line STOUD</v>
          </cell>
          <cell r="AJ61" t="str">
            <v>Customer number</v>
          </cell>
          <cell r="AK61">
            <v>0</v>
          </cell>
          <cell r="AL61">
            <v>0</v>
          </cell>
          <cell r="AM61">
            <v>0</v>
          </cell>
          <cell r="AN61">
            <v>0</v>
          </cell>
          <cell r="AO61">
            <v>0</v>
          </cell>
          <cell r="AP61">
            <v>0</v>
          </cell>
          <cell r="AQ61">
            <v>0</v>
          </cell>
          <cell r="AR61">
            <v>0</v>
          </cell>
          <cell r="AS61">
            <v>0</v>
          </cell>
          <cell r="AT61">
            <v>0</v>
          </cell>
          <cell r="AU61">
            <v>0</v>
          </cell>
        </row>
        <row r="62">
          <cell r="AG62" t="str">
            <v>South East</v>
          </cell>
          <cell r="AH62" t="str">
            <v>SE</v>
          </cell>
          <cell r="AI62" t="str">
            <v>EG - 11kV</v>
          </cell>
          <cell r="AJ62" t="str">
            <v>Annual energy</v>
          </cell>
          <cell r="AK62">
            <v>389342.17380482028</v>
          </cell>
          <cell r="AL62">
            <v>389342.17380482028</v>
          </cell>
          <cell r="AM62">
            <v>389342.17380482028</v>
          </cell>
          <cell r="AN62">
            <v>389342.17380482028</v>
          </cell>
          <cell r="AO62">
            <v>389342.17380482028</v>
          </cell>
          <cell r="AP62">
            <v>389342.17380482028</v>
          </cell>
          <cell r="AQ62">
            <v>389342.17380482028</v>
          </cell>
          <cell r="AR62">
            <v>389342.17380482028</v>
          </cell>
          <cell r="AS62">
            <v>389342.17380482028</v>
          </cell>
          <cell r="AT62">
            <v>389342.17380482028</v>
          </cell>
          <cell r="AU62">
            <v>389342.17380482028</v>
          </cell>
        </row>
        <row r="63">
          <cell r="AG63" t="str">
            <v>South East</v>
          </cell>
          <cell r="AH63" t="str">
            <v>SE</v>
          </cell>
          <cell r="AI63" t="str">
            <v>Demand ToU 11kV</v>
          </cell>
          <cell r="AJ63" t="str">
            <v>Annual energy</v>
          </cell>
          <cell r="AK63">
            <v>411860772.09089518</v>
          </cell>
          <cell r="AL63">
            <v>411860772.09089518</v>
          </cell>
          <cell r="AM63">
            <v>411860772.09089518</v>
          </cell>
          <cell r="AN63">
            <v>411860772.09089518</v>
          </cell>
          <cell r="AO63">
            <v>411860772.09089518</v>
          </cell>
          <cell r="AP63">
            <v>411860772.09089518</v>
          </cell>
          <cell r="AQ63">
            <v>411860772.09089518</v>
          </cell>
          <cell r="AR63">
            <v>411860772.09089518</v>
          </cell>
          <cell r="AS63">
            <v>411860772.09089518</v>
          </cell>
          <cell r="AT63">
            <v>411860772.09089518</v>
          </cell>
          <cell r="AU63">
            <v>411860772.09089518</v>
          </cell>
        </row>
        <row r="64">
          <cell r="AG64" t="str">
            <v>South East</v>
          </cell>
          <cell r="AH64" t="str">
            <v>SE</v>
          </cell>
          <cell r="AI64" t="str">
            <v>11kV Line</v>
          </cell>
          <cell r="AJ64" t="str">
            <v>Annual energy</v>
          </cell>
          <cell r="AK64">
            <v>2370568109.892529</v>
          </cell>
          <cell r="AL64">
            <v>2370568109.892529</v>
          </cell>
          <cell r="AM64">
            <v>2370568109.892529</v>
          </cell>
          <cell r="AN64">
            <v>2370568109.892529</v>
          </cell>
          <cell r="AO64">
            <v>2370568109.892529</v>
          </cell>
          <cell r="AP64">
            <v>2370568109.892529</v>
          </cell>
          <cell r="AQ64">
            <v>2370568109.892529</v>
          </cell>
          <cell r="AR64">
            <v>2370568109.892529</v>
          </cell>
          <cell r="AS64">
            <v>2370568109.892529</v>
          </cell>
          <cell r="AT64">
            <v>2370568109.892529</v>
          </cell>
          <cell r="AU64">
            <v>2370568109.892529</v>
          </cell>
        </row>
        <row r="65">
          <cell r="AG65" t="str">
            <v>South East</v>
          </cell>
          <cell r="AH65" t="str">
            <v>SE</v>
          </cell>
          <cell r="AI65" t="str">
            <v>11kV Bus</v>
          </cell>
          <cell r="AJ65" t="str">
            <v>Annual energy</v>
          </cell>
          <cell r="AK65">
            <v>959718099.1450429</v>
          </cell>
          <cell r="AL65">
            <v>959718099.1450429</v>
          </cell>
          <cell r="AM65">
            <v>959718099.1450429</v>
          </cell>
          <cell r="AN65">
            <v>959718099.1450429</v>
          </cell>
          <cell r="AO65">
            <v>959718099.1450429</v>
          </cell>
          <cell r="AP65">
            <v>959718099.1450429</v>
          </cell>
          <cell r="AQ65">
            <v>959718099.1450429</v>
          </cell>
          <cell r="AR65">
            <v>959718099.1450429</v>
          </cell>
          <cell r="AS65">
            <v>959718099.1450429</v>
          </cell>
          <cell r="AT65">
            <v>959718099.1450429</v>
          </cell>
          <cell r="AU65">
            <v>959718099.1450429</v>
          </cell>
        </row>
        <row r="66">
          <cell r="AG66" t="str">
            <v>East</v>
          </cell>
          <cell r="AH66" t="str">
            <v>T1</v>
          </cell>
          <cell r="AI66" t="str">
            <v>CAC 66kV</v>
          </cell>
          <cell r="AJ66" t="str">
            <v>Annual energy</v>
          </cell>
          <cell r="AK66">
            <v>172123000</v>
          </cell>
          <cell r="AL66">
            <v>172123000</v>
          </cell>
          <cell r="AM66">
            <v>172123000</v>
          </cell>
          <cell r="AN66">
            <v>172123000</v>
          </cell>
          <cell r="AO66">
            <v>172123000</v>
          </cell>
          <cell r="AP66">
            <v>172123000</v>
          </cell>
          <cell r="AQ66">
            <v>172123000</v>
          </cell>
          <cell r="AR66">
            <v>172123000</v>
          </cell>
          <cell r="AS66">
            <v>172123000</v>
          </cell>
          <cell r="AT66">
            <v>172123000</v>
          </cell>
          <cell r="AU66">
            <v>172123000</v>
          </cell>
        </row>
        <row r="67">
          <cell r="AG67" t="str">
            <v>East</v>
          </cell>
          <cell r="AH67" t="str">
            <v>T1</v>
          </cell>
          <cell r="AI67" t="str">
            <v>CAC 33kV</v>
          </cell>
          <cell r="AJ67" t="str">
            <v>Annual energy</v>
          </cell>
          <cell r="AK67">
            <v>53542000</v>
          </cell>
          <cell r="AL67">
            <v>53542000</v>
          </cell>
          <cell r="AM67">
            <v>53542000</v>
          </cell>
          <cell r="AN67">
            <v>53542000</v>
          </cell>
          <cell r="AO67">
            <v>53542000</v>
          </cell>
          <cell r="AP67">
            <v>53542000</v>
          </cell>
          <cell r="AQ67">
            <v>53542000</v>
          </cell>
          <cell r="AR67">
            <v>53542000</v>
          </cell>
          <cell r="AS67">
            <v>53542000</v>
          </cell>
          <cell r="AT67">
            <v>53542000</v>
          </cell>
          <cell r="AU67">
            <v>53542000</v>
          </cell>
        </row>
        <row r="68">
          <cell r="AG68" t="str">
            <v>East</v>
          </cell>
          <cell r="AH68" t="str">
            <v>T1</v>
          </cell>
          <cell r="AI68" t="str">
            <v>CAC 22/11kV Line</v>
          </cell>
          <cell r="AJ68" t="str">
            <v>Annual energy</v>
          </cell>
          <cell r="AK68">
            <v>224194000</v>
          </cell>
          <cell r="AL68">
            <v>224194000</v>
          </cell>
          <cell r="AM68">
            <v>224194000</v>
          </cell>
          <cell r="AN68">
            <v>224194000</v>
          </cell>
          <cell r="AO68">
            <v>224194000</v>
          </cell>
          <cell r="AP68">
            <v>224194000</v>
          </cell>
          <cell r="AQ68">
            <v>224194000</v>
          </cell>
          <cell r="AR68">
            <v>224194000</v>
          </cell>
          <cell r="AS68">
            <v>224194000</v>
          </cell>
          <cell r="AT68">
            <v>224194000</v>
          </cell>
          <cell r="AU68">
            <v>224194000</v>
          </cell>
        </row>
        <row r="69">
          <cell r="AG69" t="str">
            <v>East</v>
          </cell>
          <cell r="AH69" t="str">
            <v>T1</v>
          </cell>
          <cell r="AI69" t="str">
            <v>CAC 22/11kV Bus</v>
          </cell>
          <cell r="AJ69" t="str">
            <v>Annual energy</v>
          </cell>
          <cell r="AK69">
            <v>182117000</v>
          </cell>
          <cell r="AL69">
            <v>182117000</v>
          </cell>
          <cell r="AM69">
            <v>182117000</v>
          </cell>
          <cell r="AN69">
            <v>182117000</v>
          </cell>
          <cell r="AO69">
            <v>182117000</v>
          </cell>
          <cell r="AP69">
            <v>182117000</v>
          </cell>
          <cell r="AQ69">
            <v>182117000</v>
          </cell>
          <cell r="AR69">
            <v>182117000</v>
          </cell>
          <cell r="AS69">
            <v>182117000</v>
          </cell>
          <cell r="AT69">
            <v>182117000</v>
          </cell>
          <cell r="AU69">
            <v>182117000</v>
          </cell>
        </row>
        <row r="70">
          <cell r="AG70" t="str">
            <v>East</v>
          </cell>
          <cell r="AH70" t="str">
            <v>T2</v>
          </cell>
          <cell r="AI70" t="str">
            <v>CAC 66kV</v>
          </cell>
          <cell r="AJ70" t="str">
            <v>Annual energy</v>
          </cell>
          <cell r="AK70">
            <v>65955000</v>
          </cell>
          <cell r="AL70">
            <v>65955000</v>
          </cell>
          <cell r="AM70">
            <v>65955000</v>
          </cell>
          <cell r="AN70">
            <v>65955000</v>
          </cell>
          <cell r="AO70">
            <v>65955000</v>
          </cell>
          <cell r="AP70">
            <v>65955000</v>
          </cell>
          <cell r="AQ70">
            <v>65955000</v>
          </cell>
          <cell r="AR70">
            <v>65955000</v>
          </cell>
          <cell r="AS70">
            <v>65955000</v>
          </cell>
          <cell r="AT70">
            <v>65955000</v>
          </cell>
          <cell r="AU70">
            <v>65955000</v>
          </cell>
        </row>
        <row r="71">
          <cell r="AG71" t="str">
            <v>East</v>
          </cell>
          <cell r="AH71" t="str">
            <v>T2</v>
          </cell>
          <cell r="AI71" t="str">
            <v>CAC 33kV</v>
          </cell>
          <cell r="AJ71" t="str">
            <v>Annual energy</v>
          </cell>
          <cell r="AK71">
            <v>44393000</v>
          </cell>
          <cell r="AL71">
            <v>44393000</v>
          </cell>
          <cell r="AM71">
            <v>44393000</v>
          </cell>
          <cell r="AN71">
            <v>44393000</v>
          </cell>
          <cell r="AO71">
            <v>44393000</v>
          </cell>
          <cell r="AP71">
            <v>44393000</v>
          </cell>
          <cell r="AQ71">
            <v>44393000</v>
          </cell>
          <cell r="AR71">
            <v>44393000</v>
          </cell>
          <cell r="AS71">
            <v>44393000</v>
          </cell>
          <cell r="AT71">
            <v>44393000</v>
          </cell>
          <cell r="AU71">
            <v>44393000</v>
          </cell>
        </row>
        <row r="72">
          <cell r="AG72" t="str">
            <v>East</v>
          </cell>
          <cell r="AH72" t="str">
            <v>T2</v>
          </cell>
          <cell r="AI72" t="str">
            <v>CAC 22/11kV Line</v>
          </cell>
          <cell r="AJ72" t="str">
            <v>Annual energy</v>
          </cell>
          <cell r="AK72">
            <v>157349000</v>
          </cell>
          <cell r="AL72">
            <v>157349000</v>
          </cell>
          <cell r="AM72">
            <v>157349000</v>
          </cell>
          <cell r="AN72">
            <v>157349000</v>
          </cell>
          <cell r="AO72">
            <v>157349000</v>
          </cell>
          <cell r="AP72">
            <v>157349000</v>
          </cell>
          <cell r="AQ72">
            <v>157349000</v>
          </cell>
          <cell r="AR72">
            <v>157349000</v>
          </cell>
          <cell r="AS72">
            <v>157349000</v>
          </cell>
          <cell r="AT72">
            <v>157349000</v>
          </cell>
          <cell r="AU72">
            <v>157349000</v>
          </cell>
        </row>
        <row r="73">
          <cell r="AG73" t="str">
            <v>East</v>
          </cell>
          <cell r="AH73" t="str">
            <v>T2</v>
          </cell>
          <cell r="AI73" t="str">
            <v>CAC 22/11kV Bus</v>
          </cell>
          <cell r="AJ73" t="str">
            <v>Annual energy</v>
          </cell>
          <cell r="AK73">
            <v>103570000</v>
          </cell>
          <cell r="AL73">
            <v>103570000</v>
          </cell>
          <cell r="AM73">
            <v>103570000</v>
          </cell>
          <cell r="AN73">
            <v>103570000</v>
          </cell>
          <cell r="AO73">
            <v>103570000</v>
          </cell>
          <cell r="AP73">
            <v>103570000</v>
          </cell>
          <cell r="AQ73">
            <v>103570000</v>
          </cell>
          <cell r="AR73">
            <v>103570000</v>
          </cell>
          <cell r="AS73">
            <v>103570000</v>
          </cell>
          <cell r="AT73">
            <v>103570000</v>
          </cell>
          <cell r="AU73">
            <v>103570000</v>
          </cell>
        </row>
        <row r="74">
          <cell r="AG74" t="str">
            <v>East</v>
          </cell>
          <cell r="AH74" t="str">
            <v>T3</v>
          </cell>
          <cell r="AI74" t="str">
            <v>CAC 66kV</v>
          </cell>
          <cell r="AJ74" t="str">
            <v>Annual energy</v>
          </cell>
          <cell r="AK74">
            <v>13833000</v>
          </cell>
          <cell r="AL74">
            <v>13833000</v>
          </cell>
          <cell r="AM74">
            <v>13833000</v>
          </cell>
          <cell r="AN74">
            <v>13833000</v>
          </cell>
          <cell r="AO74">
            <v>13833000</v>
          </cell>
          <cell r="AP74">
            <v>13833000</v>
          </cell>
          <cell r="AQ74">
            <v>13833000</v>
          </cell>
          <cell r="AR74">
            <v>13833000</v>
          </cell>
          <cell r="AS74">
            <v>13833000</v>
          </cell>
          <cell r="AT74">
            <v>13833000</v>
          </cell>
          <cell r="AU74">
            <v>13833000</v>
          </cell>
        </row>
        <row r="75">
          <cell r="AG75" t="str">
            <v>East</v>
          </cell>
          <cell r="AH75" t="str">
            <v>T3</v>
          </cell>
          <cell r="AI75" t="str">
            <v>CAC 33kV</v>
          </cell>
          <cell r="AJ75" t="str">
            <v>Annual energy</v>
          </cell>
          <cell r="AK75">
            <v>0</v>
          </cell>
          <cell r="AL75">
            <v>0</v>
          </cell>
          <cell r="AM75">
            <v>0</v>
          </cell>
          <cell r="AN75">
            <v>0</v>
          </cell>
          <cell r="AO75">
            <v>0</v>
          </cell>
          <cell r="AP75">
            <v>0</v>
          </cell>
          <cell r="AQ75">
            <v>0</v>
          </cell>
          <cell r="AR75">
            <v>0</v>
          </cell>
          <cell r="AS75">
            <v>0</v>
          </cell>
          <cell r="AT75">
            <v>0</v>
          </cell>
          <cell r="AU75">
            <v>0</v>
          </cell>
        </row>
        <row r="76">
          <cell r="AG76" t="str">
            <v>East</v>
          </cell>
          <cell r="AH76" t="str">
            <v>T3</v>
          </cell>
          <cell r="AI76" t="str">
            <v>CAC 22/11kV Line</v>
          </cell>
          <cell r="AJ76" t="str">
            <v>Annual energy</v>
          </cell>
          <cell r="AK76">
            <v>176240000</v>
          </cell>
          <cell r="AL76">
            <v>176240000</v>
          </cell>
          <cell r="AM76">
            <v>176240000</v>
          </cell>
          <cell r="AN76">
            <v>176240000</v>
          </cell>
          <cell r="AO76">
            <v>176240000</v>
          </cell>
          <cell r="AP76">
            <v>176240000</v>
          </cell>
          <cell r="AQ76">
            <v>176240000</v>
          </cell>
          <cell r="AR76">
            <v>176240000</v>
          </cell>
          <cell r="AS76">
            <v>176240000</v>
          </cell>
          <cell r="AT76">
            <v>176240000</v>
          </cell>
          <cell r="AU76">
            <v>176240000</v>
          </cell>
        </row>
        <row r="77">
          <cell r="AG77" t="str">
            <v>East</v>
          </cell>
          <cell r="AH77" t="str">
            <v>T3</v>
          </cell>
          <cell r="AI77" t="str">
            <v>CAC 22/11kV Bus</v>
          </cell>
          <cell r="AJ77" t="str">
            <v>Annual energy</v>
          </cell>
          <cell r="AK77">
            <v>15321000</v>
          </cell>
          <cell r="AL77">
            <v>15321000</v>
          </cell>
          <cell r="AM77">
            <v>15321000</v>
          </cell>
          <cell r="AN77">
            <v>15321000</v>
          </cell>
          <cell r="AO77">
            <v>15321000</v>
          </cell>
          <cell r="AP77">
            <v>15321000</v>
          </cell>
          <cell r="AQ77">
            <v>15321000</v>
          </cell>
          <cell r="AR77">
            <v>15321000</v>
          </cell>
          <cell r="AS77">
            <v>15321000</v>
          </cell>
          <cell r="AT77">
            <v>15321000</v>
          </cell>
          <cell r="AU77">
            <v>15321000</v>
          </cell>
        </row>
        <row r="78">
          <cell r="AG78" t="str">
            <v>West</v>
          </cell>
          <cell r="AH78" t="str">
            <v>T1</v>
          </cell>
          <cell r="AI78" t="str">
            <v>CAC 66kV</v>
          </cell>
          <cell r="AJ78" t="str">
            <v>Annual energy</v>
          </cell>
          <cell r="AK78">
            <v>0</v>
          </cell>
          <cell r="AL78">
            <v>0</v>
          </cell>
          <cell r="AM78">
            <v>0</v>
          </cell>
          <cell r="AN78">
            <v>0</v>
          </cell>
          <cell r="AO78">
            <v>0</v>
          </cell>
          <cell r="AP78">
            <v>0</v>
          </cell>
          <cell r="AQ78">
            <v>0</v>
          </cell>
          <cell r="AR78">
            <v>0</v>
          </cell>
          <cell r="AS78">
            <v>0</v>
          </cell>
          <cell r="AT78">
            <v>0</v>
          </cell>
          <cell r="AU78">
            <v>0</v>
          </cell>
        </row>
        <row r="79">
          <cell r="AG79" t="str">
            <v>West</v>
          </cell>
          <cell r="AH79" t="str">
            <v>T1</v>
          </cell>
          <cell r="AI79" t="str">
            <v>CAC 33kV</v>
          </cell>
          <cell r="AJ79" t="str">
            <v>Annual energy</v>
          </cell>
          <cell r="AK79">
            <v>2192000</v>
          </cell>
          <cell r="AL79">
            <v>2192000</v>
          </cell>
          <cell r="AM79">
            <v>2192000</v>
          </cell>
          <cell r="AN79">
            <v>2192000</v>
          </cell>
          <cell r="AO79">
            <v>2192000</v>
          </cell>
          <cell r="AP79">
            <v>2192000</v>
          </cell>
          <cell r="AQ79">
            <v>2192000</v>
          </cell>
          <cell r="AR79">
            <v>2192000</v>
          </cell>
          <cell r="AS79">
            <v>2192000</v>
          </cell>
          <cell r="AT79">
            <v>2192000</v>
          </cell>
          <cell r="AU79">
            <v>2192000</v>
          </cell>
        </row>
        <row r="80">
          <cell r="AG80" t="str">
            <v>West</v>
          </cell>
          <cell r="AH80" t="str">
            <v>T1</v>
          </cell>
          <cell r="AI80" t="str">
            <v>CAC 22/11kV Line</v>
          </cell>
          <cell r="AJ80" t="str">
            <v>Annual energy</v>
          </cell>
          <cell r="AK80">
            <v>11238000</v>
          </cell>
          <cell r="AL80">
            <v>11238000</v>
          </cell>
          <cell r="AM80">
            <v>11238000</v>
          </cell>
          <cell r="AN80">
            <v>11238000</v>
          </cell>
          <cell r="AO80">
            <v>11238000</v>
          </cell>
          <cell r="AP80">
            <v>11238000</v>
          </cell>
          <cell r="AQ80">
            <v>11238000</v>
          </cell>
          <cell r="AR80">
            <v>11238000</v>
          </cell>
          <cell r="AS80">
            <v>11238000</v>
          </cell>
          <cell r="AT80">
            <v>11238000</v>
          </cell>
          <cell r="AU80">
            <v>11238000</v>
          </cell>
        </row>
        <row r="81">
          <cell r="AG81" t="str">
            <v>West</v>
          </cell>
          <cell r="AH81" t="str">
            <v>T1</v>
          </cell>
          <cell r="AI81" t="str">
            <v>CAC 22/11kV Bus</v>
          </cell>
          <cell r="AJ81" t="str">
            <v>Annual energy</v>
          </cell>
          <cell r="AK81">
            <v>0</v>
          </cell>
          <cell r="AL81">
            <v>0</v>
          </cell>
          <cell r="AM81">
            <v>0</v>
          </cell>
          <cell r="AN81">
            <v>0</v>
          </cell>
          <cell r="AO81">
            <v>0</v>
          </cell>
          <cell r="AP81">
            <v>0</v>
          </cell>
          <cell r="AQ81">
            <v>0</v>
          </cell>
          <cell r="AR81">
            <v>0</v>
          </cell>
          <cell r="AS81">
            <v>0</v>
          </cell>
          <cell r="AT81">
            <v>0</v>
          </cell>
          <cell r="AU81">
            <v>0</v>
          </cell>
        </row>
        <row r="82">
          <cell r="AG82" t="str">
            <v>West</v>
          </cell>
          <cell r="AH82" t="str">
            <v>T2</v>
          </cell>
          <cell r="AI82" t="str">
            <v>CAC 66kV</v>
          </cell>
          <cell r="AJ82" t="str">
            <v>Annual energy</v>
          </cell>
          <cell r="AK82">
            <v>2554000</v>
          </cell>
          <cell r="AL82">
            <v>2554000</v>
          </cell>
          <cell r="AM82">
            <v>2554000</v>
          </cell>
          <cell r="AN82">
            <v>2554000</v>
          </cell>
          <cell r="AO82">
            <v>2554000</v>
          </cell>
          <cell r="AP82">
            <v>2554000</v>
          </cell>
          <cell r="AQ82">
            <v>2554000</v>
          </cell>
          <cell r="AR82">
            <v>2554000</v>
          </cell>
          <cell r="AS82">
            <v>2554000</v>
          </cell>
          <cell r="AT82">
            <v>2554000</v>
          </cell>
          <cell r="AU82">
            <v>2554000</v>
          </cell>
        </row>
        <row r="83">
          <cell r="AG83" t="str">
            <v>West</v>
          </cell>
          <cell r="AH83" t="str">
            <v>T2</v>
          </cell>
          <cell r="AI83" t="str">
            <v>CAC 33kV</v>
          </cell>
          <cell r="AJ83" t="str">
            <v>Annual energy</v>
          </cell>
          <cell r="AK83">
            <v>0</v>
          </cell>
          <cell r="AL83">
            <v>0</v>
          </cell>
          <cell r="AM83">
            <v>0</v>
          </cell>
          <cell r="AN83">
            <v>0</v>
          </cell>
          <cell r="AO83">
            <v>0</v>
          </cell>
          <cell r="AP83">
            <v>0</v>
          </cell>
          <cell r="AQ83">
            <v>0</v>
          </cell>
          <cell r="AR83">
            <v>0</v>
          </cell>
          <cell r="AS83">
            <v>0</v>
          </cell>
          <cell r="AT83">
            <v>0</v>
          </cell>
          <cell r="AU83">
            <v>0</v>
          </cell>
        </row>
        <row r="84">
          <cell r="AG84" t="str">
            <v>West</v>
          </cell>
          <cell r="AH84" t="str">
            <v>T2</v>
          </cell>
          <cell r="AI84" t="str">
            <v>CAC 22/11kV Line</v>
          </cell>
          <cell r="AJ84" t="str">
            <v>Annual energy</v>
          </cell>
          <cell r="AK84">
            <v>0</v>
          </cell>
          <cell r="AL84">
            <v>0</v>
          </cell>
          <cell r="AM84">
            <v>0</v>
          </cell>
          <cell r="AN84">
            <v>0</v>
          </cell>
          <cell r="AO84">
            <v>0</v>
          </cell>
          <cell r="AP84">
            <v>0</v>
          </cell>
          <cell r="AQ84">
            <v>0</v>
          </cell>
          <cell r="AR84">
            <v>0</v>
          </cell>
          <cell r="AS84">
            <v>0</v>
          </cell>
          <cell r="AT84">
            <v>0</v>
          </cell>
          <cell r="AU84">
            <v>0</v>
          </cell>
        </row>
        <row r="85">
          <cell r="AG85" t="str">
            <v>West</v>
          </cell>
          <cell r="AH85" t="str">
            <v>T2</v>
          </cell>
          <cell r="AI85" t="str">
            <v>CAC 22/11kV Bus</v>
          </cell>
          <cell r="AJ85" t="str">
            <v>Annual energy</v>
          </cell>
          <cell r="AK85">
            <v>0</v>
          </cell>
          <cell r="AL85">
            <v>0</v>
          </cell>
          <cell r="AM85">
            <v>0</v>
          </cell>
          <cell r="AN85">
            <v>0</v>
          </cell>
          <cell r="AO85">
            <v>0</v>
          </cell>
          <cell r="AP85">
            <v>0</v>
          </cell>
          <cell r="AQ85">
            <v>0</v>
          </cell>
          <cell r="AR85">
            <v>0</v>
          </cell>
          <cell r="AS85">
            <v>0</v>
          </cell>
          <cell r="AT85">
            <v>0</v>
          </cell>
          <cell r="AU85">
            <v>0</v>
          </cell>
        </row>
        <row r="86">
          <cell r="AG86" t="str">
            <v>West</v>
          </cell>
          <cell r="AH86" t="str">
            <v>T3</v>
          </cell>
          <cell r="AI86" t="str">
            <v>CAC 66kV</v>
          </cell>
          <cell r="AJ86" t="str">
            <v>Annual energy</v>
          </cell>
          <cell r="AK86">
            <v>4909000</v>
          </cell>
          <cell r="AL86">
            <v>4909000</v>
          </cell>
          <cell r="AM86">
            <v>4909000</v>
          </cell>
          <cell r="AN86">
            <v>4909000</v>
          </cell>
          <cell r="AO86">
            <v>4909000</v>
          </cell>
          <cell r="AP86">
            <v>4909000</v>
          </cell>
          <cell r="AQ86">
            <v>4909000</v>
          </cell>
          <cell r="AR86">
            <v>4909000</v>
          </cell>
          <cell r="AS86">
            <v>4909000</v>
          </cell>
          <cell r="AT86">
            <v>4909000</v>
          </cell>
          <cell r="AU86">
            <v>4909000</v>
          </cell>
        </row>
        <row r="87">
          <cell r="AG87" t="str">
            <v>West</v>
          </cell>
          <cell r="AH87" t="str">
            <v>T3</v>
          </cell>
          <cell r="AI87" t="str">
            <v>CAC 33kV</v>
          </cell>
          <cell r="AJ87" t="str">
            <v>Annual energy</v>
          </cell>
          <cell r="AK87">
            <v>0</v>
          </cell>
          <cell r="AL87">
            <v>0</v>
          </cell>
          <cell r="AM87">
            <v>0</v>
          </cell>
          <cell r="AN87">
            <v>0</v>
          </cell>
          <cell r="AO87">
            <v>0</v>
          </cell>
          <cell r="AP87">
            <v>0</v>
          </cell>
          <cell r="AQ87">
            <v>0</v>
          </cell>
          <cell r="AR87">
            <v>0</v>
          </cell>
          <cell r="AS87">
            <v>0</v>
          </cell>
          <cell r="AT87">
            <v>0</v>
          </cell>
          <cell r="AU87">
            <v>0</v>
          </cell>
        </row>
        <row r="88">
          <cell r="AG88" t="str">
            <v>West</v>
          </cell>
          <cell r="AH88" t="str">
            <v>T3</v>
          </cell>
          <cell r="AI88" t="str">
            <v>CAC 22/11kV Line</v>
          </cell>
          <cell r="AJ88" t="str">
            <v>Annual energy</v>
          </cell>
          <cell r="AK88">
            <v>0</v>
          </cell>
          <cell r="AL88">
            <v>0</v>
          </cell>
          <cell r="AM88">
            <v>0</v>
          </cell>
          <cell r="AN88">
            <v>0</v>
          </cell>
          <cell r="AO88">
            <v>0</v>
          </cell>
          <cell r="AP88">
            <v>0</v>
          </cell>
          <cell r="AQ88">
            <v>0</v>
          </cell>
          <cell r="AR88">
            <v>0</v>
          </cell>
          <cell r="AS88">
            <v>0</v>
          </cell>
          <cell r="AT88">
            <v>0</v>
          </cell>
          <cell r="AU88">
            <v>0</v>
          </cell>
        </row>
        <row r="89">
          <cell r="AG89" t="str">
            <v>West</v>
          </cell>
          <cell r="AH89" t="str">
            <v>T3</v>
          </cell>
          <cell r="AI89" t="str">
            <v>CAC 22/11kV Bus</v>
          </cell>
          <cell r="AJ89" t="str">
            <v>Annual energy</v>
          </cell>
          <cell r="AK89">
            <v>0</v>
          </cell>
          <cell r="AL89">
            <v>0</v>
          </cell>
          <cell r="AM89">
            <v>0</v>
          </cell>
          <cell r="AN89">
            <v>0</v>
          </cell>
          <cell r="AO89">
            <v>0</v>
          </cell>
          <cell r="AP89">
            <v>0</v>
          </cell>
          <cell r="AQ89">
            <v>0</v>
          </cell>
          <cell r="AR89">
            <v>0</v>
          </cell>
          <cell r="AS89">
            <v>0</v>
          </cell>
          <cell r="AT89">
            <v>0</v>
          </cell>
          <cell r="AU89">
            <v>0</v>
          </cell>
        </row>
        <row r="90">
          <cell r="AG90" t="str">
            <v>East</v>
          </cell>
          <cell r="AH90" t="str">
            <v>T1</v>
          </cell>
          <cell r="AI90" t="str">
            <v>CAC 66/33kV STOUD</v>
          </cell>
          <cell r="AJ90" t="str">
            <v>Annual energy</v>
          </cell>
          <cell r="AK90">
            <v>20678000</v>
          </cell>
          <cell r="AL90">
            <v>20678000</v>
          </cell>
          <cell r="AM90">
            <v>20678000</v>
          </cell>
          <cell r="AN90">
            <v>20678000</v>
          </cell>
          <cell r="AO90">
            <v>20678000</v>
          </cell>
          <cell r="AP90">
            <v>20678000</v>
          </cell>
          <cell r="AQ90">
            <v>20678000</v>
          </cell>
          <cell r="AR90">
            <v>20678000</v>
          </cell>
          <cell r="AS90">
            <v>20678000</v>
          </cell>
          <cell r="AT90">
            <v>20678000</v>
          </cell>
          <cell r="AU90">
            <v>20678000</v>
          </cell>
        </row>
        <row r="91">
          <cell r="AG91" t="str">
            <v>East</v>
          </cell>
          <cell r="AH91" t="str">
            <v>T1</v>
          </cell>
          <cell r="AI91" t="str">
            <v>CAC 22/11kV Bus STOUD</v>
          </cell>
          <cell r="AJ91" t="str">
            <v>Annual energy</v>
          </cell>
          <cell r="AK91">
            <v>0</v>
          </cell>
          <cell r="AL91">
            <v>0</v>
          </cell>
          <cell r="AM91">
            <v>0</v>
          </cell>
          <cell r="AN91">
            <v>0</v>
          </cell>
          <cell r="AO91">
            <v>0</v>
          </cell>
          <cell r="AP91">
            <v>0</v>
          </cell>
          <cell r="AQ91">
            <v>0</v>
          </cell>
          <cell r="AR91">
            <v>0</v>
          </cell>
          <cell r="AS91">
            <v>0</v>
          </cell>
          <cell r="AT91">
            <v>0</v>
          </cell>
          <cell r="AU91">
            <v>0</v>
          </cell>
        </row>
        <row r="92">
          <cell r="AG92" t="str">
            <v>East</v>
          </cell>
          <cell r="AH92" t="str">
            <v>T1</v>
          </cell>
          <cell r="AI92" t="str">
            <v>CAC 22/11kV Line STOUD</v>
          </cell>
          <cell r="AJ92" t="str">
            <v>Annual energy</v>
          </cell>
          <cell r="AK92">
            <v>0</v>
          </cell>
          <cell r="AL92">
            <v>0</v>
          </cell>
          <cell r="AM92">
            <v>0</v>
          </cell>
          <cell r="AN92">
            <v>0</v>
          </cell>
          <cell r="AO92">
            <v>0</v>
          </cell>
          <cell r="AP92">
            <v>0</v>
          </cell>
          <cell r="AQ92">
            <v>0</v>
          </cell>
          <cell r="AR92">
            <v>0</v>
          </cell>
          <cell r="AS92">
            <v>0</v>
          </cell>
          <cell r="AT92">
            <v>0</v>
          </cell>
          <cell r="AU92">
            <v>0</v>
          </cell>
        </row>
        <row r="93">
          <cell r="AG93" t="str">
            <v>East</v>
          </cell>
          <cell r="AH93" t="str">
            <v>T2</v>
          </cell>
          <cell r="AI93" t="str">
            <v>CAC 66/33kV STOUD</v>
          </cell>
          <cell r="AJ93" t="str">
            <v>Annual energy</v>
          </cell>
          <cell r="AK93">
            <v>0</v>
          </cell>
          <cell r="AL93">
            <v>0</v>
          </cell>
          <cell r="AM93">
            <v>0</v>
          </cell>
          <cell r="AN93">
            <v>0</v>
          </cell>
          <cell r="AO93">
            <v>0</v>
          </cell>
          <cell r="AP93">
            <v>0</v>
          </cell>
          <cell r="AQ93">
            <v>0</v>
          </cell>
          <cell r="AR93">
            <v>0</v>
          </cell>
          <cell r="AS93">
            <v>0</v>
          </cell>
          <cell r="AT93">
            <v>0</v>
          </cell>
          <cell r="AU93">
            <v>0</v>
          </cell>
        </row>
        <row r="94">
          <cell r="AG94" t="str">
            <v>East</v>
          </cell>
          <cell r="AH94" t="str">
            <v>T2</v>
          </cell>
          <cell r="AI94" t="str">
            <v>CAC 22/11kV Bus STOUD</v>
          </cell>
          <cell r="AJ94" t="str">
            <v>Annual energy</v>
          </cell>
          <cell r="AK94">
            <v>0</v>
          </cell>
          <cell r="AL94">
            <v>0</v>
          </cell>
          <cell r="AM94">
            <v>0</v>
          </cell>
          <cell r="AN94">
            <v>0</v>
          </cell>
          <cell r="AO94">
            <v>0</v>
          </cell>
          <cell r="AP94">
            <v>0</v>
          </cell>
          <cell r="AQ94">
            <v>0</v>
          </cell>
          <cell r="AR94">
            <v>0</v>
          </cell>
          <cell r="AS94">
            <v>0</v>
          </cell>
          <cell r="AT94">
            <v>0</v>
          </cell>
          <cell r="AU94">
            <v>0</v>
          </cell>
        </row>
        <row r="95">
          <cell r="AG95" t="str">
            <v>East</v>
          </cell>
          <cell r="AH95" t="str">
            <v>T2</v>
          </cell>
          <cell r="AI95" t="str">
            <v>CAC 22/11kV Line STOUD</v>
          </cell>
          <cell r="AJ95" t="str">
            <v>Annual energy</v>
          </cell>
          <cell r="AK95">
            <v>0</v>
          </cell>
          <cell r="AL95">
            <v>0</v>
          </cell>
          <cell r="AM95">
            <v>0</v>
          </cell>
          <cell r="AN95">
            <v>0</v>
          </cell>
          <cell r="AO95">
            <v>0</v>
          </cell>
          <cell r="AP95">
            <v>0</v>
          </cell>
          <cell r="AQ95">
            <v>0</v>
          </cell>
          <cell r="AR95">
            <v>0</v>
          </cell>
          <cell r="AS95">
            <v>0</v>
          </cell>
          <cell r="AT95">
            <v>0</v>
          </cell>
          <cell r="AU95">
            <v>0</v>
          </cell>
        </row>
        <row r="96">
          <cell r="AG96" t="str">
            <v>East</v>
          </cell>
          <cell r="AH96" t="str">
            <v>T3</v>
          </cell>
          <cell r="AI96" t="str">
            <v>CAC 66/33kV STOUD</v>
          </cell>
          <cell r="AJ96" t="str">
            <v>Annual energy</v>
          </cell>
          <cell r="AK96">
            <v>0</v>
          </cell>
          <cell r="AL96">
            <v>0</v>
          </cell>
          <cell r="AM96">
            <v>0</v>
          </cell>
          <cell r="AN96">
            <v>0</v>
          </cell>
          <cell r="AO96">
            <v>0</v>
          </cell>
          <cell r="AP96">
            <v>0</v>
          </cell>
          <cell r="AQ96">
            <v>0</v>
          </cell>
          <cell r="AR96">
            <v>0</v>
          </cell>
          <cell r="AS96">
            <v>0</v>
          </cell>
          <cell r="AT96">
            <v>0</v>
          </cell>
          <cell r="AU96">
            <v>0</v>
          </cell>
        </row>
        <row r="97">
          <cell r="AG97" t="str">
            <v>East</v>
          </cell>
          <cell r="AH97" t="str">
            <v>T3</v>
          </cell>
          <cell r="AI97" t="str">
            <v>CAC 22/11kV Bus STOUD</v>
          </cell>
          <cell r="AJ97" t="str">
            <v>Annual energy</v>
          </cell>
          <cell r="AK97">
            <v>0</v>
          </cell>
          <cell r="AL97">
            <v>0</v>
          </cell>
          <cell r="AM97">
            <v>0</v>
          </cell>
          <cell r="AN97">
            <v>0</v>
          </cell>
          <cell r="AO97">
            <v>0</v>
          </cell>
          <cell r="AP97">
            <v>0</v>
          </cell>
          <cell r="AQ97">
            <v>0</v>
          </cell>
          <cell r="AR97">
            <v>0</v>
          </cell>
          <cell r="AS97">
            <v>0</v>
          </cell>
          <cell r="AT97">
            <v>0</v>
          </cell>
          <cell r="AU97">
            <v>0</v>
          </cell>
        </row>
        <row r="98">
          <cell r="AG98" t="str">
            <v>East</v>
          </cell>
          <cell r="AH98" t="str">
            <v>T3</v>
          </cell>
          <cell r="AI98" t="str">
            <v>CAC 22/11kV Line STOUD</v>
          </cell>
          <cell r="AJ98" t="str">
            <v>Annual energy</v>
          </cell>
          <cell r="AK98">
            <v>1385000</v>
          </cell>
          <cell r="AL98">
            <v>1385000</v>
          </cell>
          <cell r="AM98">
            <v>1385000</v>
          </cell>
          <cell r="AN98">
            <v>1385000</v>
          </cell>
          <cell r="AO98">
            <v>1385000</v>
          </cell>
          <cell r="AP98">
            <v>1385000</v>
          </cell>
          <cell r="AQ98">
            <v>1385000</v>
          </cell>
          <cell r="AR98">
            <v>1385000</v>
          </cell>
          <cell r="AS98">
            <v>1385000</v>
          </cell>
          <cell r="AT98">
            <v>1385000</v>
          </cell>
          <cell r="AU98">
            <v>1385000</v>
          </cell>
        </row>
        <row r="99">
          <cell r="AG99" t="str">
            <v>West</v>
          </cell>
          <cell r="AH99" t="str">
            <v>T1</v>
          </cell>
          <cell r="AI99" t="str">
            <v>CAC 66/33kV STOUD</v>
          </cell>
          <cell r="AJ99" t="str">
            <v>Annual energy</v>
          </cell>
          <cell r="AK99">
            <v>0</v>
          </cell>
          <cell r="AL99">
            <v>0</v>
          </cell>
          <cell r="AM99">
            <v>0</v>
          </cell>
          <cell r="AN99">
            <v>0</v>
          </cell>
          <cell r="AO99">
            <v>0</v>
          </cell>
          <cell r="AP99">
            <v>0</v>
          </cell>
          <cell r="AQ99">
            <v>0</v>
          </cell>
          <cell r="AR99">
            <v>0</v>
          </cell>
          <cell r="AS99">
            <v>0</v>
          </cell>
          <cell r="AT99">
            <v>0</v>
          </cell>
          <cell r="AU99">
            <v>0</v>
          </cell>
        </row>
        <row r="100">
          <cell r="AG100" t="str">
            <v>West</v>
          </cell>
          <cell r="AH100" t="str">
            <v>T1</v>
          </cell>
          <cell r="AI100" t="str">
            <v>CAC 22/11kV Bus STOUD</v>
          </cell>
          <cell r="AJ100" t="str">
            <v>Annual energy</v>
          </cell>
          <cell r="AK100">
            <v>0</v>
          </cell>
          <cell r="AL100">
            <v>0</v>
          </cell>
          <cell r="AM100">
            <v>0</v>
          </cell>
          <cell r="AN100">
            <v>0</v>
          </cell>
          <cell r="AO100">
            <v>0</v>
          </cell>
          <cell r="AP100">
            <v>0</v>
          </cell>
          <cell r="AQ100">
            <v>0</v>
          </cell>
          <cell r="AR100">
            <v>0</v>
          </cell>
          <cell r="AS100">
            <v>0</v>
          </cell>
          <cell r="AT100">
            <v>0</v>
          </cell>
          <cell r="AU100">
            <v>0</v>
          </cell>
        </row>
        <row r="101">
          <cell r="AG101" t="str">
            <v>West</v>
          </cell>
          <cell r="AH101" t="str">
            <v>T1</v>
          </cell>
          <cell r="AI101" t="str">
            <v>CAC 22/11kV Line STOUD</v>
          </cell>
          <cell r="AJ101" t="str">
            <v>Annual energy</v>
          </cell>
          <cell r="AK101">
            <v>0</v>
          </cell>
          <cell r="AL101">
            <v>0</v>
          </cell>
          <cell r="AM101">
            <v>0</v>
          </cell>
          <cell r="AN101">
            <v>0</v>
          </cell>
          <cell r="AO101">
            <v>0</v>
          </cell>
          <cell r="AP101">
            <v>0</v>
          </cell>
          <cell r="AQ101">
            <v>0</v>
          </cell>
          <cell r="AR101">
            <v>0</v>
          </cell>
          <cell r="AS101">
            <v>0</v>
          </cell>
          <cell r="AT101">
            <v>0</v>
          </cell>
          <cell r="AU101">
            <v>0</v>
          </cell>
        </row>
        <row r="102">
          <cell r="AG102" t="str">
            <v>West</v>
          </cell>
          <cell r="AH102" t="str">
            <v>T2</v>
          </cell>
          <cell r="AI102" t="str">
            <v>CAC 66/33kV STOUD</v>
          </cell>
          <cell r="AJ102" t="str">
            <v>Annual energy</v>
          </cell>
          <cell r="AK102">
            <v>0</v>
          </cell>
          <cell r="AL102">
            <v>0</v>
          </cell>
          <cell r="AM102">
            <v>0</v>
          </cell>
          <cell r="AN102">
            <v>0</v>
          </cell>
          <cell r="AO102">
            <v>0</v>
          </cell>
          <cell r="AP102">
            <v>0</v>
          </cell>
          <cell r="AQ102">
            <v>0</v>
          </cell>
          <cell r="AR102">
            <v>0</v>
          </cell>
          <cell r="AS102">
            <v>0</v>
          </cell>
          <cell r="AT102">
            <v>0</v>
          </cell>
          <cell r="AU102">
            <v>0</v>
          </cell>
        </row>
        <row r="103">
          <cell r="AG103" t="str">
            <v>West</v>
          </cell>
          <cell r="AH103" t="str">
            <v>T2</v>
          </cell>
          <cell r="AI103" t="str">
            <v>CAC 22/11kV Bus STOUD</v>
          </cell>
          <cell r="AJ103" t="str">
            <v>Annual energy</v>
          </cell>
          <cell r="AK103">
            <v>0</v>
          </cell>
          <cell r="AL103">
            <v>0</v>
          </cell>
          <cell r="AM103">
            <v>0</v>
          </cell>
          <cell r="AN103">
            <v>0</v>
          </cell>
          <cell r="AO103">
            <v>0</v>
          </cell>
          <cell r="AP103">
            <v>0</v>
          </cell>
          <cell r="AQ103">
            <v>0</v>
          </cell>
          <cell r="AR103">
            <v>0</v>
          </cell>
          <cell r="AS103">
            <v>0</v>
          </cell>
          <cell r="AT103">
            <v>0</v>
          </cell>
          <cell r="AU103">
            <v>0</v>
          </cell>
        </row>
        <row r="104">
          <cell r="AG104" t="str">
            <v>West</v>
          </cell>
          <cell r="AH104" t="str">
            <v>T2</v>
          </cell>
          <cell r="AI104" t="str">
            <v>CAC 22/11kV Line STOUD</v>
          </cell>
          <cell r="AJ104" t="str">
            <v>Annual energy</v>
          </cell>
          <cell r="AK104">
            <v>0</v>
          </cell>
          <cell r="AL104">
            <v>0</v>
          </cell>
          <cell r="AM104">
            <v>0</v>
          </cell>
          <cell r="AN104">
            <v>0</v>
          </cell>
          <cell r="AO104">
            <v>0</v>
          </cell>
          <cell r="AP104">
            <v>0</v>
          </cell>
          <cell r="AQ104">
            <v>0</v>
          </cell>
          <cell r="AR104">
            <v>0</v>
          </cell>
          <cell r="AS104">
            <v>0</v>
          </cell>
          <cell r="AT104">
            <v>0</v>
          </cell>
          <cell r="AU104">
            <v>0</v>
          </cell>
        </row>
        <row r="105">
          <cell r="AG105" t="str">
            <v>West</v>
          </cell>
          <cell r="AH105" t="str">
            <v>T3</v>
          </cell>
          <cell r="AI105" t="str">
            <v>CAC 66/33kV STOUD</v>
          </cell>
          <cell r="AJ105" t="str">
            <v>Annual energy</v>
          </cell>
          <cell r="AK105">
            <v>0</v>
          </cell>
          <cell r="AL105">
            <v>0</v>
          </cell>
          <cell r="AM105">
            <v>0</v>
          </cell>
          <cell r="AN105">
            <v>0</v>
          </cell>
          <cell r="AO105">
            <v>0</v>
          </cell>
          <cell r="AP105">
            <v>0</v>
          </cell>
          <cell r="AQ105">
            <v>0</v>
          </cell>
          <cell r="AR105">
            <v>0</v>
          </cell>
          <cell r="AS105">
            <v>0</v>
          </cell>
          <cell r="AT105">
            <v>0</v>
          </cell>
          <cell r="AU105">
            <v>0</v>
          </cell>
        </row>
        <row r="106">
          <cell r="AG106" t="str">
            <v>West</v>
          </cell>
          <cell r="AH106" t="str">
            <v>T3</v>
          </cell>
          <cell r="AI106" t="str">
            <v>CAC 22/11kV Bus STOUD</v>
          </cell>
          <cell r="AJ106" t="str">
            <v>Annual energy</v>
          </cell>
          <cell r="AK106">
            <v>0</v>
          </cell>
          <cell r="AL106">
            <v>0</v>
          </cell>
          <cell r="AM106">
            <v>0</v>
          </cell>
          <cell r="AN106">
            <v>0</v>
          </cell>
          <cell r="AO106">
            <v>0</v>
          </cell>
          <cell r="AP106">
            <v>0</v>
          </cell>
          <cell r="AQ106">
            <v>0</v>
          </cell>
          <cell r="AR106">
            <v>0</v>
          </cell>
          <cell r="AS106">
            <v>0</v>
          </cell>
          <cell r="AT106">
            <v>0</v>
          </cell>
          <cell r="AU106">
            <v>0</v>
          </cell>
        </row>
        <row r="107">
          <cell r="AG107" t="str">
            <v>West</v>
          </cell>
          <cell r="AH107" t="str">
            <v>T3</v>
          </cell>
          <cell r="AI107" t="str">
            <v>CAC 22/11kV Line STOUD</v>
          </cell>
          <cell r="AJ107" t="str">
            <v>Annual energy</v>
          </cell>
          <cell r="AK107">
            <v>0</v>
          </cell>
          <cell r="AL107">
            <v>0</v>
          </cell>
          <cell r="AM107">
            <v>0</v>
          </cell>
          <cell r="AN107">
            <v>0</v>
          </cell>
          <cell r="AO107">
            <v>0</v>
          </cell>
          <cell r="AP107">
            <v>0</v>
          </cell>
          <cell r="AQ107">
            <v>0</v>
          </cell>
          <cell r="AR107">
            <v>0</v>
          </cell>
          <cell r="AS107">
            <v>0</v>
          </cell>
          <cell r="AT107">
            <v>0</v>
          </cell>
          <cell r="AU107">
            <v>0</v>
          </cell>
        </row>
        <row r="108">
          <cell r="AG108" t="str">
            <v>South East</v>
          </cell>
          <cell r="AH108" t="str">
            <v>SE</v>
          </cell>
          <cell r="AI108" t="str">
            <v>EG - 11kV</v>
          </cell>
          <cell r="AJ108" t="str">
            <v>Authorised demand import kVA</v>
          </cell>
          <cell r="AK108">
            <v>0</v>
          </cell>
          <cell r="AL108">
            <v>0</v>
          </cell>
          <cell r="AM108">
            <v>0</v>
          </cell>
          <cell r="AN108">
            <v>0</v>
          </cell>
          <cell r="AO108">
            <v>0</v>
          </cell>
          <cell r="AP108">
            <v>0</v>
          </cell>
          <cell r="AQ108">
            <v>0</v>
          </cell>
          <cell r="AR108">
            <v>0</v>
          </cell>
          <cell r="AS108">
            <v>0</v>
          </cell>
          <cell r="AT108">
            <v>0</v>
          </cell>
          <cell r="AU108">
            <v>0</v>
          </cell>
        </row>
        <row r="109">
          <cell r="AG109" t="str">
            <v>South East</v>
          </cell>
          <cell r="AH109" t="str">
            <v>SE</v>
          </cell>
          <cell r="AI109" t="str">
            <v>Demand ToU 11kV</v>
          </cell>
          <cell r="AJ109" t="str">
            <v>Authorised demand import kVA</v>
          </cell>
          <cell r="AK109">
            <v>0</v>
          </cell>
          <cell r="AL109">
            <v>0</v>
          </cell>
          <cell r="AM109">
            <v>0</v>
          </cell>
          <cell r="AN109">
            <v>0</v>
          </cell>
          <cell r="AO109">
            <v>0</v>
          </cell>
          <cell r="AP109">
            <v>0</v>
          </cell>
          <cell r="AQ109">
            <v>0</v>
          </cell>
          <cell r="AR109">
            <v>0</v>
          </cell>
          <cell r="AS109">
            <v>0</v>
          </cell>
          <cell r="AT109">
            <v>0</v>
          </cell>
          <cell r="AU109">
            <v>0</v>
          </cell>
        </row>
        <row r="110">
          <cell r="AG110" t="str">
            <v>South East</v>
          </cell>
          <cell r="AH110" t="str">
            <v>SE</v>
          </cell>
          <cell r="AI110" t="str">
            <v>11kV Line</v>
          </cell>
          <cell r="AJ110" t="str">
            <v>Authorised demand import kVA</v>
          </cell>
          <cell r="AK110">
            <v>0</v>
          </cell>
          <cell r="AL110">
            <v>0</v>
          </cell>
          <cell r="AM110">
            <v>0</v>
          </cell>
          <cell r="AN110">
            <v>0</v>
          </cell>
          <cell r="AO110">
            <v>0</v>
          </cell>
          <cell r="AP110">
            <v>0</v>
          </cell>
          <cell r="AQ110">
            <v>0</v>
          </cell>
          <cell r="AR110">
            <v>0</v>
          </cell>
          <cell r="AS110">
            <v>0</v>
          </cell>
          <cell r="AT110">
            <v>0</v>
          </cell>
          <cell r="AU110">
            <v>0</v>
          </cell>
        </row>
        <row r="111">
          <cell r="AG111" t="str">
            <v>South East</v>
          </cell>
          <cell r="AH111" t="str">
            <v>SE</v>
          </cell>
          <cell r="AI111" t="str">
            <v>11kV Bus</v>
          </cell>
          <cell r="AJ111" t="str">
            <v>Authorised demand import kVA</v>
          </cell>
          <cell r="AK111">
            <v>0</v>
          </cell>
          <cell r="AL111">
            <v>0</v>
          </cell>
          <cell r="AM111">
            <v>0</v>
          </cell>
          <cell r="AN111">
            <v>0</v>
          </cell>
          <cell r="AO111">
            <v>0</v>
          </cell>
          <cell r="AP111">
            <v>0</v>
          </cell>
          <cell r="AQ111">
            <v>0</v>
          </cell>
          <cell r="AR111">
            <v>0</v>
          </cell>
          <cell r="AS111">
            <v>0</v>
          </cell>
          <cell r="AT111">
            <v>0</v>
          </cell>
          <cell r="AU111">
            <v>0</v>
          </cell>
        </row>
        <row r="112">
          <cell r="AG112" t="str">
            <v>East</v>
          </cell>
          <cell r="AH112" t="str">
            <v>T1</v>
          </cell>
          <cell r="AI112" t="str">
            <v>CAC 66kV</v>
          </cell>
          <cell r="AJ112" t="str">
            <v>Authorised demand import kVA</v>
          </cell>
          <cell r="AK112">
            <v>65910</v>
          </cell>
          <cell r="AL112">
            <v>65910</v>
          </cell>
          <cell r="AM112">
            <v>65910</v>
          </cell>
          <cell r="AN112">
            <v>65910</v>
          </cell>
          <cell r="AO112">
            <v>65910</v>
          </cell>
          <cell r="AP112">
            <v>65910</v>
          </cell>
          <cell r="AQ112">
            <v>65910</v>
          </cell>
          <cell r="AR112">
            <v>65910</v>
          </cell>
          <cell r="AS112">
            <v>65910</v>
          </cell>
          <cell r="AT112">
            <v>65910</v>
          </cell>
          <cell r="AU112">
            <v>65910</v>
          </cell>
        </row>
        <row r="113">
          <cell r="AG113" t="str">
            <v>East</v>
          </cell>
          <cell r="AH113" t="str">
            <v>T1</v>
          </cell>
          <cell r="AI113" t="str">
            <v>CAC 33kV</v>
          </cell>
          <cell r="AJ113" t="str">
            <v>Authorised demand import kVA</v>
          </cell>
          <cell r="AK113">
            <v>27300</v>
          </cell>
          <cell r="AL113">
            <v>27300</v>
          </cell>
          <cell r="AM113">
            <v>27300</v>
          </cell>
          <cell r="AN113">
            <v>27300</v>
          </cell>
          <cell r="AO113">
            <v>27300</v>
          </cell>
          <cell r="AP113">
            <v>27300</v>
          </cell>
          <cell r="AQ113">
            <v>27300</v>
          </cell>
          <cell r="AR113">
            <v>27300</v>
          </cell>
          <cell r="AS113">
            <v>27300</v>
          </cell>
          <cell r="AT113">
            <v>27300</v>
          </cell>
          <cell r="AU113">
            <v>27300</v>
          </cell>
        </row>
        <row r="114">
          <cell r="AG114" t="str">
            <v>East</v>
          </cell>
          <cell r="AH114" t="str">
            <v>T1</v>
          </cell>
          <cell r="AI114" t="str">
            <v>CAC 22/11kV Line</v>
          </cell>
          <cell r="AJ114" t="str">
            <v>Authorised demand import kVA</v>
          </cell>
          <cell r="AK114">
            <v>75240</v>
          </cell>
          <cell r="AL114">
            <v>75240</v>
          </cell>
          <cell r="AM114">
            <v>75240</v>
          </cell>
          <cell r="AN114">
            <v>75240</v>
          </cell>
          <cell r="AO114">
            <v>75240</v>
          </cell>
          <cell r="AP114">
            <v>75240</v>
          </cell>
          <cell r="AQ114">
            <v>75240</v>
          </cell>
          <cell r="AR114">
            <v>75240</v>
          </cell>
          <cell r="AS114">
            <v>75240</v>
          </cell>
          <cell r="AT114">
            <v>75240</v>
          </cell>
          <cell r="AU114">
            <v>75240</v>
          </cell>
        </row>
        <row r="115">
          <cell r="AG115" t="str">
            <v>East</v>
          </cell>
          <cell r="AH115" t="str">
            <v>T1</v>
          </cell>
          <cell r="AI115" t="str">
            <v>CAC 22/11kV Bus</v>
          </cell>
          <cell r="AJ115" t="str">
            <v>Authorised demand import kVA</v>
          </cell>
          <cell r="AK115">
            <v>39687</v>
          </cell>
          <cell r="AL115">
            <v>39687</v>
          </cell>
          <cell r="AM115">
            <v>39687</v>
          </cell>
          <cell r="AN115">
            <v>39687</v>
          </cell>
          <cell r="AO115">
            <v>39687</v>
          </cell>
          <cell r="AP115">
            <v>39687</v>
          </cell>
          <cell r="AQ115">
            <v>39687</v>
          </cell>
          <cell r="AR115">
            <v>39687</v>
          </cell>
          <cell r="AS115">
            <v>39687</v>
          </cell>
          <cell r="AT115">
            <v>39687</v>
          </cell>
          <cell r="AU115">
            <v>39687</v>
          </cell>
        </row>
        <row r="116">
          <cell r="AG116" t="str">
            <v>East</v>
          </cell>
          <cell r="AH116" t="str">
            <v>T2</v>
          </cell>
          <cell r="AI116" t="str">
            <v>CAC 66kV</v>
          </cell>
          <cell r="AJ116" t="str">
            <v>Authorised demand import kVA</v>
          </cell>
          <cell r="AK116">
            <v>27330</v>
          </cell>
          <cell r="AL116">
            <v>27330</v>
          </cell>
          <cell r="AM116">
            <v>27330</v>
          </cell>
          <cell r="AN116">
            <v>27330</v>
          </cell>
          <cell r="AO116">
            <v>27330</v>
          </cell>
          <cell r="AP116">
            <v>27330</v>
          </cell>
          <cell r="AQ116">
            <v>27330</v>
          </cell>
          <cell r="AR116">
            <v>27330</v>
          </cell>
          <cell r="AS116">
            <v>27330</v>
          </cell>
          <cell r="AT116">
            <v>27330</v>
          </cell>
          <cell r="AU116">
            <v>27330</v>
          </cell>
        </row>
        <row r="117">
          <cell r="AG117" t="str">
            <v>East</v>
          </cell>
          <cell r="AH117" t="str">
            <v>T2</v>
          </cell>
          <cell r="AI117" t="str">
            <v>CAC 33kV</v>
          </cell>
          <cell r="AJ117" t="str">
            <v>Authorised demand import kVA</v>
          </cell>
          <cell r="AK117">
            <v>21670</v>
          </cell>
          <cell r="AL117">
            <v>21670</v>
          </cell>
          <cell r="AM117">
            <v>21670</v>
          </cell>
          <cell r="AN117">
            <v>21670</v>
          </cell>
          <cell r="AO117">
            <v>21670</v>
          </cell>
          <cell r="AP117">
            <v>21670</v>
          </cell>
          <cell r="AQ117">
            <v>21670</v>
          </cell>
          <cell r="AR117">
            <v>21670</v>
          </cell>
          <cell r="AS117">
            <v>21670</v>
          </cell>
          <cell r="AT117">
            <v>21670</v>
          </cell>
          <cell r="AU117">
            <v>21670</v>
          </cell>
        </row>
        <row r="118">
          <cell r="AG118" t="str">
            <v>East</v>
          </cell>
          <cell r="AH118" t="str">
            <v>T2</v>
          </cell>
          <cell r="AI118" t="str">
            <v>CAC 22/11kV Line</v>
          </cell>
          <cell r="AJ118" t="str">
            <v>Authorised demand import kVA</v>
          </cell>
          <cell r="AK118">
            <v>50730</v>
          </cell>
          <cell r="AL118">
            <v>50730</v>
          </cell>
          <cell r="AM118">
            <v>50730</v>
          </cell>
          <cell r="AN118">
            <v>50730</v>
          </cell>
          <cell r="AO118">
            <v>50730</v>
          </cell>
          <cell r="AP118">
            <v>50730</v>
          </cell>
          <cell r="AQ118">
            <v>50730</v>
          </cell>
          <cell r="AR118">
            <v>50730</v>
          </cell>
          <cell r="AS118">
            <v>50730</v>
          </cell>
          <cell r="AT118">
            <v>50730</v>
          </cell>
          <cell r="AU118">
            <v>50730</v>
          </cell>
        </row>
        <row r="119">
          <cell r="AG119" t="str">
            <v>East</v>
          </cell>
          <cell r="AH119" t="str">
            <v>T2</v>
          </cell>
          <cell r="AI119" t="str">
            <v>CAC 22/11kV Bus</v>
          </cell>
          <cell r="AJ119" t="str">
            <v>Authorised demand import kVA</v>
          </cell>
          <cell r="AK119">
            <v>41980</v>
          </cell>
          <cell r="AL119">
            <v>41980</v>
          </cell>
          <cell r="AM119">
            <v>41980</v>
          </cell>
          <cell r="AN119">
            <v>41980</v>
          </cell>
          <cell r="AO119">
            <v>41980</v>
          </cell>
          <cell r="AP119">
            <v>41980</v>
          </cell>
          <cell r="AQ119">
            <v>41980</v>
          </cell>
          <cell r="AR119">
            <v>41980</v>
          </cell>
          <cell r="AS119">
            <v>41980</v>
          </cell>
          <cell r="AT119">
            <v>41980</v>
          </cell>
          <cell r="AU119">
            <v>41980</v>
          </cell>
        </row>
        <row r="120">
          <cell r="AG120" t="str">
            <v>East</v>
          </cell>
          <cell r="AH120" t="str">
            <v>T3</v>
          </cell>
          <cell r="AI120" t="str">
            <v>CAC 66kV</v>
          </cell>
          <cell r="AJ120" t="str">
            <v>Authorised demand import kVA</v>
          </cell>
          <cell r="AK120">
            <v>6310</v>
          </cell>
          <cell r="AL120">
            <v>6310</v>
          </cell>
          <cell r="AM120">
            <v>6310</v>
          </cell>
          <cell r="AN120">
            <v>6310</v>
          </cell>
          <cell r="AO120">
            <v>6310</v>
          </cell>
          <cell r="AP120">
            <v>6310</v>
          </cell>
          <cell r="AQ120">
            <v>6310</v>
          </cell>
          <cell r="AR120">
            <v>6310</v>
          </cell>
          <cell r="AS120">
            <v>6310</v>
          </cell>
          <cell r="AT120">
            <v>6310</v>
          </cell>
          <cell r="AU120">
            <v>6310</v>
          </cell>
        </row>
        <row r="121">
          <cell r="AG121" t="str">
            <v>East</v>
          </cell>
          <cell r="AH121" t="str">
            <v>T3</v>
          </cell>
          <cell r="AI121" t="str">
            <v>CAC 33kV</v>
          </cell>
          <cell r="AJ121" t="str">
            <v>Authorised demand import kVA</v>
          </cell>
          <cell r="AK121">
            <v>0</v>
          </cell>
          <cell r="AL121">
            <v>0</v>
          </cell>
          <cell r="AM121">
            <v>0</v>
          </cell>
          <cell r="AN121">
            <v>0</v>
          </cell>
          <cell r="AO121">
            <v>0</v>
          </cell>
          <cell r="AP121">
            <v>0</v>
          </cell>
          <cell r="AQ121">
            <v>0</v>
          </cell>
          <cell r="AR121">
            <v>0</v>
          </cell>
          <cell r="AS121">
            <v>0</v>
          </cell>
          <cell r="AT121">
            <v>0</v>
          </cell>
          <cell r="AU121">
            <v>0</v>
          </cell>
        </row>
        <row r="122">
          <cell r="AG122" t="str">
            <v>East</v>
          </cell>
          <cell r="AH122" t="str">
            <v>T3</v>
          </cell>
          <cell r="AI122" t="str">
            <v>CAC 22/11kV Line</v>
          </cell>
          <cell r="AJ122" t="str">
            <v>Authorised demand import kVA</v>
          </cell>
          <cell r="AK122">
            <v>58861</v>
          </cell>
          <cell r="AL122">
            <v>58861</v>
          </cell>
          <cell r="AM122">
            <v>58861</v>
          </cell>
          <cell r="AN122">
            <v>58861</v>
          </cell>
          <cell r="AO122">
            <v>58861</v>
          </cell>
          <cell r="AP122">
            <v>58861</v>
          </cell>
          <cell r="AQ122">
            <v>58861</v>
          </cell>
          <cell r="AR122">
            <v>58861</v>
          </cell>
          <cell r="AS122">
            <v>58861</v>
          </cell>
          <cell r="AT122">
            <v>58861</v>
          </cell>
          <cell r="AU122">
            <v>58861</v>
          </cell>
        </row>
        <row r="123">
          <cell r="AG123" t="str">
            <v>East</v>
          </cell>
          <cell r="AH123" t="str">
            <v>T3</v>
          </cell>
          <cell r="AI123" t="str">
            <v>CAC 22/11kV Bus</v>
          </cell>
          <cell r="AJ123" t="str">
            <v>Authorised demand import kVA</v>
          </cell>
          <cell r="AK123">
            <v>5990</v>
          </cell>
          <cell r="AL123">
            <v>5990</v>
          </cell>
          <cell r="AM123">
            <v>5990</v>
          </cell>
          <cell r="AN123">
            <v>5990</v>
          </cell>
          <cell r="AO123">
            <v>5990</v>
          </cell>
          <cell r="AP123">
            <v>5990</v>
          </cell>
          <cell r="AQ123">
            <v>5990</v>
          </cell>
          <cell r="AR123">
            <v>5990</v>
          </cell>
          <cell r="AS123">
            <v>5990</v>
          </cell>
          <cell r="AT123">
            <v>5990</v>
          </cell>
          <cell r="AU123">
            <v>5990</v>
          </cell>
        </row>
        <row r="124">
          <cell r="AG124" t="str">
            <v>West</v>
          </cell>
          <cell r="AH124" t="str">
            <v>T1</v>
          </cell>
          <cell r="AI124" t="str">
            <v>CAC 66kV</v>
          </cell>
          <cell r="AJ124" t="str">
            <v>Authorised demand import kVA</v>
          </cell>
          <cell r="AK124">
            <v>0</v>
          </cell>
          <cell r="AL124">
            <v>0</v>
          </cell>
          <cell r="AM124">
            <v>0</v>
          </cell>
          <cell r="AN124">
            <v>0</v>
          </cell>
          <cell r="AO124">
            <v>0</v>
          </cell>
          <cell r="AP124">
            <v>0</v>
          </cell>
          <cell r="AQ124">
            <v>0</v>
          </cell>
          <cell r="AR124">
            <v>0</v>
          </cell>
          <cell r="AS124">
            <v>0</v>
          </cell>
          <cell r="AT124">
            <v>0</v>
          </cell>
          <cell r="AU124">
            <v>0</v>
          </cell>
        </row>
        <row r="125">
          <cell r="AG125" t="str">
            <v>West</v>
          </cell>
          <cell r="AH125" t="str">
            <v>T1</v>
          </cell>
          <cell r="AI125" t="str">
            <v>CAC 33kV</v>
          </cell>
          <cell r="AJ125" t="str">
            <v>Authorised demand import kVA</v>
          </cell>
          <cell r="AK125">
            <v>6710</v>
          </cell>
          <cell r="AL125">
            <v>6710</v>
          </cell>
          <cell r="AM125">
            <v>6710</v>
          </cell>
          <cell r="AN125">
            <v>6710</v>
          </cell>
          <cell r="AO125">
            <v>6710</v>
          </cell>
          <cell r="AP125">
            <v>6710</v>
          </cell>
          <cell r="AQ125">
            <v>6710</v>
          </cell>
          <cell r="AR125">
            <v>6710</v>
          </cell>
          <cell r="AS125">
            <v>6710</v>
          </cell>
          <cell r="AT125">
            <v>6710</v>
          </cell>
          <cell r="AU125">
            <v>6710</v>
          </cell>
        </row>
        <row r="126">
          <cell r="AG126" t="str">
            <v>West</v>
          </cell>
          <cell r="AH126" t="str">
            <v>T1</v>
          </cell>
          <cell r="AI126" t="str">
            <v>CAC 22/11kV Line</v>
          </cell>
          <cell r="AJ126" t="str">
            <v>Authorised demand import kVA</v>
          </cell>
          <cell r="AK126">
            <v>4577</v>
          </cell>
          <cell r="AL126">
            <v>4577</v>
          </cell>
          <cell r="AM126">
            <v>4577</v>
          </cell>
          <cell r="AN126">
            <v>4577</v>
          </cell>
          <cell r="AO126">
            <v>4577</v>
          </cell>
          <cell r="AP126">
            <v>4577</v>
          </cell>
          <cell r="AQ126">
            <v>4577</v>
          </cell>
          <cell r="AR126">
            <v>4577</v>
          </cell>
          <cell r="AS126">
            <v>4577</v>
          </cell>
          <cell r="AT126">
            <v>4577</v>
          </cell>
          <cell r="AU126">
            <v>4577</v>
          </cell>
        </row>
        <row r="127">
          <cell r="AG127" t="str">
            <v>West</v>
          </cell>
          <cell r="AH127" t="str">
            <v>T1</v>
          </cell>
          <cell r="AI127" t="str">
            <v>CAC 22/11kV Bus</v>
          </cell>
          <cell r="AJ127" t="str">
            <v>Authorised demand import kVA</v>
          </cell>
          <cell r="AK127">
            <v>0</v>
          </cell>
          <cell r="AL127">
            <v>0</v>
          </cell>
          <cell r="AM127">
            <v>0</v>
          </cell>
          <cell r="AN127">
            <v>0</v>
          </cell>
          <cell r="AO127">
            <v>0</v>
          </cell>
          <cell r="AP127">
            <v>0</v>
          </cell>
          <cell r="AQ127">
            <v>0</v>
          </cell>
          <cell r="AR127">
            <v>0</v>
          </cell>
          <cell r="AS127">
            <v>0</v>
          </cell>
          <cell r="AT127">
            <v>0</v>
          </cell>
          <cell r="AU127">
            <v>0</v>
          </cell>
        </row>
        <row r="128">
          <cell r="AG128" t="str">
            <v>West</v>
          </cell>
          <cell r="AH128" t="str">
            <v>T2</v>
          </cell>
          <cell r="AI128" t="str">
            <v>CAC 66kV</v>
          </cell>
          <cell r="AJ128" t="str">
            <v>Authorised demand import kVA</v>
          </cell>
          <cell r="AK128">
            <v>3000</v>
          </cell>
          <cell r="AL128">
            <v>3000</v>
          </cell>
          <cell r="AM128">
            <v>3000</v>
          </cell>
          <cell r="AN128">
            <v>3000</v>
          </cell>
          <cell r="AO128">
            <v>3000</v>
          </cell>
          <cell r="AP128">
            <v>3000</v>
          </cell>
          <cell r="AQ128">
            <v>3000</v>
          </cell>
          <cell r="AR128">
            <v>3000</v>
          </cell>
          <cell r="AS128">
            <v>3000</v>
          </cell>
          <cell r="AT128">
            <v>3000</v>
          </cell>
          <cell r="AU128">
            <v>3000</v>
          </cell>
        </row>
        <row r="129">
          <cell r="AG129" t="str">
            <v>West</v>
          </cell>
          <cell r="AH129" t="str">
            <v>T2</v>
          </cell>
          <cell r="AI129" t="str">
            <v>CAC 33kV</v>
          </cell>
          <cell r="AJ129" t="str">
            <v>Authorised demand import kVA</v>
          </cell>
          <cell r="AK129">
            <v>0</v>
          </cell>
          <cell r="AL129">
            <v>0</v>
          </cell>
          <cell r="AM129">
            <v>0</v>
          </cell>
          <cell r="AN129">
            <v>0</v>
          </cell>
          <cell r="AO129">
            <v>0</v>
          </cell>
          <cell r="AP129">
            <v>0</v>
          </cell>
          <cell r="AQ129">
            <v>0</v>
          </cell>
          <cell r="AR129">
            <v>0</v>
          </cell>
          <cell r="AS129">
            <v>0</v>
          </cell>
          <cell r="AT129">
            <v>0</v>
          </cell>
          <cell r="AU129">
            <v>0</v>
          </cell>
        </row>
        <row r="130">
          <cell r="AG130" t="str">
            <v>West</v>
          </cell>
          <cell r="AH130" t="str">
            <v>T2</v>
          </cell>
          <cell r="AI130" t="str">
            <v>CAC 22/11kV Line</v>
          </cell>
          <cell r="AJ130" t="str">
            <v>Authorised demand import kVA</v>
          </cell>
          <cell r="AK130">
            <v>0</v>
          </cell>
          <cell r="AL130">
            <v>0</v>
          </cell>
          <cell r="AM130">
            <v>0</v>
          </cell>
          <cell r="AN130">
            <v>0</v>
          </cell>
          <cell r="AO130">
            <v>0</v>
          </cell>
          <cell r="AP130">
            <v>0</v>
          </cell>
          <cell r="AQ130">
            <v>0</v>
          </cell>
          <cell r="AR130">
            <v>0</v>
          </cell>
          <cell r="AS130">
            <v>0</v>
          </cell>
          <cell r="AT130">
            <v>0</v>
          </cell>
          <cell r="AU130">
            <v>0</v>
          </cell>
        </row>
        <row r="131">
          <cell r="AG131" t="str">
            <v>West</v>
          </cell>
          <cell r="AH131" t="str">
            <v>T2</v>
          </cell>
          <cell r="AI131" t="str">
            <v>CAC 22/11kV Bus</v>
          </cell>
          <cell r="AJ131" t="str">
            <v>Authorised demand import kVA</v>
          </cell>
          <cell r="AK131">
            <v>0</v>
          </cell>
          <cell r="AL131">
            <v>0</v>
          </cell>
          <cell r="AM131">
            <v>0</v>
          </cell>
          <cell r="AN131">
            <v>0</v>
          </cell>
          <cell r="AO131">
            <v>0</v>
          </cell>
          <cell r="AP131">
            <v>0</v>
          </cell>
          <cell r="AQ131">
            <v>0</v>
          </cell>
          <cell r="AR131">
            <v>0</v>
          </cell>
          <cell r="AS131">
            <v>0</v>
          </cell>
          <cell r="AT131">
            <v>0</v>
          </cell>
          <cell r="AU131">
            <v>0</v>
          </cell>
        </row>
        <row r="132">
          <cell r="AG132" t="str">
            <v>West</v>
          </cell>
          <cell r="AH132" t="str">
            <v>T3</v>
          </cell>
          <cell r="AI132" t="str">
            <v>CAC 66kV</v>
          </cell>
          <cell r="AJ132" t="str">
            <v>Authorised demand import kVA</v>
          </cell>
          <cell r="AK132">
            <v>1000</v>
          </cell>
          <cell r="AL132">
            <v>1000</v>
          </cell>
          <cell r="AM132">
            <v>1000</v>
          </cell>
          <cell r="AN132">
            <v>1000</v>
          </cell>
          <cell r="AO132">
            <v>1000</v>
          </cell>
          <cell r="AP132">
            <v>1000</v>
          </cell>
          <cell r="AQ132">
            <v>1000</v>
          </cell>
          <cell r="AR132">
            <v>1000</v>
          </cell>
          <cell r="AS132">
            <v>1000</v>
          </cell>
          <cell r="AT132">
            <v>1000</v>
          </cell>
          <cell r="AU132">
            <v>1000</v>
          </cell>
        </row>
        <row r="133">
          <cell r="AG133" t="str">
            <v>West</v>
          </cell>
          <cell r="AH133" t="str">
            <v>T3</v>
          </cell>
          <cell r="AI133" t="str">
            <v>CAC 33kV</v>
          </cell>
          <cell r="AJ133" t="str">
            <v>Authorised demand import kVA</v>
          </cell>
          <cell r="AK133">
            <v>0</v>
          </cell>
          <cell r="AL133">
            <v>0</v>
          </cell>
          <cell r="AM133">
            <v>0</v>
          </cell>
          <cell r="AN133">
            <v>0</v>
          </cell>
          <cell r="AO133">
            <v>0</v>
          </cell>
          <cell r="AP133">
            <v>0</v>
          </cell>
          <cell r="AQ133">
            <v>0</v>
          </cell>
          <cell r="AR133">
            <v>0</v>
          </cell>
          <cell r="AS133">
            <v>0</v>
          </cell>
          <cell r="AT133">
            <v>0</v>
          </cell>
          <cell r="AU133">
            <v>0</v>
          </cell>
        </row>
        <row r="134">
          <cell r="AG134" t="str">
            <v>West</v>
          </cell>
          <cell r="AH134" t="str">
            <v>T3</v>
          </cell>
          <cell r="AI134" t="str">
            <v>CAC 22/11kV Line</v>
          </cell>
          <cell r="AJ134" t="str">
            <v>Authorised demand import kVA</v>
          </cell>
          <cell r="AK134">
            <v>0</v>
          </cell>
          <cell r="AL134">
            <v>0</v>
          </cell>
          <cell r="AM134">
            <v>0</v>
          </cell>
          <cell r="AN134">
            <v>0</v>
          </cell>
          <cell r="AO134">
            <v>0</v>
          </cell>
          <cell r="AP134">
            <v>0</v>
          </cell>
          <cell r="AQ134">
            <v>0</v>
          </cell>
          <cell r="AR134">
            <v>0</v>
          </cell>
          <cell r="AS134">
            <v>0</v>
          </cell>
          <cell r="AT134">
            <v>0</v>
          </cell>
          <cell r="AU134">
            <v>0</v>
          </cell>
        </row>
        <row r="135">
          <cell r="AG135" t="str">
            <v>West</v>
          </cell>
          <cell r="AH135" t="str">
            <v>T3</v>
          </cell>
          <cell r="AI135" t="str">
            <v>CAC 22/11kV Bus</v>
          </cell>
          <cell r="AJ135" t="str">
            <v>Authorised demand import kVA</v>
          </cell>
          <cell r="AK135">
            <v>0</v>
          </cell>
          <cell r="AL135">
            <v>0</v>
          </cell>
          <cell r="AM135">
            <v>0</v>
          </cell>
          <cell r="AN135">
            <v>0</v>
          </cell>
          <cell r="AO135">
            <v>0</v>
          </cell>
          <cell r="AP135">
            <v>0</v>
          </cell>
          <cell r="AQ135">
            <v>0</v>
          </cell>
          <cell r="AR135">
            <v>0</v>
          </cell>
          <cell r="AS135">
            <v>0</v>
          </cell>
          <cell r="AT135">
            <v>0</v>
          </cell>
          <cell r="AU135">
            <v>0</v>
          </cell>
        </row>
        <row r="136">
          <cell r="AG136" t="str">
            <v>East</v>
          </cell>
          <cell r="AH136" t="str">
            <v>T1</v>
          </cell>
          <cell r="AI136" t="str">
            <v>CAC 66/33kV STOUD</v>
          </cell>
          <cell r="AJ136" t="str">
            <v>Authorised demand import kVA</v>
          </cell>
          <cell r="AK136">
            <v>4610</v>
          </cell>
          <cell r="AL136">
            <v>4610</v>
          </cell>
          <cell r="AM136">
            <v>4610</v>
          </cell>
          <cell r="AN136">
            <v>4610</v>
          </cell>
          <cell r="AO136">
            <v>4610</v>
          </cell>
          <cell r="AP136">
            <v>4610</v>
          </cell>
          <cell r="AQ136">
            <v>4610</v>
          </cell>
          <cell r="AR136">
            <v>4610</v>
          </cell>
          <cell r="AS136">
            <v>4610</v>
          </cell>
          <cell r="AT136">
            <v>4610</v>
          </cell>
          <cell r="AU136">
            <v>4610</v>
          </cell>
        </row>
        <row r="137">
          <cell r="AG137" t="str">
            <v>East</v>
          </cell>
          <cell r="AH137" t="str">
            <v>T1</v>
          </cell>
          <cell r="AI137" t="str">
            <v>CAC 22/11kV Bus STOUD</v>
          </cell>
          <cell r="AJ137" t="str">
            <v>Authorised demand import kVA</v>
          </cell>
          <cell r="AK137">
            <v>0</v>
          </cell>
          <cell r="AL137">
            <v>0</v>
          </cell>
          <cell r="AM137">
            <v>0</v>
          </cell>
          <cell r="AN137">
            <v>0</v>
          </cell>
          <cell r="AO137">
            <v>0</v>
          </cell>
          <cell r="AP137">
            <v>0</v>
          </cell>
          <cell r="AQ137">
            <v>0</v>
          </cell>
          <cell r="AR137">
            <v>0</v>
          </cell>
          <cell r="AS137">
            <v>0</v>
          </cell>
          <cell r="AT137">
            <v>0</v>
          </cell>
          <cell r="AU137">
            <v>0</v>
          </cell>
        </row>
        <row r="138">
          <cell r="AG138" t="str">
            <v>East</v>
          </cell>
          <cell r="AH138" t="str">
            <v>T1</v>
          </cell>
          <cell r="AI138" t="str">
            <v>CAC 22/11kV Line STOUD</v>
          </cell>
          <cell r="AJ138" t="str">
            <v>Authorised demand import kVA</v>
          </cell>
          <cell r="AK138">
            <v>0</v>
          </cell>
          <cell r="AL138">
            <v>0</v>
          </cell>
          <cell r="AM138">
            <v>0</v>
          </cell>
          <cell r="AN138">
            <v>0</v>
          </cell>
          <cell r="AO138">
            <v>0</v>
          </cell>
          <cell r="AP138">
            <v>0</v>
          </cell>
          <cell r="AQ138">
            <v>0</v>
          </cell>
          <cell r="AR138">
            <v>0</v>
          </cell>
          <cell r="AS138">
            <v>0</v>
          </cell>
          <cell r="AT138">
            <v>0</v>
          </cell>
          <cell r="AU138">
            <v>0</v>
          </cell>
        </row>
        <row r="139">
          <cell r="AG139" t="str">
            <v>East</v>
          </cell>
          <cell r="AH139" t="str">
            <v>T2</v>
          </cell>
          <cell r="AI139" t="str">
            <v>CAC 66/33kV STOUD</v>
          </cell>
          <cell r="AJ139" t="str">
            <v>Authorised demand import kVA</v>
          </cell>
          <cell r="AK139">
            <v>0</v>
          </cell>
          <cell r="AL139">
            <v>0</v>
          </cell>
          <cell r="AM139">
            <v>0</v>
          </cell>
          <cell r="AN139">
            <v>0</v>
          </cell>
          <cell r="AO139">
            <v>0</v>
          </cell>
          <cell r="AP139">
            <v>0</v>
          </cell>
          <cell r="AQ139">
            <v>0</v>
          </cell>
          <cell r="AR139">
            <v>0</v>
          </cell>
          <cell r="AS139">
            <v>0</v>
          </cell>
          <cell r="AT139">
            <v>0</v>
          </cell>
          <cell r="AU139">
            <v>0</v>
          </cell>
        </row>
        <row r="140">
          <cell r="AG140" t="str">
            <v>East</v>
          </cell>
          <cell r="AH140" t="str">
            <v>T2</v>
          </cell>
          <cell r="AI140" t="str">
            <v>CAC 22/11kV Bus STOUD</v>
          </cell>
          <cell r="AJ140" t="str">
            <v>Authorised demand import kVA</v>
          </cell>
          <cell r="AK140">
            <v>0</v>
          </cell>
          <cell r="AL140">
            <v>0</v>
          </cell>
          <cell r="AM140">
            <v>0</v>
          </cell>
          <cell r="AN140">
            <v>0</v>
          </cell>
          <cell r="AO140">
            <v>0</v>
          </cell>
          <cell r="AP140">
            <v>0</v>
          </cell>
          <cell r="AQ140">
            <v>0</v>
          </cell>
          <cell r="AR140">
            <v>0</v>
          </cell>
          <cell r="AS140">
            <v>0</v>
          </cell>
          <cell r="AT140">
            <v>0</v>
          </cell>
          <cell r="AU140">
            <v>0</v>
          </cell>
        </row>
        <row r="141">
          <cell r="AG141" t="str">
            <v>East</v>
          </cell>
          <cell r="AH141" t="str">
            <v>T2</v>
          </cell>
          <cell r="AI141" t="str">
            <v>CAC 22/11kV Line STOUD</v>
          </cell>
          <cell r="AJ141" t="str">
            <v>Authorised demand import kVA</v>
          </cell>
          <cell r="AK141">
            <v>0</v>
          </cell>
          <cell r="AL141">
            <v>0</v>
          </cell>
          <cell r="AM141">
            <v>0</v>
          </cell>
          <cell r="AN141">
            <v>0</v>
          </cell>
          <cell r="AO141">
            <v>0</v>
          </cell>
          <cell r="AP141">
            <v>0</v>
          </cell>
          <cell r="AQ141">
            <v>0</v>
          </cell>
          <cell r="AR141">
            <v>0</v>
          </cell>
          <cell r="AS141">
            <v>0</v>
          </cell>
          <cell r="AT141">
            <v>0</v>
          </cell>
          <cell r="AU141">
            <v>0</v>
          </cell>
        </row>
        <row r="142">
          <cell r="AG142" t="str">
            <v>East</v>
          </cell>
          <cell r="AH142" t="str">
            <v>T3</v>
          </cell>
          <cell r="AI142" t="str">
            <v>CAC 66/33kV STOUD</v>
          </cell>
          <cell r="AJ142" t="str">
            <v>Authorised demand import kVA</v>
          </cell>
          <cell r="AK142">
            <v>0</v>
          </cell>
          <cell r="AL142">
            <v>0</v>
          </cell>
          <cell r="AM142">
            <v>0</v>
          </cell>
          <cell r="AN142">
            <v>0</v>
          </cell>
          <cell r="AO142">
            <v>0</v>
          </cell>
          <cell r="AP142">
            <v>0</v>
          </cell>
          <cell r="AQ142">
            <v>0</v>
          </cell>
          <cell r="AR142">
            <v>0</v>
          </cell>
          <cell r="AS142">
            <v>0</v>
          </cell>
          <cell r="AT142">
            <v>0</v>
          </cell>
          <cell r="AU142">
            <v>0</v>
          </cell>
        </row>
        <row r="143">
          <cell r="AG143" t="str">
            <v>East</v>
          </cell>
          <cell r="AH143" t="str">
            <v>T3</v>
          </cell>
          <cell r="AI143" t="str">
            <v>CAC 22/11kV Bus STOUD</v>
          </cell>
          <cell r="AJ143" t="str">
            <v>Authorised demand import kVA</v>
          </cell>
          <cell r="AK143">
            <v>0</v>
          </cell>
          <cell r="AL143">
            <v>0</v>
          </cell>
          <cell r="AM143">
            <v>0</v>
          </cell>
          <cell r="AN143">
            <v>0</v>
          </cell>
          <cell r="AO143">
            <v>0</v>
          </cell>
          <cell r="AP143">
            <v>0</v>
          </cell>
          <cell r="AQ143">
            <v>0</v>
          </cell>
          <cell r="AR143">
            <v>0</v>
          </cell>
          <cell r="AS143">
            <v>0</v>
          </cell>
          <cell r="AT143">
            <v>0</v>
          </cell>
          <cell r="AU143">
            <v>0</v>
          </cell>
        </row>
        <row r="144">
          <cell r="AG144" t="str">
            <v>East</v>
          </cell>
          <cell r="AH144" t="str">
            <v>T3</v>
          </cell>
          <cell r="AI144" t="str">
            <v>CAC 22/11kV Line STOUD</v>
          </cell>
          <cell r="AJ144" t="str">
            <v>Authorised demand import kVA</v>
          </cell>
          <cell r="AK144">
            <v>630</v>
          </cell>
          <cell r="AL144">
            <v>630</v>
          </cell>
          <cell r="AM144">
            <v>630</v>
          </cell>
          <cell r="AN144">
            <v>630</v>
          </cell>
          <cell r="AO144">
            <v>630</v>
          </cell>
          <cell r="AP144">
            <v>630</v>
          </cell>
          <cell r="AQ144">
            <v>630</v>
          </cell>
          <cell r="AR144">
            <v>630</v>
          </cell>
          <cell r="AS144">
            <v>630</v>
          </cell>
          <cell r="AT144">
            <v>630</v>
          </cell>
          <cell r="AU144">
            <v>630</v>
          </cell>
        </row>
        <row r="145">
          <cell r="AG145" t="str">
            <v>West</v>
          </cell>
          <cell r="AH145" t="str">
            <v>T1</v>
          </cell>
          <cell r="AI145" t="str">
            <v>CAC 66/33kV STOUD</v>
          </cell>
          <cell r="AJ145" t="str">
            <v>Authorised demand import kVA</v>
          </cell>
          <cell r="AK145">
            <v>0</v>
          </cell>
          <cell r="AL145">
            <v>0</v>
          </cell>
          <cell r="AM145">
            <v>0</v>
          </cell>
          <cell r="AN145">
            <v>0</v>
          </cell>
          <cell r="AO145">
            <v>0</v>
          </cell>
          <cell r="AP145">
            <v>0</v>
          </cell>
          <cell r="AQ145">
            <v>0</v>
          </cell>
          <cell r="AR145">
            <v>0</v>
          </cell>
          <cell r="AS145">
            <v>0</v>
          </cell>
          <cell r="AT145">
            <v>0</v>
          </cell>
          <cell r="AU145">
            <v>0</v>
          </cell>
        </row>
        <row r="146">
          <cell r="AG146" t="str">
            <v>West</v>
          </cell>
          <cell r="AH146" t="str">
            <v>T1</v>
          </cell>
          <cell r="AI146" t="str">
            <v>CAC 22/11kV Bus STOUD</v>
          </cell>
          <cell r="AJ146" t="str">
            <v>Authorised demand import kVA</v>
          </cell>
          <cell r="AK146">
            <v>0</v>
          </cell>
          <cell r="AL146">
            <v>0</v>
          </cell>
          <cell r="AM146">
            <v>0</v>
          </cell>
          <cell r="AN146">
            <v>0</v>
          </cell>
          <cell r="AO146">
            <v>0</v>
          </cell>
          <cell r="AP146">
            <v>0</v>
          </cell>
          <cell r="AQ146">
            <v>0</v>
          </cell>
          <cell r="AR146">
            <v>0</v>
          </cell>
          <cell r="AS146">
            <v>0</v>
          </cell>
          <cell r="AT146">
            <v>0</v>
          </cell>
          <cell r="AU146">
            <v>0</v>
          </cell>
        </row>
        <row r="147">
          <cell r="AG147" t="str">
            <v>West</v>
          </cell>
          <cell r="AH147" t="str">
            <v>T1</v>
          </cell>
          <cell r="AI147" t="str">
            <v>CAC 22/11kV Line STOUD</v>
          </cell>
          <cell r="AJ147" t="str">
            <v>Authorised demand import kVA</v>
          </cell>
          <cell r="AK147">
            <v>0</v>
          </cell>
          <cell r="AL147">
            <v>0</v>
          </cell>
          <cell r="AM147">
            <v>0</v>
          </cell>
          <cell r="AN147">
            <v>0</v>
          </cell>
          <cell r="AO147">
            <v>0</v>
          </cell>
          <cell r="AP147">
            <v>0</v>
          </cell>
          <cell r="AQ147">
            <v>0</v>
          </cell>
          <cell r="AR147">
            <v>0</v>
          </cell>
          <cell r="AS147">
            <v>0</v>
          </cell>
          <cell r="AT147">
            <v>0</v>
          </cell>
          <cell r="AU147">
            <v>0</v>
          </cell>
        </row>
        <row r="148">
          <cell r="AG148" t="str">
            <v>West</v>
          </cell>
          <cell r="AH148" t="str">
            <v>T2</v>
          </cell>
          <cell r="AI148" t="str">
            <v>CAC 66/33kV STOUD</v>
          </cell>
          <cell r="AJ148" t="str">
            <v>Authorised demand import kVA</v>
          </cell>
          <cell r="AK148">
            <v>0</v>
          </cell>
          <cell r="AL148">
            <v>0</v>
          </cell>
          <cell r="AM148">
            <v>0</v>
          </cell>
          <cell r="AN148">
            <v>0</v>
          </cell>
          <cell r="AO148">
            <v>0</v>
          </cell>
          <cell r="AP148">
            <v>0</v>
          </cell>
          <cell r="AQ148">
            <v>0</v>
          </cell>
          <cell r="AR148">
            <v>0</v>
          </cell>
          <cell r="AS148">
            <v>0</v>
          </cell>
          <cell r="AT148">
            <v>0</v>
          </cell>
          <cell r="AU148">
            <v>0</v>
          </cell>
        </row>
        <row r="149">
          <cell r="AG149" t="str">
            <v>West</v>
          </cell>
          <cell r="AH149" t="str">
            <v>T2</v>
          </cell>
          <cell r="AI149" t="str">
            <v>CAC 22/11kV Bus STOUD</v>
          </cell>
          <cell r="AJ149" t="str">
            <v>Authorised demand import kVA</v>
          </cell>
          <cell r="AK149">
            <v>0</v>
          </cell>
          <cell r="AL149">
            <v>0</v>
          </cell>
          <cell r="AM149">
            <v>0</v>
          </cell>
          <cell r="AN149">
            <v>0</v>
          </cell>
          <cell r="AO149">
            <v>0</v>
          </cell>
          <cell r="AP149">
            <v>0</v>
          </cell>
          <cell r="AQ149">
            <v>0</v>
          </cell>
          <cell r="AR149">
            <v>0</v>
          </cell>
          <cell r="AS149">
            <v>0</v>
          </cell>
          <cell r="AT149">
            <v>0</v>
          </cell>
          <cell r="AU149">
            <v>0</v>
          </cell>
        </row>
        <row r="150">
          <cell r="AG150" t="str">
            <v>West</v>
          </cell>
          <cell r="AH150" t="str">
            <v>T2</v>
          </cell>
          <cell r="AI150" t="str">
            <v>CAC 22/11kV Line STOUD</v>
          </cell>
          <cell r="AJ150" t="str">
            <v>Authorised demand import kVA</v>
          </cell>
          <cell r="AK150">
            <v>0</v>
          </cell>
          <cell r="AL150">
            <v>0</v>
          </cell>
          <cell r="AM150">
            <v>0</v>
          </cell>
          <cell r="AN150">
            <v>0</v>
          </cell>
          <cell r="AO150">
            <v>0</v>
          </cell>
          <cell r="AP150">
            <v>0</v>
          </cell>
          <cell r="AQ150">
            <v>0</v>
          </cell>
          <cell r="AR150">
            <v>0</v>
          </cell>
          <cell r="AS150">
            <v>0</v>
          </cell>
          <cell r="AT150">
            <v>0</v>
          </cell>
          <cell r="AU150">
            <v>0</v>
          </cell>
        </row>
        <row r="151">
          <cell r="AG151" t="str">
            <v>West</v>
          </cell>
          <cell r="AH151" t="str">
            <v>T3</v>
          </cell>
          <cell r="AI151" t="str">
            <v>CAC 66/33kV STOUD</v>
          </cell>
          <cell r="AJ151" t="str">
            <v>Authorised demand import kVA</v>
          </cell>
          <cell r="AK151">
            <v>0</v>
          </cell>
          <cell r="AL151">
            <v>0</v>
          </cell>
          <cell r="AM151">
            <v>0</v>
          </cell>
          <cell r="AN151">
            <v>0</v>
          </cell>
          <cell r="AO151">
            <v>0</v>
          </cell>
          <cell r="AP151">
            <v>0</v>
          </cell>
          <cell r="AQ151">
            <v>0</v>
          </cell>
          <cell r="AR151">
            <v>0</v>
          </cell>
          <cell r="AS151">
            <v>0</v>
          </cell>
          <cell r="AT151">
            <v>0</v>
          </cell>
          <cell r="AU151">
            <v>0</v>
          </cell>
        </row>
        <row r="152">
          <cell r="AG152" t="str">
            <v>West</v>
          </cell>
          <cell r="AH152" t="str">
            <v>T3</v>
          </cell>
          <cell r="AI152" t="str">
            <v>CAC 22/11kV Bus STOUD</v>
          </cell>
          <cell r="AJ152" t="str">
            <v>Authorised demand import kVA</v>
          </cell>
          <cell r="AK152">
            <v>0</v>
          </cell>
          <cell r="AL152">
            <v>0</v>
          </cell>
          <cell r="AM152">
            <v>0</v>
          </cell>
          <cell r="AN152">
            <v>0</v>
          </cell>
          <cell r="AO152">
            <v>0</v>
          </cell>
          <cell r="AP152">
            <v>0</v>
          </cell>
          <cell r="AQ152">
            <v>0</v>
          </cell>
          <cell r="AR152">
            <v>0</v>
          </cell>
          <cell r="AS152">
            <v>0</v>
          </cell>
          <cell r="AT152">
            <v>0</v>
          </cell>
          <cell r="AU152">
            <v>0</v>
          </cell>
        </row>
        <row r="153">
          <cell r="AG153" t="str">
            <v>West</v>
          </cell>
          <cell r="AH153" t="str">
            <v>T3</v>
          </cell>
          <cell r="AI153" t="str">
            <v>CAC 22/11kV Line STOUD</v>
          </cell>
          <cell r="AJ153" t="str">
            <v>Authorised demand import kVA</v>
          </cell>
          <cell r="AK153">
            <v>0</v>
          </cell>
          <cell r="AL153">
            <v>0</v>
          </cell>
          <cell r="AM153">
            <v>0</v>
          </cell>
          <cell r="AN153">
            <v>0</v>
          </cell>
          <cell r="AO153">
            <v>0</v>
          </cell>
          <cell r="AP153">
            <v>0</v>
          </cell>
          <cell r="AQ153">
            <v>0</v>
          </cell>
          <cell r="AR153">
            <v>0</v>
          </cell>
          <cell r="AS153">
            <v>0</v>
          </cell>
          <cell r="AT153">
            <v>0</v>
          </cell>
          <cell r="AU153">
            <v>0</v>
          </cell>
        </row>
        <row r="154">
          <cell r="AG154" t="str">
            <v>South East</v>
          </cell>
          <cell r="AH154" t="str">
            <v>SE</v>
          </cell>
          <cell r="AI154" t="str">
            <v>EG - 11kV</v>
          </cell>
          <cell r="AJ154" t="str">
            <v>Monthly max demand kVA</v>
          </cell>
          <cell r="AK154">
            <v>4595.780099999999</v>
          </cell>
          <cell r="AL154">
            <v>4595.780099999999</v>
          </cell>
          <cell r="AM154">
            <v>4595.780099999999</v>
          </cell>
          <cell r="AN154">
            <v>4595.780099999999</v>
          </cell>
          <cell r="AO154">
            <v>4595.780099999999</v>
          </cell>
          <cell r="AP154">
            <v>4595.780099999999</v>
          </cell>
          <cell r="AQ154">
            <v>4595.780099999999</v>
          </cell>
          <cell r="AR154">
            <v>4595.780099999999</v>
          </cell>
          <cell r="AS154">
            <v>4595.780099999999</v>
          </cell>
          <cell r="AT154">
            <v>4595.780099999999</v>
          </cell>
          <cell r="AU154">
            <v>4595.780099999999</v>
          </cell>
        </row>
        <row r="155">
          <cell r="AG155" t="str">
            <v>South East</v>
          </cell>
          <cell r="AH155" t="str">
            <v>SE</v>
          </cell>
          <cell r="AI155" t="str">
            <v>Demand ToU 11kV</v>
          </cell>
          <cell r="AJ155" t="str">
            <v>Monthly max demand kVA</v>
          </cell>
          <cell r="AK155">
            <v>1414931.7120840002</v>
          </cell>
          <cell r="AL155">
            <v>1414931.7120840002</v>
          </cell>
          <cell r="AM155">
            <v>1414931.7120840002</v>
          </cell>
          <cell r="AN155">
            <v>1414931.7120840002</v>
          </cell>
          <cell r="AO155">
            <v>1414931.7120840002</v>
          </cell>
          <cell r="AP155">
            <v>1414931.7120840002</v>
          </cell>
          <cell r="AQ155">
            <v>1414931.7120840002</v>
          </cell>
          <cell r="AR155">
            <v>1414931.7120840002</v>
          </cell>
          <cell r="AS155">
            <v>1414931.7120840002</v>
          </cell>
          <cell r="AT155">
            <v>1414931.7120840002</v>
          </cell>
          <cell r="AU155">
            <v>1414931.7120840002</v>
          </cell>
        </row>
        <row r="156">
          <cell r="AG156" t="str">
            <v>South East</v>
          </cell>
          <cell r="AH156" t="str">
            <v>SE</v>
          </cell>
          <cell r="AI156" t="str">
            <v>11kV Line</v>
          </cell>
          <cell r="AJ156" t="str">
            <v>Monthly max demand kVA</v>
          </cell>
          <cell r="AK156">
            <v>5959468.9721446987</v>
          </cell>
          <cell r="AL156">
            <v>5959468.9721446987</v>
          </cell>
          <cell r="AM156">
            <v>5959468.9721446987</v>
          </cell>
          <cell r="AN156">
            <v>5959468.9721446987</v>
          </cell>
          <cell r="AO156">
            <v>5959468.9721446987</v>
          </cell>
          <cell r="AP156">
            <v>5959468.9721446987</v>
          </cell>
          <cell r="AQ156">
            <v>5959468.9721446987</v>
          </cell>
          <cell r="AR156">
            <v>5959468.9721446987</v>
          </cell>
          <cell r="AS156">
            <v>5959468.9721446987</v>
          </cell>
          <cell r="AT156">
            <v>5959468.9721446987</v>
          </cell>
          <cell r="AU156">
            <v>5959468.9721446987</v>
          </cell>
        </row>
        <row r="157">
          <cell r="AG157" t="str">
            <v>South East</v>
          </cell>
          <cell r="AH157" t="str">
            <v>SE</v>
          </cell>
          <cell r="AI157" t="str">
            <v>11kV Bus</v>
          </cell>
          <cell r="AJ157" t="str">
            <v>Monthly max demand kVA</v>
          </cell>
          <cell r="AK157">
            <v>2473945.7678361679</v>
          </cell>
          <cell r="AL157">
            <v>2473945.7678361679</v>
          </cell>
          <cell r="AM157">
            <v>2473945.7678361679</v>
          </cell>
          <cell r="AN157">
            <v>2473945.7678361679</v>
          </cell>
          <cell r="AO157">
            <v>2473945.7678361679</v>
          </cell>
          <cell r="AP157">
            <v>2473945.7678361679</v>
          </cell>
          <cell r="AQ157">
            <v>2473945.7678361679</v>
          </cell>
          <cell r="AR157">
            <v>2473945.7678361679</v>
          </cell>
          <cell r="AS157">
            <v>2473945.7678361679</v>
          </cell>
          <cell r="AT157">
            <v>2473945.7678361679</v>
          </cell>
          <cell r="AU157">
            <v>2473945.7678361679</v>
          </cell>
        </row>
        <row r="158">
          <cell r="AG158" t="str">
            <v>East</v>
          </cell>
          <cell r="AH158" t="str">
            <v>T1</v>
          </cell>
          <cell r="AI158" t="str">
            <v>CAC 66kV</v>
          </cell>
          <cell r="AJ158" t="str">
            <v>Monthly max demand kVA</v>
          </cell>
          <cell r="AK158">
            <v>545190.06400000001</v>
          </cell>
          <cell r="AL158">
            <v>545190.06400000001</v>
          </cell>
          <cell r="AM158">
            <v>545190.06400000001</v>
          </cell>
          <cell r="AN158">
            <v>545190.06400000001</v>
          </cell>
          <cell r="AO158">
            <v>545190.06400000001</v>
          </cell>
          <cell r="AP158">
            <v>545190.06400000001</v>
          </cell>
          <cell r="AQ158">
            <v>545190.06400000001</v>
          </cell>
          <cell r="AR158">
            <v>545190.06400000001</v>
          </cell>
          <cell r="AS158">
            <v>545190.06400000001</v>
          </cell>
          <cell r="AT158">
            <v>545190.06400000001</v>
          </cell>
          <cell r="AU158">
            <v>545190.06400000001</v>
          </cell>
        </row>
        <row r="159">
          <cell r="AG159" t="str">
            <v>East</v>
          </cell>
          <cell r="AH159" t="str">
            <v>T1</v>
          </cell>
          <cell r="AI159" t="str">
            <v>CAC 33kV</v>
          </cell>
          <cell r="AJ159" t="str">
            <v>Monthly max demand kVA</v>
          </cell>
          <cell r="AK159">
            <v>164226.25399999999</v>
          </cell>
          <cell r="AL159">
            <v>164226.25399999999</v>
          </cell>
          <cell r="AM159">
            <v>164226.25399999999</v>
          </cell>
          <cell r="AN159">
            <v>164226.25399999999</v>
          </cell>
          <cell r="AO159">
            <v>164226.25399999999</v>
          </cell>
          <cell r="AP159">
            <v>164226.25399999999</v>
          </cell>
          <cell r="AQ159">
            <v>164226.25399999999</v>
          </cell>
          <cell r="AR159">
            <v>164226.25399999999</v>
          </cell>
          <cell r="AS159">
            <v>164226.25399999999</v>
          </cell>
          <cell r="AT159">
            <v>164226.25399999999</v>
          </cell>
          <cell r="AU159">
            <v>164226.25399999999</v>
          </cell>
        </row>
        <row r="160">
          <cell r="AG160" t="str">
            <v>East</v>
          </cell>
          <cell r="AH160" t="str">
            <v>T1</v>
          </cell>
          <cell r="AI160" t="str">
            <v>CAC 22/11kV Line</v>
          </cell>
          <cell r="AJ160" t="str">
            <v>Monthly max demand kVA</v>
          </cell>
          <cell r="AK160">
            <v>623857.24</v>
          </cell>
          <cell r="AL160">
            <v>623857.24</v>
          </cell>
          <cell r="AM160">
            <v>623857.24</v>
          </cell>
          <cell r="AN160">
            <v>623857.24</v>
          </cell>
          <cell r="AO160">
            <v>623857.24</v>
          </cell>
          <cell r="AP160">
            <v>623857.24</v>
          </cell>
          <cell r="AQ160">
            <v>623857.24</v>
          </cell>
          <cell r="AR160">
            <v>623857.24</v>
          </cell>
          <cell r="AS160">
            <v>623857.24</v>
          </cell>
          <cell r="AT160">
            <v>623857.24</v>
          </cell>
          <cell r="AU160">
            <v>623857.24</v>
          </cell>
        </row>
        <row r="161">
          <cell r="AG161" t="str">
            <v>East</v>
          </cell>
          <cell r="AH161" t="str">
            <v>T1</v>
          </cell>
          <cell r="AI161" t="str">
            <v>CAC 22/11kV Bus</v>
          </cell>
          <cell r="AJ161" t="str">
            <v>Monthly max demand kVA</v>
          </cell>
          <cell r="AK161">
            <v>409094.82100000005</v>
          </cell>
          <cell r="AL161">
            <v>409094.82100000005</v>
          </cell>
          <cell r="AM161">
            <v>409094.82100000005</v>
          </cell>
          <cell r="AN161">
            <v>409094.82100000005</v>
          </cell>
          <cell r="AO161">
            <v>409094.82100000005</v>
          </cell>
          <cell r="AP161">
            <v>409094.82100000005</v>
          </cell>
          <cell r="AQ161">
            <v>409094.82100000005</v>
          </cell>
          <cell r="AR161">
            <v>409094.82100000005</v>
          </cell>
          <cell r="AS161">
            <v>409094.82100000005</v>
          </cell>
          <cell r="AT161">
            <v>409094.82100000005</v>
          </cell>
          <cell r="AU161">
            <v>409094.82100000005</v>
          </cell>
        </row>
        <row r="162">
          <cell r="AG162" t="str">
            <v>East</v>
          </cell>
          <cell r="AH162" t="str">
            <v>T2</v>
          </cell>
          <cell r="AI162" t="str">
            <v>CAC 66kV</v>
          </cell>
          <cell r="AJ162" t="str">
            <v>Monthly max demand kVA</v>
          </cell>
          <cell r="AK162">
            <v>185023.33600000001</v>
          </cell>
          <cell r="AL162">
            <v>185023.33600000001</v>
          </cell>
          <cell r="AM162">
            <v>185023.33600000001</v>
          </cell>
          <cell r="AN162">
            <v>185023.33600000001</v>
          </cell>
          <cell r="AO162">
            <v>185023.33600000001</v>
          </cell>
          <cell r="AP162">
            <v>185023.33600000001</v>
          </cell>
          <cell r="AQ162">
            <v>185023.33600000001</v>
          </cell>
          <cell r="AR162">
            <v>185023.33600000001</v>
          </cell>
          <cell r="AS162">
            <v>185023.33600000001</v>
          </cell>
          <cell r="AT162">
            <v>185023.33600000001</v>
          </cell>
          <cell r="AU162">
            <v>185023.33600000001</v>
          </cell>
        </row>
        <row r="163">
          <cell r="AG163" t="str">
            <v>East</v>
          </cell>
          <cell r="AH163" t="str">
            <v>T2</v>
          </cell>
          <cell r="AI163" t="str">
            <v>CAC 33kV</v>
          </cell>
          <cell r="AJ163" t="str">
            <v>Monthly max demand kVA</v>
          </cell>
          <cell r="AK163">
            <v>96959.710999999996</v>
          </cell>
          <cell r="AL163">
            <v>96959.710999999996</v>
          </cell>
          <cell r="AM163">
            <v>96959.710999999996</v>
          </cell>
          <cell r="AN163">
            <v>96959.710999999996</v>
          </cell>
          <cell r="AO163">
            <v>96959.710999999996</v>
          </cell>
          <cell r="AP163">
            <v>96959.710999999996</v>
          </cell>
          <cell r="AQ163">
            <v>96959.710999999996</v>
          </cell>
          <cell r="AR163">
            <v>96959.710999999996</v>
          </cell>
          <cell r="AS163">
            <v>96959.710999999996</v>
          </cell>
          <cell r="AT163">
            <v>96959.710999999996</v>
          </cell>
          <cell r="AU163">
            <v>96959.710999999996</v>
          </cell>
        </row>
        <row r="164">
          <cell r="AG164" t="str">
            <v>East</v>
          </cell>
          <cell r="AH164" t="str">
            <v>T2</v>
          </cell>
          <cell r="AI164" t="str">
            <v>CAC 22/11kV Line</v>
          </cell>
          <cell r="AJ164" t="str">
            <v>Monthly max demand kVA</v>
          </cell>
          <cell r="AK164">
            <v>416631.42881818174</v>
          </cell>
          <cell r="AL164">
            <v>416631.42881818174</v>
          </cell>
          <cell r="AM164">
            <v>416631.42881818174</v>
          </cell>
          <cell r="AN164">
            <v>416631.42881818174</v>
          </cell>
          <cell r="AO164">
            <v>416631.42881818174</v>
          </cell>
          <cell r="AP164">
            <v>416631.42881818174</v>
          </cell>
          <cell r="AQ164">
            <v>416631.42881818174</v>
          </cell>
          <cell r="AR164">
            <v>416631.42881818174</v>
          </cell>
          <cell r="AS164">
            <v>416631.42881818174</v>
          </cell>
          <cell r="AT164">
            <v>416631.42881818174</v>
          </cell>
          <cell r="AU164">
            <v>416631.42881818174</v>
          </cell>
        </row>
        <row r="165">
          <cell r="AG165" t="str">
            <v>East</v>
          </cell>
          <cell r="AH165" t="str">
            <v>T2</v>
          </cell>
          <cell r="AI165" t="str">
            <v>CAC 22/11kV Bus</v>
          </cell>
          <cell r="AJ165" t="str">
            <v>Monthly max demand kVA</v>
          </cell>
          <cell r="AK165">
            <v>290689.59499999997</v>
          </cell>
          <cell r="AL165">
            <v>290689.59499999997</v>
          </cell>
          <cell r="AM165">
            <v>290689.59499999997</v>
          </cell>
          <cell r="AN165">
            <v>290689.59499999997</v>
          </cell>
          <cell r="AO165">
            <v>290689.59499999997</v>
          </cell>
          <cell r="AP165">
            <v>290689.59499999997</v>
          </cell>
          <cell r="AQ165">
            <v>290689.59499999997</v>
          </cell>
          <cell r="AR165">
            <v>290689.59499999997</v>
          </cell>
          <cell r="AS165">
            <v>290689.59499999997</v>
          </cell>
          <cell r="AT165">
            <v>290689.59499999997</v>
          </cell>
          <cell r="AU165">
            <v>290689.59499999997</v>
          </cell>
        </row>
        <row r="166">
          <cell r="AG166" t="str">
            <v>East</v>
          </cell>
          <cell r="AH166" t="str">
            <v>T3</v>
          </cell>
          <cell r="AI166" t="str">
            <v>CAC 66kV</v>
          </cell>
          <cell r="AJ166" t="str">
            <v>Monthly max demand kVA</v>
          </cell>
          <cell r="AK166">
            <v>39934.256000000001</v>
          </cell>
          <cell r="AL166">
            <v>39934.256000000001</v>
          </cell>
          <cell r="AM166">
            <v>39934.256000000001</v>
          </cell>
          <cell r="AN166">
            <v>39934.256000000001</v>
          </cell>
          <cell r="AO166">
            <v>39934.256000000001</v>
          </cell>
          <cell r="AP166">
            <v>39934.256000000001</v>
          </cell>
          <cell r="AQ166">
            <v>39934.256000000001</v>
          </cell>
          <cell r="AR166">
            <v>39934.256000000001</v>
          </cell>
          <cell r="AS166">
            <v>39934.256000000001</v>
          </cell>
          <cell r="AT166">
            <v>39934.256000000001</v>
          </cell>
          <cell r="AU166">
            <v>39934.256000000001</v>
          </cell>
        </row>
        <row r="167">
          <cell r="AG167" t="str">
            <v>East</v>
          </cell>
          <cell r="AH167" t="str">
            <v>T3</v>
          </cell>
          <cell r="AI167" t="str">
            <v>CAC 33kV</v>
          </cell>
          <cell r="AJ167" t="str">
            <v>Monthly max demand kVA</v>
          </cell>
          <cell r="AK167">
            <v>0</v>
          </cell>
          <cell r="AL167">
            <v>0</v>
          </cell>
          <cell r="AM167">
            <v>0</v>
          </cell>
          <cell r="AN167">
            <v>0</v>
          </cell>
          <cell r="AO167">
            <v>0</v>
          </cell>
          <cell r="AP167">
            <v>0</v>
          </cell>
          <cell r="AQ167">
            <v>0</v>
          </cell>
          <cell r="AR167">
            <v>0</v>
          </cell>
          <cell r="AS167">
            <v>0</v>
          </cell>
          <cell r="AT167">
            <v>0</v>
          </cell>
          <cell r="AU167">
            <v>0</v>
          </cell>
        </row>
        <row r="168">
          <cell r="AG168" t="str">
            <v>East</v>
          </cell>
          <cell r="AH168" t="str">
            <v>T3</v>
          </cell>
          <cell r="AI168" t="str">
            <v>CAC 22/11kV Line</v>
          </cell>
          <cell r="AJ168" t="str">
            <v>Monthly max demand kVA</v>
          </cell>
          <cell r="AK168">
            <v>490010.86199999991</v>
          </cell>
          <cell r="AL168">
            <v>490010.86199999991</v>
          </cell>
          <cell r="AM168">
            <v>490010.86199999991</v>
          </cell>
          <cell r="AN168">
            <v>490010.86199999991</v>
          </cell>
          <cell r="AO168">
            <v>490010.86199999991</v>
          </cell>
          <cell r="AP168">
            <v>490010.86199999991</v>
          </cell>
          <cell r="AQ168">
            <v>490010.86199999991</v>
          </cell>
          <cell r="AR168">
            <v>490010.86199999991</v>
          </cell>
          <cell r="AS168">
            <v>490010.86199999991</v>
          </cell>
          <cell r="AT168">
            <v>490010.86199999991</v>
          </cell>
          <cell r="AU168">
            <v>490010.86199999991</v>
          </cell>
        </row>
        <row r="169">
          <cell r="AG169" t="str">
            <v>East</v>
          </cell>
          <cell r="AH169" t="str">
            <v>T3</v>
          </cell>
          <cell r="AI169" t="str">
            <v>CAC 22/11kV Bus</v>
          </cell>
          <cell r="AJ169" t="str">
            <v>Monthly max demand kVA</v>
          </cell>
          <cell r="AK169">
            <v>50886.155999999988</v>
          </cell>
          <cell r="AL169">
            <v>50886.155999999988</v>
          </cell>
          <cell r="AM169">
            <v>50886.155999999988</v>
          </cell>
          <cell r="AN169">
            <v>50886.155999999988</v>
          </cell>
          <cell r="AO169">
            <v>50886.155999999988</v>
          </cell>
          <cell r="AP169">
            <v>50886.155999999988</v>
          </cell>
          <cell r="AQ169">
            <v>50886.155999999988</v>
          </cell>
          <cell r="AR169">
            <v>50886.155999999988</v>
          </cell>
          <cell r="AS169">
            <v>50886.155999999988</v>
          </cell>
          <cell r="AT169">
            <v>50886.155999999988</v>
          </cell>
          <cell r="AU169">
            <v>50886.155999999988</v>
          </cell>
        </row>
        <row r="170">
          <cell r="AG170" t="str">
            <v>West</v>
          </cell>
          <cell r="AH170" t="str">
            <v>T1</v>
          </cell>
          <cell r="AI170" t="str">
            <v>CAC 66kV</v>
          </cell>
          <cell r="AJ170" t="str">
            <v>Monthly max demand kVA</v>
          </cell>
          <cell r="AK170">
            <v>0</v>
          </cell>
          <cell r="AL170">
            <v>0</v>
          </cell>
          <cell r="AM170">
            <v>0</v>
          </cell>
          <cell r="AN170">
            <v>0</v>
          </cell>
          <cell r="AO170">
            <v>0</v>
          </cell>
          <cell r="AP170">
            <v>0</v>
          </cell>
          <cell r="AQ170">
            <v>0</v>
          </cell>
          <cell r="AR170">
            <v>0</v>
          </cell>
          <cell r="AS170">
            <v>0</v>
          </cell>
          <cell r="AT170">
            <v>0</v>
          </cell>
          <cell r="AU170">
            <v>0</v>
          </cell>
        </row>
        <row r="171">
          <cell r="AG171" t="str">
            <v>West</v>
          </cell>
          <cell r="AH171" t="str">
            <v>T1</v>
          </cell>
          <cell r="AI171" t="str">
            <v>CAC 33kV</v>
          </cell>
          <cell r="AJ171" t="str">
            <v>Monthly max demand kVA</v>
          </cell>
          <cell r="AK171">
            <v>19071.115999999998</v>
          </cell>
          <cell r="AL171">
            <v>19071.115999999998</v>
          </cell>
          <cell r="AM171">
            <v>19071.115999999998</v>
          </cell>
          <cell r="AN171">
            <v>19071.115999999998</v>
          </cell>
          <cell r="AO171">
            <v>19071.115999999998</v>
          </cell>
          <cell r="AP171">
            <v>19071.115999999998</v>
          </cell>
          <cell r="AQ171">
            <v>19071.115999999998</v>
          </cell>
          <cell r="AR171">
            <v>19071.115999999998</v>
          </cell>
          <cell r="AS171">
            <v>19071.115999999998</v>
          </cell>
          <cell r="AT171">
            <v>19071.115999999998</v>
          </cell>
          <cell r="AU171">
            <v>19071.115999999998</v>
          </cell>
        </row>
        <row r="172">
          <cell r="AG172" t="str">
            <v>West</v>
          </cell>
          <cell r="AH172" t="str">
            <v>T1</v>
          </cell>
          <cell r="AI172" t="str">
            <v>CAC 22/11kV Line</v>
          </cell>
          <cell r="AJ172" t="str">
            <v>Monthly max demand kVA</v>
          </cell>
          <cell r="AK172">
            <v>26250.846000000001</v>
          </cell>
          <cell r="AL172">
            <v>26250.846000000001</v>
          </cell>
          <cell r="AM172">
            <v>26250.846000000001</v>
          </cell>
          <cell r="AN172">
            <v>26250.846000000001</v>
          </cell>
          <cell r="AO172">
            <v>26250.846000000001</v>
          </cell>
          <cell r="AP172">
            <v>26250.846000000001</v>
          </cell>
          <cell r="AQ172">
            <v>26250.846000000001</v>
          </cell>
          <cell r="AR172">
            <v>26250.846000000001</v>
          </cell>
          <cell r="AS172">
            <v>26250.846000000001</v>
          </cell>
          <cell r="AT172">
            <v>26250.846000000001</v>
          </cell>
          <cell r="AU172">
            <v>26250.846000000001</v>
          </cell>
        </row>
        <row r="173">
          <cell r="AG173" t="str">
            <v>West</v>
          </cell>
          <cell r="AH173" t="str">
            <v>T1</v>
          </cell>
          <cell r="AI173" t="str">
            <v>CAC 22/11kV Bus</v>
          </cell>
          <cell r="AJ173" t="str">
            <v>Monthly max demand kVA</v>
          </cell>
          <cell r="AK173">
            <v>0</v>
          </cell>
          <cell r="AL173">
            <v>0</v>
          </cell>
          <cell r="AM173">
            <v>0</v>
          </cell>
          <cell r="AN173">
            <v>0</v>
          </cell>
          <cell r="AO173">
            <v>0</v>
          </cell>
          <cell r="AP173">
            <v>0</v>
          </cell>
          <cell r="AQ173">
            <v>0</v>
          </cell>
          <cell r="AR173">
            <v>0</v>
          </cell>
          <cell r="AS173">
            <v>0</v>
          </cell>
          <cell r="AT173">
            <v>0</v>
          </cell>
          <cell r="AU173">
            <v>0</v>
          </cell>
        </row>
        <row r="174">
          <cell r="AG174" t="str">
            <v>West</v>
          </cell>
          <cell r="AH174" t="str">
            <v>T2</v>
          </cell>
          <cell r="AI174" t="str">
            <v>CAC 66kV</v>
          </cell>
          <cell r="AJ174" t="str">
            <v>Monthly max demand kVA</v>
          </cell>
          <cell r="AK174">
            <v>1688.8799999999997</v>
          </cell>
          <cell r="AL174">
            <v>1688.8799999999997</v>
          </cell>
          <cell r="AM174">
            <v>1688.8799999999997</v>
          </cell>
          <cell r="AN174">
            <v>1688.8799999999997</v>
          </cell>
          <cell r="AO174">
            <v>1688.8799999999997</v>
          </cell>
          <cell r="AP174">
            <v>1688.8799999999997</v>
          </cell>
          <cell r="AQ174">
            <v>1688.8799999999997</v>
          </cell>
          <cell r="AR174">
            <v>1688.8799999999997</v>
          </cell>
          <cell r="AS174">
            <v>1688.8799999999997</v>
          </cell>
          <cell r="AT174">
            <v>1688.8799999999997</v>
          </cell>
          <cell r="AU174">
            <v>1688.8799999999997</v>
          </cell>
        </row>
        <row r="175">
          <cell r="AG175" t="str">
            <v>West</v>
          </cell>
          <cell r="AH175" t="str">
            <v>T2</v>
          </cell>
          <cell r="AI175" t="str">
            <v>CAC 33kV</v>
          </cell>
          <cell r="AJ175" t="str">
            <v>Monthly max demand kVA</v>
          </cell>
          <cell r="AK175">
            <v>0</v>
          </cell>
          <cell r="AL175">
            <v>0</v>
          </cell>
          <cell r="AM175">
            <v>0</v>
          </cell>
          <cell r="AN175">
            <v>0</v>
          </cell>
          <cell r="AO175">
            <v>0</v>
          </cell>
          <cell r="AP175">
            <v>0</v>
          </cell>
          <cell r="AQ175">
            <v>0</v>
          </cell>
          <cell r="AR175">
            <v>0</v>
          </cell>
          <cell r="AS175">
            <v>0</v>
          </cell>
          <cell r="AT175">
            <v>0</v>
          </cell>
          <cell r="AU175">
            <v>0</v>
          </cell>
        </row>
        <row r="176">
          <cell r="AG176" t="str">
            <v>West</v>
          </cell>
          <cell r="AH176" t="str">
            <v>T2</v>
          </cell>
          <cell r="AI176" t="str">
            <v>CAC 22/11kV Line</v>
          </cell>
          <cell r="AJ176" t="str">
            <v>Monthly max demand kVA</v>
          </cell>
          <cell r="AK176">
            <v>0</v>
          </cell>
          <cell r="AL176">
            <v>0</v>
          </cell>
          <cell r="AM176">
            <v>0</v>
          </cell>
          <cell r="AN176">
            <v>0</v>
          </cell>
          <cell r="AO176">
            <v>0</v>
          </cell>
          <cell r="AP176">
            <v>0</v>
          </cell>
          <cell r="AQ176">
            <v>0</v>
          </cell>
          <cell r="AR176">
            <v>0</v>
          </cell>
          <cell r="AS176">
            <v>0</v>
          </cell>
          <cell r="AT176">
            <v>0</v>
          </cell>
          <cell r="AU176">
            <v>0</v>
          </cell>
        </row>
        <row r="177">
          <cell r="AG177" t="str">
            <v>West</v>
          </cell>
          <cell r="AH177" t="str">
            <v>T2</v>
          </cell>
          <cell r="AI177" t="str">
            <v>CAC 22/11kV Bus</v>
          </cell>
          <cell r="AJ177" t="str">
            <v>Monthly max demand kVA</v>
          </cell>
          <cell r="AK177">
            <v>0</v>
          </cell>
          <cell r="AL177">
            <v>0</v>
          </cell>
          <cell r="AM177">
            <v>0</v>
          </cell>
          <cell r="AN177">
            <v>0</v>
          </cell>
          <cell r="AO177">
            <v>0</v>
          </cell>
          <cell r="AP177">
            <v>0</v>
          </cell>
          <cell r="AQ177">
            <v>0</v>
          </cell>
          <cell r="AR177">
            <v>0</v>
          </cell>
          <cell r="AS177">
            <v>0</v>
          </cell>
          <cell r="AT177">
            <v>0</v>
          </cell>
          <cell r="AU177">
            <v>0</v>
          </cell>
        </row>
        <row r="178">
          <cell r="AG178" t="str">
            <v>West</v>
          </cell>
          <cell r="AH178" t="str">
            <v>T3</v>
          </cell>
          <cell r="AI178" t="str">
            <v>CAC 66kV</v>
          </cell>
          <cell r="AJ178" t="str">
            <v>Monthly max demand kVA</v>
          </cell>
          <cell r="AK178">
            <v>12000</v>
          </cell>
          <cell r="AL178">
            <v>12000</v>
          </cell>
          <cell r="AM178">
            <v>12000</v>
          </cell>
          <cell r="AN178">
            <v>12000</v>
          </cell>
          <cell r="AO178">
            <v>12000</v>
          </cell>
          <cell r="AP178">
            <v>12000</v>
          </cell>
          <cell r="AQ178">
            <v>12000</v>
          </cell>
          <cell r="AR178">
            <v>12000</v>
          </cell>
          <cell r="AS178">
            <v>12000</v>
          </cell>
          <cell r="AT178">
            <v>12000</v>
          </cell>
          <cell r="AU178">
            <v>12000</v>
          </cell>
        </row>
        <row r="179">
          <cell r="AG179" t="str">
            <v>West</v>
          </cell>
          <cell r="AH179" t="str">
            <v>T3</v>
          </cell>
          <cell r="AI179" t="str">
            <v>CAC 33kV</v>
          </cell>
          <cell r="AJ179" t="str">
            <v>Monthly max demand kVA</v>
          </cell>
          <cell r="AK179">
            <v>0</v>
          </cell>
          <cell r="AL179">
            <v>0</v>
          </cell>
          <cell r="AM179">
            <v>0</v>
          </cell>
          <cell r="AN179">
            <v>0</v>
          </cell>
          <cell r="AO179">
            <v>0</v>
          </cell>
          <cell r="AP179">
            <v>0</v>
          </cell>
          <cell r="AQ179">
            <v>0</v>
          </cell>
          <cell r="AR179">
            <v>0</v>
          </cell>
          <cell r="AS179">
            <v>0</v>
          </cell>
          <cell r="AT179">
            <v>0</v>
          </cell>
          <cell r="AU179">
            <v>0</v>
          </cell>
        </row>
        <row r="180">
          <cell r="AG180" t="str">
            <v>West</v>
          </cell>
          <cell r="AH180" t="str">
            <v>T3</v>
          </cell>
          <cell r="AI180" t="str">
            <v>CAC 22/11kV Line</v>
          </cell>
          <cell r="AJ180" t="str">
            <v>Monthly max demand kVA</v>
          </cell>
          <cell r="AK180">
            <v>0</v>
          </cell>
          <cell r="AL180">
            <v>0</v>
          </cell>
          <cell r="AM180">
            <v>0</v>
          </cell>
          <cell r="AN180">
            <v>0</v>
          </cell>
          <cell r="AO180">
            <v>0</v>
          </cell>
          <cell r="AP180">
            <v>0</v>
          </cell>
          <cell r="AQ180">
            <v>0</v>
          </cell>
          <cell r="AR180">
            <v>0</v>
          </cell>
          <cell r="AS180">
            <v>0</v>
          </cell>
          <cell r="AT180">
            <v>0</v>
          </cell>
          <cell r="AU180">
            <v>0</v>
          </cell>
        </row>
        <row r="181">
          <cell r="AG181" t="str">
            <v>West</v>
          </cell>
          <cell r="AH181" t="str">
            <v>T3</v>
          </cell>
          <cell r="AI181" t="str">
            <v>CAC 22/11kV Bus</v>
          </cell>
          <cell r="AJ181" t="str">
            <v>Monthly max demand kVA</v>
          </cell>
          <cell r="AK181">
            <v>0</v>
          </cell>
          <cell r="AL181">
            <v>0</v>
          </cell>
          <cell r="AM181">
            <v>0</v>
          </cell>
          <cell r="AN181">
            <v>0</v>
          </cell>
          <cell r="AO181">
            <v>0</v>
          </cell>
          <cell r="AP181">
            <v>0</v>
          </cell>
          <cell r="AQ181">
            <v>0</v>
          </cell>
          <cell r="AR181">
            <v>0</v>
          </cell>
          <cell r="AS181">
            <v>0</v>
          </cell>
          <cell r="AT181">
            <v>0</v>
          </cell>
          <cell r="AU181">
            <v>0</v>
          </cell>
        </row>
        <row r="182">
          <cell r="AG182" t="str">
            <v>East</v>
          </cell>
          <cell r="AH182" t="str">
            <v>T1</v>
          </cell>
          <cell r="AI182" t="str">
            <v>CAC 66/33kV STOUD</v>
          </cell>
          <cell r="AJ182" t="str">
            <v>Monthly max demand kVA</v>
          </cell>
          <cell r="AK182">
            <v>54044.976000000002</v>
          </cell>
          <cell r="AL182">
            <v>54044.976000000002</v>
          </cell>
          <cell r="AM182">
            <v>54044.976000000002</v>
          </cell>
          <cell r="AN182">
            <v>54044.976000000002</v>
          </cell>
          <cell r="AO182">
            <v>54044.976000000002</v>
          </cell>
          <cell r="AP182">
            <v>54044.976000000002</v>
          </cell>
          <cell r="AQ182">
            <v>54044.976000000002</v>
          </cell>
          <cell r="AR182">
            <v>54044.976000000002</v>
          </cell>
          <cell r="AS182">
            <v>54044.976000000002</v>
          </cell>
          <cell r="AT182">
            <v>54044.976000000002</v>
          </cell>
          <cell r="AU182">
            <v>54044.976000000002</v>
          </cell>
        </row>
        <row r="183">
          <cell r="AG183" t="str">
            <v>East</v>
          </cell>
          <cell r="AH183" t="str">
            <v>T1</v>
          </cell>
          <cell r="AI183" t="str">
            <v>CAC 22/11kV Bus STOUD</v>
          </cell>
          <cell r="AJ183" t="str">
            <v>Monthly max demand kVA</v>
          </cell>
          <cell r="AK183">
            <v>0</v>
          </cell>
          <cell r="AL183">
            <v>0</v>
          </cell>
          <cell r="AM183">
            <v>0</v>
          </cell>
          <cell r="AN183">
            <v>0</v>
          </cell>
          <cell r="AO183">
            <v>0</v>
          </cell>
          <cell r="AP183">
            <v>0</v>
          </cell>
          <cell r="AQ183">
            <v>0</v>
          </cell>
          <cell r="AR183">
            <v>0</v>
          </cell>
          <cell r="AS183">
            <v>0</v>
          </cell>
          <cell r="AT183">
            <v>0</v>
          </cell>
          <cell r="AU183">
            <v>0</v>
          </cell>
        </row>
        <row r="184">
          <cell r="AG184" t="str">
            <v>East</v>
          </cell>
          <cell r="AH184" t="str">
            <v>T1</v>
          </cell>
          <cell r="AI184" t="str">
            <v>CAC 22/11kV Line STOUD</v>
          </cell>
          <cell r="AJ184" t="str">
            <v>Monthly max demand kVA</v>
          </cell>
          <cell r="AK184">
            <v>0</v>
          </cell>
          <cell r="AL184">
            <v>0</v>
          </cell>
          <cell r="AM184">
            <v>0</v>
          </cell>
          <cell r="AN184">
            <v>0</v>
          </cell>
          <cell r="AO184">
            <v>0</v>
          </cell>
          <cell r="AP184">
            <v>0</v>
          </cell>
          <cell r="AQ184">
            <v>0</v>
          </cell>
          <cell r="AR184">
            <v>0</v>
          </cell>
          <cell r="AS184">
            <v>0</v>
          </cell>
          <cell r="AT184">
            <v>0</v>
          </cell>
          <cell r="AU184">
            <v>0</v>
          </cell>
        </row>
        <row r="185">
          <cell r="AG185" t="str">
            <v>East</v>
          </cell>
          <cell r="AH185" t="str">
            <v>T2</v>
          </cell>
          <cell r="AI185" t="str">
            <v>CAC 66/33kV STOUD</v>
          </cell>
          <cell r="AJ185" t="str">
            <v>Monthly max demand kVA</v>
          </cell>
          <cell r="AK185">
            <v>0</v>
          </cell>
          <cell r="AL185">
            <v>0</v>
          </cell>
          <cell r="AM185">
            <v>0</v>
          </cell>
          <cell r="AN185">
            <v>0</v>
          </cell>
          <cell r="AO185">
            <v>0</v>
          </cell>
          <cell r="AP185">
            <v>0</v>
          </cell>
          <cell r="AQ185">
            <v>0</v>
          </cell>
          <cell r="AR185">
            <v>0</v>
          </cell>
          <cell r="AS185">
            <v>0</v>
          </cell>
          <cell r="AT185">
            <v>0</v>
          </cell>
          <cell r="AU185">
            <v>0</v>
          </cell>
        </row>
        <row r="186">
          <cell r="AG186" t="str">
            <v>East</v>
          </cell>
          <cell r="AH186" t="str">
            <v>T2</v>
          </cell>
          <cell r="AI186" t="str">
            <v>CAC 22/11kV Bus STOUD</v>
          </cell>
          <cell r="AJ186" t="str">
            <v>Monthly max demand kVA</v>
          </cell>
          <cell r="AK186">
            <v>0</v>
          </cell>
          <cell r="AL186">
            <v>0</v>
          </cell>
          <cell r="AM186">
            <v>0</v>
          </cell>
          <cell r="AN186">
            <v>0</v>
          </cell>
          <cell r="AO186">
            <v>0</v>
          </cell>
          <cell r="AP186">
            <v>0</v>
          </cell>
          <cell r="AQ186">
            <v>0</v>
          </cell>
          <cell r="AR186">
            <v>0</v>
          </cell>
          <cell r="AS186">
            <v>0</v>
          </cell>
          <cell r="AT186">
            <v>0</v>
          </cell>
          <cell r="AU186">
            <v>0</v>
          </cell>
        </row>
        <row r="187">
          <cell r="AG187" t="str">
            <v>East</v>
          </cell>
          <cell r="AH187" t="str">
            <v>T2</v>
          </cell>
          <cell r="AI187" t="str">
            <v>CAC 22/11kV Line STOUD</v>
          </cell>
          <cell r="AJ187" t="str">
            <v>Monthly max demand kVA</v>
          </cell>
          <cell r="AK187">
            <v>0</v>
          </cell>
          <cell r="AL187">
            <v>0</v>
          </cell>
          <cell r="AM187">
            <v>0</v>
          </cell>
          <cell r="AN187">
            <v>0</v>
          </cell>
          <cell r="AO187">
            <v>0</v>
          </cell>
          <cell r="AP187">
            <v>0</v>
          </cell>
          <cell r="AQ187">
            <v>0</v>
          </cell>
          <cell r="AR187">
            <v>0</v>
          </cell>
          <cell r="AS187">
            <v>0</v>
          </cell>
          <cell r="AT187">
            <v>0</v>
          </cell>
          <cell r="AU187">
            <v>0</v>
          </cell>
        </row>
        <row r="188">
          <cell r="AG188" t="str">
            <v>East</v>
          </cell>
          <cell r="AH188" t="str">
            <v>T3</v>
          </cell>
          <cell r="AI188" t="str">
            <v>CAC 66/33kV STOUD</v>
          </cell>
          <cell r="AJ188" t="str">
            <v>Monthly max demand kVA</v>
          </cell>
          <cell r="AK188">
            <v>0</v>
          </cell>
          <cell r="AL188">
            <v>0</v>
          </cell>
          <cell r="AM188">
            <v>0</v>
          </cell>
          <cell r="AN188">
            <v>0</v>
          </cell>
          <cell r="AO188">
            <v>0</v>
          </cell>
          <cell r="AP188">
            <v>0</v>
          </cell>
          <cell r="AQ188">
            <v>0</v>
          </cell>
          <cell r="AR188">
            <v>0</v>
          </cell>
          <cell r="AS188">
            <v>0</v>
          </cell>
          <cell r="AT188">
            <v>0</v>
          </cell>
          <cell r="AU188">
            <v>0</v>
          </cell>
        </row>
        <row r="189">
          <cell r="AG189" t="str">
            <v>East</v>
          </cell>
          <cell r="AH189" t="str">
            <v>T3</v>
          </cell>
          <cell r="AI189" t="str">
            <v>CAC 22/11kV Bus STOUD</v>
          </cell>
          <cell r="AJ189" t="str">
            <v>Monthly max demand kVA</v>
          </cell>
          <cell r="AK189">
            <v>0</v>
          </cell>
          <cell r="AL189">
            <v>0</v>
          </cell>
          <cell r="AM189">
            <v>0</v>
          </cell>
          <cell r="AN189">
            <v>0</v>
          </cell>
          <cell r="AO189">
            <v>0</v>
          </cell>
          <cell r="AP189">
            <v>0</v>
          </cell>
          <cell r="AQ189">
            <v>0</v>
          </cell>
          <cell r="AR189">
            <v>0</v>
          </cell>
          <cell r="AS189">
            <v>0</v>
          </cell>
          <cell r="AT189">
            <v>0</v>
          </cell>
          <cell r="AU189">
            <v>0</v>
          </cell>
        </row>
        <row r="190">
          <cell r="AG190" t="str">
            <v>East</v>
          </cell>
          <cell r="AH190" t="str">
            <v>T3</v>
          </cell>
          <cell r="AI190" t="str">
            <v>CAC 22/11kV Line STOUD</v>
          </cell>
          <cell r="AJ190" t="str">
            <v>Monthly max demand kVA</v>
          </cell>
          <cell r="AK190">
            <v>2828.3510000000001</v>
          </cell>
          <cell r="AL190">
            <v>2828.3510000000001</v>
          </cell>
          <cell r="AM190">
            <v>2828.3510000000001</v>
          </cell>
          <cell r="AN190">
            <v>2828.3510000000001</v>
          </cell>
          <cell r="AO190">
            <v>2828.3510000000001</v>
          </cell>
          <cell r="AP190">
            <v>2828.3510000000001</v>
          </cell>
          <cell r="AQ190">
            <v>2828.3510000000001</v>
          </cell>
          <cell r="AR190">
            <v>2828.3510000000001</v>
          </cell>
          <cell r="AS190">
            <v>2828.3510000000001</v>
          </cell>
          <cell r="AT190">
            <v>2828.3510000000001</v>
          </cell>
          <cell r="AU190">
            <v>2828.3510000000001</v>
          </cell>
        </row>
        <row r="191">
          <cell r="AG191" t="str">
            <v>West</v>
          </cell>
          <cell r="AH191" t="str">
            <v>T1</v>
          </cell>
          <cell r="AI191" t="str">
            <v>CAC 66/33kV STOUD</v>
          </cell>
          <cell r="AJ191" t="str">
            <v>Monthly max demand kVA</v>
          </cell>
          <cell r="AK191">
            <v>0</v>
          </cell>
          <cell r="AL191">
            <v>0</v>
          </cell>
          <cell r="AM191">
            <v>0</v>
          </cell>
          <cell r="AN191">
            <v>0</v>
          </cell>
          <cell r="AO191">
            <v>0</v>
          </cell>
          <cell r="AP191">
            <v>0</v>
          </cell>
          <cell r="AQ191">
            <v>0</v>
          </cell>
          <cell r="AR191">
            <v>0</v>
          </cell>
          <cell r="AS191">
            <v>0</v>
          </cell>
          <cell r="AT191">
            <v>0</v>
          </cell>
          <cell r="AU191">
            <v>0</v>
          </cell>
        </row>
        <row r="192">
          <cell r="AG192" t="str">
            <v>West</v>
          </cell>
          <cell r="AH192" t="str">
            <v>T1</v>
          </cell>
          <cell r="AI192" t="str">
            <v>CAC 22/11kV Bus STOUD</v>
          </cell>
          <cell r="AJ192" t="str">
            <v>Monthly max demand kVA</v>
          </cell>
          <cell r="AK192">
            <v>0</v>
          </cell>
          <cell r="AL192">
            <v>0</v>
          </cell>
          <cell r="AM192">
            <v>0</v>
          </cell>
          <cell r="AN192">
            <v>0</v>
          </cell>
          <cell r="AO192">
            <v>0</v>
          </cell>
          <cell r="AP192">
            <v>0</v>
          </cell>
          <cell r="AQ192">
            <v>0</v>
          </cell>
          <cell r="AR192">
            <v>0</v>
          </cell>
          <cell r="AS192">
            <v>0</v>
          </cell>
          <cell r="AT192">
            <v>0</v>
          </cell>
          <cell r="AU192">
            <v>0</v>
          </cell>
        </row>
        <row r="193">
          <cell r="AG193" t="str">
            <v>West</v>
          </cell>
          <cell r="AH193" t="str">
            <v>T1</v>
          </cell>
          <cell r="AI193" t="str">
            <v>CAC 22/11kV Line STOUD</v>
          </cell>
          <cell r="AJ193" t="str">
            <v>Monthly max demand kVA</v>
          </cell>
          <cell r="AK193">
            <v>0</v>
          </cell>
          <cell r="AL193">
            <v>0</v>
          </cell>
          <cell r="AM193">
            <v>0</v>
          </cell>
          <cell r="AN193">
            <v>0</v>
          </cell>
          <cell r="AO193">
            <v>0</v>
          </cell>
          <cell r="AP193">
            <v>0</v>
          </cell>
          <cell r="AQ193">
            <v>0</v>
          </cell>
          <cell r="AR193">
            <v>0</v>
          </cell>
          <cell r="AS193">
            <v>0</v>
          </cell>
          <cell r="AT193">
            <v>0</v>
          </cell>
          <cell r="AU193">
            <v>0</v>
          </cell>
        </row>
        <row r="194">
          <cell r="AG194" t="str">
            <v>West</v>
          </cell>
          <cell r="AH194" t="str">
            <v>T2</v>
          </cell>
          <cell r="AI194" t="str">
            <v>CAC 66/33kV STOUD</v>
          </cell>
          <cell r="AJ194" t="str">
            <v>Monthly max demand kVA</v>
          </cell>
          <cell r="AK194">
            <v>0</v>
          </cell>
          <cell r="AL194">
            <v>0</v>
          </cell>
          <cell r="AM194">
            <v>0</v>
          </cell>
          <cell r="AN194">
            <v>0</v>
          </cell>
          <cell r="AO194">
            <v>0</v>
          </cell>
          <cell r="AP194">
            <v>0</v>
          </cell>
          <cell r="AQ194">
            <v>0</v>
          </cell>
          <cell r="AR194">
            <v>0</v>
          </cell>
          <cell r="AS194">
            <v>0</v>
          </cell>
          <cell r="AT194">
            <v>0</v>
          </cell>
          <cell r="AU194">
            <v>0</v>
          </cell>
        </row>
        <row r="195">
          <cell r="AG195" t="str">
            <v>West</v>
          </cell>
          <cell r="AH195" t="str">
            <v>T2</v>
          </cell>
          <cell r="AI195" t="str">
            <v>CAC 22/11kV Bus STOUD</v>
          </cell>
          <cell r="AJ195" t="str">
            <v>Monthly max demand kVA</v>
          </cell>
          <cell r="AK195">
            <v>0</v>
          </cell>
          <cell r="AL195">
            <v>0</v>
          </cell>
          <cell r="AM195">
            <v>0</v>
          </cell>
          <cell r="AN195">
            <v>0</v>
          </cell>
          <cell r="AO195">
            <v>0</v>
          </cell>
          <cell r="AP195">
            <v>0</v>
          </cell>
          <cell r="AQ195">
            <v>0</v>
          </cell>
          <cell r="AR195">
            <v>0</v>
          </cell>
          <cell r="AS195">
            <v>0</v>
          </cell>
          <cell r="AT195">
            <v>0</v>
          </cell>
          <cell r="AU195">
            <v>0</v>
          </cell>
        </row>
        <row r="196">
          <cell r="AG196" t="str">
            <v>West</v>
          </cell>
          <cell r="AH196" t="str">
            <v>T2</v>
          </cell>
          <cell r="AI196" t="str">
            <v>CAC 22/11kV Line STOUD</v>
          </cell>
          <cell r="AJ196" t="str">
            <v>Monthly max demand kVA</v>
          </cell>
          <cell r="AK196">
            <v>0</v>
          </cell>
          <cell r="AL196">
            <v>0</v>
          </cell>
          <cell r="AM196">
            <v>0</v>
          </cell>
          <cell r="AN196">
            <v>0</v>
          </cell>
          <cell r="AO196">
            <v>0</v>
          </cell>
          <cell r="AP196">
            <v>0</v>
          </cell>
          <cell r="AQ196">
            <v>0</v>
          </cell>
          <cell r="AR196">
            <v>0</v>
          </cell>
          <cell r="AS196">
            <v>0</v>
          </cell>
          <cell r="AT196">
            <v>0</v>
          </cell>
          <cell r="AU196">
            <v>0</v>
          </cell>
        </row>
        <row r="197">
          <cell r="AG197" t="str">
            <v>West</v>
          </cell>
          <cell r="AH197" t="str">
            <v>T3</v>
          </cell>
          <cell r="AI197" t="str">
            <v>CAC 66/33kV STOUD</v>
          </cell>
          <cell r="AJ197" t="str">
            <v>Monthly max demand kVA</v>
          </cell>
          <cell r="AK197">
            <v>0</v>
          </cell>
          <cell r="AL197">
            <v>0</v>
          </cell>
          <cell r="AM197">
            <v>0</v>
          </cell>
          <cell r="AN197">
            <v>0</v>
          </cell>
          <cell r="AO197">
            <v>0</v>
          </cell>
          <cell r="AP197">
            <v>0</v>
          </cell>
          <cell r="AQ197">
            <v>0</v>
          </cell>
          <cell r="AR197">
            <v>0</v>
          </cell>
          <cell r="AS197">
            <v>0</v>
          </cell>
          <cell r="AT197">
            <v>0</v>
          </cell>
          <cell r="AU197">
            <v>0</v>
          </cell>
        </row>
        <row r="198">
          <cell r="AG198" t="str">
            <v>West</v>
          </cell>
          <cell r="AH198" t="str">
            <v>T3</v>
          </cell>
          <cell r="AI198" t="str">
            <v>CAC 22/11kV Bus STOUD</v>
          </cell>
          <cell r="AJ198" t="str">
            <v>Monthly max demand kVA</v>
          </cell>
          <cell r="AK198">
            <v>0</v>
          </cell>
          <cell r="AL198">
            <v>0</v>
          </cell>
          <cell r="AM198">
            <v>0</v>
          </cell>
          <cell r="AN198">
            <v>0</v>
          </cell>
          <cell r="AO198">
            <v>0</v>
          </cell>
          <cell r="AP198">
            <v>0</v>
          </cell>
          <cell r="AQ198">
            <v>0</v>
          </cell>
          <cell r="AR198">
            <v>0</v>
          </cell>
          <cell r="AS198">
            <v>0</v>
          </cell>
          <cell r="AT198">
            <v>0</v>
          </cell>
          <cell r="AU198">
            <v>0</v>
          </cell>
        </row>
        <row r="199">
          <cell r="AG199" t="str">
            <v>West</v>
          </cell>
          <cell r="AH199" t="str">
            <v>T3</v>
          </cell>
          <cell r="AI199" t="str">
            <v>CAC 22/11kV Line STOUD</v>
          </cell>
          <cell r="AJ199" t="str">
            <v>Monthly max demand kVA</v>
          </cell>
          <cell r="AK199">
            <v>0</v>
          </cell>
          <cell r="AL199">
            <v>0</v>
          </cell>
          <cell r="AM199">
            <v>0</v>
          </cell>
          <cell r="AN199">
            <v>0</v>
          </cell>
          <cell r="AO199">
            <v>0</v>
          </cell>
          <cell r="AP199">
            <v>0</v>
          </cell>
          <cell r="AQ199">
            <v>0</v>
          </cell>
          <cell r="AR199">
            <v>0</v>
          </cell>
          <cell r="AS199">
            <v>0</v>
          </cell>
          <cell r="AT199">
            <v>0</v>
          </cell>
          <cell r="AU199">
            <v>0</v>
          </cell>
        </row>
        <row r="200">
          <cell r="AG200" t="str">
            <v>South East</v>
          </cell>
          <cell r="AH200" t="str">
            <v>SE</v>
          </cell>
          <cell r="AI200" t="str">
            <v>EG - 11kV</v>
          </cell>
          <cell r="AJ200" t="str">
            <v>Monthly max demand peak kVA</v>
          </cell>
          <cell r="AK200">
            <v>0</v>
          </cell>
          <cell r="AL200">
            <v>0</v>
          </cell>
          <cell r="AM200">
            <v>0</v>
          </cell>
          <cell r="AN200">
            <v>0</v>
          </cell>
          <cell r="AO200">
            <v>0</v>
          </cell>
          <cell r="AP200">
            <v>0</v>
          </cell>
          <cell r="AQ200">
            <v>0</v>
          </cell>
          <cell r="AR200">
            <v>0</v>
          </cell>
          <cell r="AS200">
            <v>0</v>
          </cell>
          <cell r="AT200">
            <v>0</v>
          </cell>
          <cell r="AU200">
            <v>0</v>
          </cell>
        </row>
        <row r="201">
          <cell r="AG201" t="str">
            <v>South East</v>
          </cell>
          <cell r="AH201" t="str">
            <v>SE</v>
          </cell>
          <cell r="AI201" t="str">
            <v>Demand ToU 11kV</v>
          </cell>
          <cell r="AJ201" t="str">
            <v>Monthly max demand peak kVA</v>
          </cell>
          <cell r="AK201">
            <v>1391585.3388346143</v>
          </cell>
          <cell r="AL201">
            <v>1391585.3388346143</v>
          </cell>
          <cell r="AM201">
            <v>1391585.3388346143</v>
          </cell>
          <cell r="AN201">
            <v>1391585.3388346143</v>
          </cell>
          <cell r="AO201">
            <v>1391585.3388346143</v>
          </cell>
          <cell r="AP201">
            <v>1391585.3388346143</v>
          </cell>
          <cell r="AQ201">
            <v>1391585.3388346143</v>
          </cell>
          <cell r="AR201">
            <v>1391585.3388346143</v>
          </cell>
          <cell r="AS201">
            <v>1391585.3388346143</v>
          </cell>
          <cell r="AT201">
            <v>1391585.3388346143</v>
          </cell>
          <cell r="AU201">
            <v>1391585.3388346143</v>
          </cell>
        </row>
        <row r="202">
          <cell r="AG202" t="str">
            <v>South East</v>
          </cell>
          <cell r="AH202" t="str">
            <v>SE</v>
          </cell>
          <cell r="AI202" t="str">
            <v>11kV Line</v>
          </cell>
          <cell r="AJ202" t="str">
            <v>Monthly max demand peak kVA</v>
          </cell>
          <cell r="AK202">
            <v>5853899.8981043128</v>
          </cell>
          <cell r="AL202">
            <v>5853899.8981043128</v>
          </cell>
          <cell r="AM202">
            <v>5853899.8981043128</v>
          </cell>
          <cell r="AN202">
            <v>5853899.8981043128</v>
          </cell>
          <cell r="AO202">
            <v>5853899.8981043128</v>
          </cell>
          <cell r="AP202">
            <v>5853899.8981043128</v>
          </cell>
          <cell r="AQ202">
            <v>5853899.8981043128</v>
          </cell>
          <cell r="AR202">
            <v>5853899.8981043128</v>
          </cell>
          <cell r="AS202">
            <v>5853899.8981043128</v>
          </cell>
          <cell r="AT202">
            <v>5853899.8981043128</v>
          </cell>
          <cell r="AU202">
            <v>5853899.8981043128</v>
          </cell>
        </row>
        <row r="203">
          <cell r="AG203" t="str">
            <v>South East</v>
          </cell>
          <cell r="AH203" t="str">
            <v>SE</v>
          </cell>
          <cell r="AI203" t="str">
            <v>11kV Bus</v>
          </cell>
          <cell r="AJ203" t="str">
            <v>Monthly max demand peak kVA</v>
          </cell>
          <cell r="AK203">
            <v>0</v>
          </cell>
          <cell r="AL203">
            <v>0</v>
          </cell>
          <cell r="AM203">
            <v>0</v>
          </cell>
          <cell r="AN203">
            <v>0</v>
          </cell>
          <cell r="AO203">
            <v>0</v>
          </cell>
          <cell r="AP203">
            <v>0</v>
          </cell>
          <cell r="AQ203">
            <v>0</v>
          </cell>
          <cell r="AR203">
            <v>0</v>
          </cell>
          <cell r="AS203">
            <v>0</v>
          </cell>
          <cell r="AT203">
            <v>0</v>
          </cell>
          <cell r="AU203">
            <v>0</v>
          </cell>
        </row>
        <row r="204">
          <cell r="AG204" t="str">
            <v>East</v>
          </cell>
          <cell r="AH204" t="str">
            <v>T1</v>
          </cell>
          <cell r="AI204" t="str">
            <v>CAC 66kV</v>
          </cell>
          <cell r="AJ204" t="str">
            <v>Monthly max demand peak kVA</v>
          </cell>
          <cell r="AK204">
            <v>0</v>
          </cell>
          <cell r="AL204">
            <v>0</v>
          </cell>
          <cell r="AM204">
            <v>0</v>
          </cell>
          <cell r="AN204">
            <v>0</v>
          </cell>
          <cell r="AO204">
            <v>0</v>
          </cell>
          <cell r="AP204">
            <v>0</v>
          </cell>
          <cell r="AQ204">
            <v>0</v>
          </cell>
          <cell r="AR204">
            <v>0</v>
          </cell>
          <cell r="AS204">
            <v>0</v>
          </cell>
          <cell r="AT204">
            <v>0</v>
          </cell>
          <cell r="AU204">
            <v>0</v>
          </cell>
        </row>
        <row r="205">
          <cell r="AG205" t="str">
            <v>East</v>
          </cell>
          <cell r="AH205" t="str">
            <v>T1</v>
          </cell>
          <cell r="AI205" t="str">
            <v>CAC 33kV</v>
          </cell>
          <cell r="AJ205" t="str">
            <v>Monthly max demand peak kVA</v>
          </cell>
          <cell r="AK205">
            <v>0</v>
          </cell>
          <cell r="AL205">
            <v>0</v>
          </cell>
          <cell r="AM205">
            <v>0</v>
          </cell>
          <cell r="AN205">
            <v>0</v>
          </cell>
          <cell r="AO205">
            <v>0</v>
          </cell>
          <cell r="AP205">
            <v>0</v>
          </cell>
          <cell r="AQ205">
            <v>0</v>
          </cell>
          <cell r="AR205">
            <v>0</v>
          </cell>
          <cell r="AS205">
            <v>0</v>
          </cell>
          <cell r="AT205">
            <v>0</v>
          </cell>
          <cell r="AU205">
            <v>0</v>
          </cell>
        </row>
        <row r="206">
          <cell r="AG206" t="str">
            <v>East</v>
          </cell>
          <cell r="AH206" t="str">
            <v>T1</v>
          </cell>
          <cell r="AI206" t="str">
            <v>CAC 22/11kV Line</v>
          </cell>
          <cell r="AJ206" t="str">
            <v>Monthly max demand peak kVA</v>
          </cell>
          <cell r="AK206">
            <v>0</v>
          </cell>
          <cell r="AL206">
            <v>0</v>
          </cell>
          <cell r="AM206">
            <v>0</v>
          </cell>
          <cell r="AN206">
            <v>0</v>
          </cell>
          <cell r="AO206">
            <v>0</v>
          </cell>
          <cell r="AP206">
            <v>0</v>
          </cell>
          <cell r="AQ206">
            <v>0</v>
          </cell>
          <cell r="AR206">
            <v>0</v>
          </cell>
          <cell r="AS206">
            <v>0</v>
          </cell>
          <cell r="AT206">
            <v>0</v>
          </cell>
          <cell r="AU206">
            <v>0</v>
          </cell>
        </row>
        <row r="207">
          <cell r="AG207" t="str">
            <v>East</v>
          </cell>
          <cell r="AH207" t="str">
            <v>T1</v>
          </cell>
          <cell r="AI207" t="str">
            <v>CAC 22/11kV Bus</v>
          </cell>
          <cell r="AJ207" t="str">
            <v>Monthly max demand peak kVA</v>
          </cell>
          <cell r="AK207">
            <v>0</v>
          </cell>
          <cell r="AL207">
            <v>0</v>
          </cell>
          <cell r="AM207">
            <v>0</v>
          </cell>
          <cell r="AN207">
            <v>0</v>
          </cell>
          <cell r="AO207">
            <v>0</v>
          </cell>
          <cell r="AP207">
            <v>0</v>
          </cell>
          <cell r="AQ207">
            <v>0</v>
          </cell>
          <cell r="AR207">
            <v>0</v>
          </cell>
          <cell r="AS207">
            <v>0</v>
          </cell>
          <cell r="AT207">
            <v>0</v>
          </cell>
          <cell r="AU207">
            <v>0</v>
          </cell>
        </row>
        <row r="208">
          <cell r="AG208" t="str">
            <v>East</v>
          </cell>
          <cell r="AH208" t="str">
            <v>T2</v>
          </cell>
          <cell r="AI208" t="str">
            <v>CAC 66kV</v>
          </cell>
          <cell r="AJ208" t="str">
            <v>Monthly max demand peak kVA</v>
          </cell>
          <cell r="AK208">
            <v>0</v>
          </cell>
          <cell r="AL208">
            <v>0</v>
          </cell>
          <cell r="AM208">
            <v>0</v>
          </cell>
          <cell r="AN208">
            <v>0</v>
          </cell>
          <cell r="AO208">
            <v>0</v>
          </cell>
          <cell r="AP208">
            <v>0</v>
          </cell>
          <cell r="AQ208">
            <v>0</v>
          </cell>
          <cell r="AR208">
            <v>0</v>
          </cell>
          <cell r="AS208">
            <v>0</v>
          </cell>
          <cell r="AT208">
            <v>0</v>
          </cell>
          <cell r="AU208">
            <v>0</v>
          </cell>
        </row>
        <row r="209">
          <cell r="AG209" t="str">
            <v>East</v>
          </cell>
          <cell r="AH209" t="str">
            <v>T2</v>
          </cell>
          <cell r="AI209" t="str">
            <v>CAC 33kV</v>
          </cell>
          <cell r="AJ209" t="str">
            <v>Monthly max demand peak kVA</v>
          </cell>
          <cell r="AK209">
            <v>0</v>
          </cell>
          <cell r="AL209">
            <v>0</v>
          </cell>
          <cell r="AM209">
            <v>0</v>
          </cell>
          <cell r="AN209">
            <v>0</v>
          </cell>
          <cell r="AO209">
            <v>0</v>
          </cell>
          <cell r="AP209">
            <v>0</v>
          </cell>
          <cell r="AQ209">
            <v>0</v>
          </cell>
          <cell r="AR209">
            <v>0</v>
          </cell>
          <cell r="AS209">
            <v>0</v>
          </cell>
          <cell r="AT209">
            <v>0</v>
          </cell>
          <cell r="AU209">
            <v>0</v>
          </cell>
        </row>
        <row r="210">
          <cell r="AG210" t="str">
            <v>East</v>
          </cell>
          <cell r="AH210" t="str">
            <v>T2</v>
          </cell>
          <cell r="AI210" t="str">
            <v>CAC 22/11kV Line</v>
          </cell>
          <cell r="AJ210" t="str">
            <v>Monthly max demand peak kVA</v>
          </cell>
          <cell r="AK210">
            <v>0</v>
          </cell>
          <cell r="AL210">
            <v>0</v>
          </cell>
          <cell r="AM210">
            <v>0</v>
          </cell>
          <cell r="AN210">
            <v>0</v>
          </cell>
          <cell r="AO210">
            <v>0</v>
          </cell>
          <cell r="AP210">
            <v>0</v>
          </cell>
          <cell r="AQ210">
            <v>0</v>
          </cell>
          <cell r="AR210">
            <v>0</v>
          </cell>
          <cell r="AS210">
            <v>0</v>
          </cell>
          <cell r="AT210">
            <v>0</v>
          </cell>
          <cell r="AU210">
            <v>0</v>
          </cell>
        </row>
        <row r="211">
          <cell r="AG211" t="str">
            <v>East</v>
          </cell>
          <cell r="AH211" t="str">
            <v>T2</v>
          </cell>
          <cell r="AI211" t="str">
            <v>CAC 22/11kV Bus</v>
          </cell>
          <cell r="AJ211" t="str">
            <v>Monthly max demand peak kVA</v>
          </cell>
          <cell r="AK211">
            <v>0</v>
          </cell>
          <cell r="AL211">
            <v>0</v>
          </cell>
          <cell r="AM211">
            <v>0</v>
          </cell>
          <cell r="AN211">
            <v>0</v>
          </cell>
          <cell r="AO211">
            <v>0</v>
          </cell>
          <cell r="AP211">
            <v>0</v>
          </cell>
          <cell r="AQ211">
            <v>0</v>
          </cell>
          <cell r="AR211">
            <v>0</v>
          </cell>
          <cell r="AS211">
            <v>0</v>
          </cell>
          <cell r="AT211">
            <v>0</v>
          </cell>
          <cell r="AU211">
            <v>0</v>
          </cell>
        </row>
        <row r="212">
          <cell r="AG212" t="str">
            <v>East</v>
          </cell>
          <cell r="AH212" t="str">
            <v>T3</v>
          </cell>
          <cell r="AI212" t="str">
            <v>CAC 66kV</v>
          </cell>
          <cell r="AJ212" t="str">
            <v>Monthly max demand peak kVA</v>
          </cell>
          <cell r="AK212">
            <v>0</v>
          </cell>
          <cell r="AL212">
            <v>0</v>
          </cell>
          <cell r="AM212">
            <v>0</v>
          </cell>
          <cell r="AN212">
            <v>0</v>
          </cell>
          <cell r="AO212">
            <v>0</v>
          </cell>
          <cell r="AP212">
            <v>0</v>
          </cell>
          <cell r="AQ212">
            <v>0</v>
          </cell>
          <cell r="AR212">
            <v>0</v>
          </cell>
          <cell r="AS212">
            <v>0</v>
          </cell>
          <cell r="AT212">
            <v>0</v>
          </cell>
          <cell r="AU212">
            <v>0</v>
          </cell>
        </row>
        <row r="213">
          <cell r="AG213" t="str">
            <v>East</v>
          </cell>
          <cell r="AH213" t="str">
            <v>T3</v>
          </cell>
          <cell r="AI213" t="str">
            <v>CAC 33kV</v>
          </cell>
          <cell r="AJ213" t="str">
            <v>Monthly max demand peak kVA</v>
          </cell>
          <cell r="AK213">
            <v>0</v>
          </cell>
          <cell r="AL213">
            <v>0</v>
          </cell>
          <cell r="AM213">
            <v>0</v>
          </cell>
          <cell r="AN213">
            <v>0</v>
          </cell>
          <cell r="AO213">
            <v>0</v>
          </cell>
          <cell r="AP213">
            <v>0</v>
          </cell>
          <cell r="AQ213">
            <v>0</v>
          </cell>
          <cell r="AR213">
            <v>0</v>
          </cell>
          <cell r="AS213">
            <v>0</v>
          </cell>
          <cell r="AT213">
            <v>0</v>
          </cell>
          <cell r="AU213">
            <v>0</v>
          </cell>
        </row>
        <row r="214">
          <cell r="AG214" t="str">
            <v>East</v>
          </cell>
          <cell r="AH214" t="str">
            <v>T3</v>
          </cell>
          <cell r="AI214" t="str">
            <v>CAC 22/11kV Line</v>
          </cell>
          <cell r="AJ214" t="str">
            <v>Monthly max demand peak kVA</v>
          </cell>
          <cell r="AK214">
            <v>0</v>
          </cell>
          <cell r="AL214">
            <v>0</v>
          </cell>
          <cell r="AM214">
            <v>0</v>
          </cell>
          <cell r="AN214">
            <v>0</v>
          </cell>
          <cell r="AO214">
            <v>0</v>
          </cell>
          <cell r="AP214">
            <v>0</v>
          </cell>
          <cell r="AQ214">
            <v>0</v>
          </cell>
          <cell r="AR214">
            <v>0</v>
          </cell>
          <cell r="AS214">
            <v>0</v>
          </cell>
          <cell r="AT214">
            <v>0</v>
          </cell>
          <cell r="AU214">
            <v>0</v>
          </cell>
        </row>
        <row r="215">
          <cell r="AG215" t="str">
            <v>East</v>
          </cell>
          <cell r="AH215" t="str">
            <v>T3</v>
          </cell>
          <cell r="AI215" t="str">
            <v>CAC 22/11kV Bus</v>
          </cell>
          <cell r="AJ215" t="str">
            <v>Monthly max demand peak kVA</v>
          </cell>
          <cell r="AK215">
            <v>0</v>
          </cell>
          <cell r="AL215">
            <v>0</v>
          </cell>
          <cell r="AM215">
            <v>0</v>
          </cell>
          <cell r="AN215">
            <v>0</v>
          </cell>
          <cell r="AO215">
            <v>0</v>
          </cell>
          <cell r="AP215">
            <v>0</v>
          </cell>
          <cell r="AQ215">
            <v>0</v>
          </cell>
          <cell r="AR215">
            <v>0</v>
          </cell>
          <cell r="AS215">
            <v>0</v>
          </cell>
          <cell r="AT215">
            <v>0</v>
          </cell>
          <cell r="AU215">
            <v>0</v>
          </cell>
        </row>
        <row r="216">
          <cell r="AG216" t="str">
            <v>West</v>
          </cell>
          <cell r="AH216" t="str">
            <v>T1</v>
          </cell>
          <cell r="AI216" t="str">
            <v>CAC 66kV</v>
          </cell>
          <cell r="AJ216" t="str">
            <v>Monthly max demand peak kVA</v>
          </cell>
          <cell r="AK216">
            <v>0</v>
          </cell>
          <cell r="AL216">
            <v>0</v>
          </cell>
          <cell r="AM216">
            <v>0</v>
          </cell>
          <cell r="AN216">
            <v>0</v>
          </cell>
          <cell r="AO216">
            <v>0</v>
          </cell>
          <cell r="AP216">
            <v>0</v>
          </cell>
          <cell r="AQ216">
            <v>0</v>
          </cell>
          <cell r="AR216">
            <v>0</v>
          </cell>
          <cell r="AS216">
            <v>0</v>
          </cell>
          <cell r="AT216">
            <v>0</v>
          </cell>
          <cell r="AU216">
            <v>0</v>
          </cell>
        </row>
        <row r="217">
          <cell r="AG217" t="str">
            <v>West</v>
          </cell>
          <cell r="AH217" t="str">
            <v>T1</v>
          </cell>
          <cell r="AI217" t="str">
            <v>CAC 33kV</v>
          </cell>
          <cell r="AJ217" t="str">
            <v>Monthly max demand peak kVA</v>
          </cell>
          <cell r="AK217">
            <v>0</v>
          </cell>
          <cell r="AL217">
            <v>0</v>
          </cell>
          <cell r="AM217">
            <v>0</v>
          </cell>
          <cell r="AN217">
            <v>0</v>
          </cell>
          <cell r="AO217">
            <v>0</v>
          </cell>
          <cell r="AP217">
            <v>0</v>
          </cell>
          <cell r="AQ217">
            <v>0</v>
          </cell>
          <cell r="AR217">
            <v>0</v>
          </cell>
          <cell r="AS217">
            <v>0</v>
          </cell>
          <cell r="AT217">
            <v>0</v>
          </cell>
          <cell r="AU217">
            <v>0</v>
          </cell>
        </row>
        <row r="218">
          <cell r="AG218" t="str">
            <v>West</v>
          </cell>
          <cell r="AH218" t="str">
            <v>T1</v>
          </cell>
          <cell r="AI218" t="str">
            <v>CAC 22/11kV Line</v>
          </cell>
          <cell r="AJ218" t="str">
            <v>Monthly max demand peak kVA</v>
          </cell>
          <cell r="AK218">
            <v>0</v>
          </cell>
          <cell r="AL218">
            <v>0</v>
          </cell>
          <cell r="AM218">
            <v>0</v>
          </cell>
          <cell r="AN218">
            <v>0</v>
          </cell>
          <cell r="AO218">
            <v>0</v>
          </cell>
          <cell r="AP218">
            <v>0</v>
          </cell>
          <cell r="AQ218">
            <v>0</v>
          </cell>
          <cell r="AR218">
            <v>0</v>
          </cell>
          <cell r="AS218">
            <v>0</v>
          </cell>
          <cell r="AT218">
            <v>0</v>
          </cell>
          <cell r="AU218">
            <v>0</v>
          </cell>
        </row>
        <row r="219">
          <cell r="AG219" t="str">
            <v>West</v>
          </cell>
          <cell r="AH219" t="str">
            <v>T1</v>
          </cell>
          <cell r="AI219" t="str">
            <v>CAC 22/11kV Bus</v>
          </cell>
          <cell r="AJ219" t="str">
            <v>Monthly max demand peak kVA</v>
          </cell>
          <cell r="AK219">
            <v>0</v>
          </cell>
          <cell r="AL219">
            <v>0</v>
          </cell>
          <cell r="AM219">
            <v>0</v>
          </cell>
          <cell r="AN219">
            <v>0</v>
          </cell>
          <cell r="AO219">
            <v>0</v>
          </cell>
          <cell r="AP219">
            <v>0</v>
          </cell>
          <cell r="AQ219">
            <v>0</v>
          </cell>
          <cell r="AR219">
            <v>0</v>
          </cell>
          <cell r="AS219">
            <v>0</v>
          </cell>
          <cell r="AT219">
            <v>0</v>
          </cell>
          <cell r="AU219">
            <v>0</v>
          </cell>
        </row>
        <row r="220">
          <cell r="AG220" t="str">
            <v>West</v>
          </cell>
          <cell r="AH220" t="str">
            <v>T2</v>
          </cell>
          <cell r="AI220" t="str">
            <v>CAC 66kV</v>
          </cell>
          <cell r="AJ220" t="str">
            <v>Monthly max demand peak kVA</v>
          </cell>
          <cell r="AK220">
            <v>0</v>
          </cell>
          <cell r="AL220">
            <v>0</v>
          </cell>
          <cell r="AM220">
            <v>0</v>
          </cell>
          <cell r="AN220">
            <v>0</v>
          </cell>
          <cell r="AO220">
            <v>0</v>
          </cell>
          <cell r="AP220">
            <v>0</v>
          </cell>
          <cell r="AQ220">
            <v>0</v>
          </cell>
          <cell r="AR220">
            <v>0</v>
          </cell>
          <cell r="AS220">
            <v>0</v>
          </cell>
          <cell r="AT220">
            <v>0</v>
          </cell>
          <cell r="AU220">
            <v>0</v>
          </cell>
        </row>
        <row r="221">
          <cell r="AG221" t="str">
            <v>West</v>
          </cell>
          <cell r="AH221" t="str">
            <v>T2</v>
          </cell>
          <cell r="AI221" t="str">
            <v>CAC 33kV</v>
          </cell>
          <cell r="AJ221" t="str">
            <v>Monthly max demand peak kVA</v>
          </cell>
          <cell r="AK221">
            <v>0</v>
          </cell>
          <cell r="AL221">
            <v>0</v>
          </cell>
          <cell r="AM221">
            <v>0</v>
          </cell>
          <cell r="AN221">
            <v>0</v>
          </cell>
          <cell r="AO221">
            <v>0</v>
          </cell>
          <cell r="AP221">
            <v>0</v>
          </cell>
          <cell r="AQ221">
            <v>0</v>
          </cell>
          <cell r="AR221">
            <v>0</v>
          </cell>
          <cell r="AS221">
            <v>0</v>
          </cell>
          <cell r="AT221">
            <v>0</v>
          </cell>
          <cell r="AU221">
            <v>0</v>
          </cell>
        </row>
        <row r="222">
          <cell r="AG222" t="str">
            <v>West</v>
          </cell>
          <cell r="AH222" t="str">
            <v>T2</v>
          </cell>
          <cell r="AI222" t="str">
            <v>CAC 22/11kV Line</v>
          </cell>
          <cell r="AJ222" t="str">
            <v>Monthly max demand peak kVA</v>
          </cell>
          <cell r="AK222">
            <v>0</v>
          </cell>
          <cell r="AL222">
            <v>0</v>
          </cell>
          <cell r="AM222">
            <v>0</v>
          </cell>
          <cell r="AN222">
            <v>0</v>
          </cell>
          <cell r="AO222">
            <v>0</v>
          </cell>
          <cell r="AP222">
            <v>0</v>
          </cell>
          <cell r="AQ222">
            <v>0</v>
          </cell>
          <cell r="AR222">
            <v>0</v>
          </cell>
          <cell r="AS222">
            <v>0</v>
          </cell>
          <cell r="AT222">
            <v>0</v>
          </cell>
          <cell r="AU222">
            <v>0</v>
          </cell>
        </row>
        <row r="223">
          <cell r="AG223" t="str">
            <v>West</v>
          </cell>
          <cell r="AH223" t="str">
            <v>T2</v>
          </cell>
          <cell r="AI223" t="str">
            <v>CAC 22/11kV Bus</v>
          </cell>
          <cell r="AJ223" t="str">
            <v>Monthly max demand peak kVA</v>
          </cell>
          <cell r="AK223">
            <v>0</v>
          </cell>
          <cell r="AL223">
            <v>0</v>
          </cell>
          <cell r="AM223">
            <v>0</v>
          </cell>
          <cell r="AN223">
            <v>0</v>
          </cell>
          <cell r="AO223">
            <v>0</v>
          </cell>
          <cell r="AP223">
            <v>0</v>
          </cell>
          <cell r="AQ223">
            <v>0</v>
          </cell>
          <cell r="AR223">
            <v>0</v>
          </cell>
          <cell r="AS223">
            <v>0</v>
          </cell>
          <cell r="AT223">
            <v>0</v>
          </cell>
          <cell r="AU223">
            <v>0</v>
          </cell>
        </row>
        <row r="224">
          <cell r="AG224" t="str">
            <v>West</v>
          </cell>
          <cell r="AH224" t="str">
            <v>T3</v>
          </cell>
          <cell r="AI224" t="str">
            <v>CAC 66kV</v>
          </cell>
          <cell r="AJ224" t="str">
            <v>Monthly max demand peak kVA</v>
          </cell>
          <cell r="AK224">
            <v>0</v>
          </cell>
          <cell r="AL224">
            <v>0</v>
          </cell>
          <cell r="AM224">
            <v>0</v>
          </cell>
          <cell r="AN224">
            <v>0</v>
          </cell>
          <cell r="AO224">
            <v>0</v>
          </cell>
          <cell r="AP224">
            <v>0</v>
          </cell>
          <cell r="AQ224">
            <v>0</v>
          </cell>
          <cell r="AR224">
            <v>0</v>
          </cell>
          <cell r="AS224">
            <v>0</v>
          </cell>
          <cell r="AT224">
            <v>0</v>
          </cell>
          <cell r="AU224">
            <v>0</v>
          </cell>
        </row>
        <row r="225">
          <cell r="AG225" t="str">
            <v>West</v>
          </cell>
          <cell r="AH225" t="str">
            <v>T3</v>
          </cell>
          <cell r="AI225" t="str">
            <v>CAC 33kV</v>
          </cell>
          <cell r="AJ225" t="str">
            <v>Monthly max demand peak kVA</v>
          </cell>
          <cell r="AK225">
            <v>0</v>
          </cell>
          <cell r="AL225">
            <v>0</v>
          </cell>
          <cell r="AM225">
            <v>0</v>
          </cell>
          <cell r="AN225">
            <v>0</v>
          </cell>
          <cell r="AO225">
            <v>0</v>
          </cell>
          <cell r="AP225">
            <v>0</v>
          </cell>
          <cell r="AQ225">
            <v>0</v>
          </cell>
          <cell r="AR225">
            <v>0</v>
          </cell>
          <cell r="AS225">
            <v>0</v>
          </cell>
          <cell r="AT225">
            <v>0</v>
          </cell>
          <cell r="AU225">
            <v>0</v>
          </cell>
        </row>
        <row r="226">
          <cell r="AG226" t="str">
            <v>West</v>
          </cell>
          <cell r="AH226" t="str">
            <v>T3</v>
          </cell>
          <cell r="AI226" t="str">
            <v>CAC 22/11kV Line</v>
          </cell>
          <cell r="AJ226" t="str">
            <v>Monthly max demand peak kVA</v>
          </cell>
          <cell r="AK226">
            <v>0</v>
          </cell>
          <cell r="AL226">
            <v>0</v>
          </cell>
          <cell r="AM226">
            <v>0</v>
          </cell>
          <cell r="AN226">
            <v>0</v>
          </cell>
          <cell r="AO226">
            <v>0</v>
          </cell>
          <cell r="AP226">
            <v>0</v>
          </cell>
          <cell r="AQ226">
            <v>0</v>
          </cell>
          <cell r="AR226">
            <v>0</v>
          </cell>
          <cell r="AS226">
            <v>0</v>
          </cell>
          <cell r="AT226">
            <v>0</v>
          </cell>
          <cell r="AU226">
            <v>0</v>
          </cell>
        </row>
        <row r="227">
          <cell r="AG227" t="str">
            <v>West</v>
          </cell>
          <cell r="AH227" t="str">
            <v>T3</v>
          </cell>
          <cell r="AI227" t="str">
            <v>CAC 22/11kV Bus</v>
          </cell>
          <cell r="AJ227" t="str">
            <v>Monthly max demand peak kVA</v>
          </cell>
          <cell r="AK227">
            <v>0</v>
          </cell>
          <cell r="AL227">
            <v>0</v>
          </cell>
          <cell r="AM227">
            <v>0</v>
          </cell>
          <cell r="AN227">
            <v>0</v>
          </cell>
          <cell r="AO227">
            <v>0</v>
          </cell>
          <cell r="AP227">
            <v>0</v>
          </cell>
          <cell r="AQ227">
            <v>0</v>
          </cell>
          <cell r="AR227">
            <v>0</v>
          </cell>
          <cell r="AS227">
            <v>0</v>
          </cell>
          <cell r="AT227">
            <v>0</v>
          </cell>
          <cell r="AU227">
            <v>0</v>
          </cell>
        </row>
        <row r="228">
          <cell r="AG228" t="str">
            <v>East</v>
          </cell>
          <cell r="AH228" t="str">
            <v>T1</v>
          </cell>
          <cell r="AI228" t="str">
            <v>CAC 66/33kV STOUD</v>
          </cell>
          <cell r="AJ228" t="str">
            <v>Monthly max demand peak kVA</v>
          </cell>
          <cell r="AK228">
            <v>0</v>
          </cell>
          <cell r="AL228">
            <v>0</v>
          </cell>
          <cell r="AM228">
            <v>0</v>
          </cell>
          <cell r="AN228">
            <v>0</v>
          </cell>
          <cell r="AO228">
            <v>0</v>
          </cell>
          <cell r="AP228">
            <v>0</v>
          </cell>
          <cell r="AQ228">
            <v>0</v>
          </cell>
          <cell r="AR228">
            <v>0</v>
          </cell>
          <cell r="AS228">
            <v>0</v>
          </cell>
          <cell r="AT228">
            <v>0</v>
          </cell>
          <cell r="AU228">
            <v>0</v>
          </cell>
        </row>
        <row r="229">
          <cell r="AG229" t="str">
            <v>East</v>
          </cell>
          <cell r="AH229" t="str">
            <v>T1</v>
          </cell>
          <cell r="AI229" t="str">
            <v>CAC 22/11kV Bus STOUD</v>
          </cell>
          <cell r="AJ229" t="str">
            <v>Monthly max demand peak kVA</v>
          </cell>
          <cell r="AK229">
            <v>0</v>
          </cell>
          <cell r="AL229">
            <v>0</v>
          </cell>
          <cell r="AM229">
            <v>0</v>
          </cell>
          <cell r="AN229">
            <v>0</v>
          </cell>
          <cell r="AO229">
            <v>0</v>
          </cell>
          <cell r="AP229">
            <v>0</v>
          </cell>
          <cell r="AQ229">
            <v>0</v>
          </cell>
          <cell r="AR229">
            <v>0</v>
          </cell>
          <cell r="AS229">
            <v>0</v>
          </cell>
          <cell r="AT229">
            <v>0</v>
          </cell>
          <cell r="AU229">
            <v>0</v>
          </cell>
        </row>
        <row r="230">
          <cell r="AG230" t="str">
            <v>East</v>
          </cell>
          <cell r="AH230" t="str">
            <v>T1</v>
          </cell>
          <cell r="AI230" t="str">
            <v>CAC 22/11kV Line STOUD</v>
          </cell>
          <cell r="AJ230" t="str">
            <v>Monthly max demand peak kVA</v>
          </cell>
          <cell r="AK230">
            <v>0</v>
          </cell>
          <cell r="AL230">
            <v>0</v>
          </cell>
          <cell r="AM230">
            <v>0</v>
          </cell>
          <cell r="AN230">
            <v>0</v>
          </cell>
          <cell r="AO230">
            <v>0</v>
          </cell>
          <cell r="AP230">
            <v>0</v>
          </cell>
          <cell r="AQ230">
            <v>0</v>
          </cell>
          <cell r="AR230">
            <v>0</v>
          </cell>
          <cell r="AS230">
            <v>0</v>
          </cell>
          <cell r="AT230">
            <v>0</v>
          </cell>
          <cell r="AU230">
            <v>0</v>
          </cell>
        </row>
        <row r="231">
          <cell r="AG231" t="str">
            <v>East</v>
          </cell>
          <cell r="AH231" t="str">
            <v>T2</v>
          </cell>
          <cell r="AI231" t="str">
            <v>CAC 66/33kV STOUD</v>
          </cell>
          <cell r="AJ231" t="str">
            <v>Monthly max demand peak kVA</v>
          </cell>
          <cell r="AK231">
            <v>0</v>
          </cell>
          <cell r="AL231">
            <v>0</v>
          </cell>
          <cell r="AM231">
            <v>0</v>
          </cell>
          <cell r="AN231">
            <v>0</v>
          </cell>
          <cell r="AO231">
            <v>0</v>
          </cell>
          <cell r="AP231">
            <v>0</v>
          </cell>
          <cell r="AQ231">
            <v>0</v>
          </cell>
          <cell r="AR231">
            <v>0</v>
          </cell>
          <cell r="AS231">
            <v>0</v>
          </cell>
          <cell r="AT231">
            <v>0</v>
          </cell>
          <cell r="AU231">
            <v>0</v>
          </cell>
        </row>
        <row r="232">
          <cell r="AG232" t="str">
            <v>East</v>
          </cell>
          <cell r="AH232" t="str">
            <v>T2</v>
          </cell>
          <cell r="AI232" t="str">
            <v>CAC 22/11kV Bus STOUD</v>
          </cell>
          <cell r="AJ232" t="str">
            <v>Monthly max demand peak kVA</v>
          </cell>
          <cell r="AK232">
            <v>0</v>
          </cell>
          <cell r="AL232">
            <v>0</v>
          </cell>
          <cell r="AM232">
            <v>0</v>
          </cell>
          <cell r="AN232">
            <v>0</v>
          </cell>
          <cell r="AO232">
            <v>0</v>
          </cell>
          <cell r="AP232">
            <v>0</v>
          </cell>
          <cell r="AQ232">
            <v>0</v>
          </cell>
          <cell r="AR232">
            <v>0</v>
          </cell>
          <cell r="AS232">
            <v>0</v>
          </cell>
          <cell r="AT232">
            <v>0</v>
          </cell>
          <cell r="AU232">
            <v>0</v>
          </cell>
        </row>
        <row r="233">
          <cell r="AG233" t="str">
            <v>East</v>
          </cell>
          <cell r="AH233" t="str">
            <v>T2</v>
          </cell>
          <cell r="AI233" t="str">
            <v>CAC 22/11kV Line STOUD</v>
          </cell>
          <cell r="AJ233" t="str">
            <v>Monthly max demand peak kVA</v>
          </cell>
          <cell r="AK233">
            <v>0</v>
          </cell>
          <cell r="AL233">
            <v>0</v>
          </cell>
          <cell r="AM233">
            <v>0</v>
          </cell>
          <cell r="AN233">
            <v>0</v>
          </cell>
          <cell r="AO233">
            <v>0</v>
          </cell>
          <cell r="AP233">
            <v>0</v>
          </cell>
          <cell r="AQ233">
            <v>0</v>
          </cell>
          <cell r="AR233">
            <v>0</v>
          </cell>
          <cell r="AS233">
            <v>0</v>
          </cell>
          <cell r="AT233">
            <v>0</v>
          </cell>
          <cell r="AU233">
            <v>0</v>
          </cell>
        </row>
        <row r="234">
          <cell r="AG234" t="str">
            <v>East</v>
          </cell>
          <cell r="AH234" t="str">
            <v>T3</v>
          </cell>
          <cell r="AI234" t="str">
            <v>CAC 66/33kV STOUD</v>
          </cell>
          <cell r="AJ234" t="str">
            <v>Monthly max demand peak kVA</v>
          </cell>
          <cell r="AK234">
            <v>0</v>
          </cell>
          <cell r="AL234">
            <v>0</v>
          </cell>
          <cell r="AM234">
            <v>0</v>
          </cell>
          <cell r="AN234">
            <v>0</v>
          </cell>
          <cell r="AO234">
            <v>0</v>
          </cell>
          <cell r="AP234">
            <v>0</v>
          </cell>
          <cell r="AQ234">
            <v>0</v>
          </cell>
          <cell r="AR234">
            <v>0</v>
          </cell>
          <cell r="AS234">
            <v>0</v>
          </cell>
          <cell r="AT234">
            <v>0</v>
          </cell>
          <cell r="AU234">
            <v>0</v>
          </cell>
        </row>
        <row r="235">
          <cell r="AG235" t="str">
            <v>East</v>
          </cell>
          <cell r="AH235" t="str">
            <v>T3</v>
          </cell>
          <cell r="AI235" t="str">
            <v>CAC 22/11kV Bus STOUD</v>
          </cell>
          <cell r="AJ235" t="str">
            <v>Monthly max demand peak kVA</v>
          </cell>
          <cell r="AK235">
            <v>0</v>
          </cell>
          <cell r="AL235">
            <v>0</v>
          </cell>
          <cell r="AM235">
            <v>0</v>
          </cell>
          <cell r="AN235">
            <v>0</v>
          </cell>
          <cell r="AO235">
            <v>0</v>
          </cell>
          <cell r="AP235">
            <v>0</v>
          </cell>
          <cell r="AQ235">
            <v>0</v>
          </cell>
          <cell r="AR235">
            <v>0</v>
          </cell>
          <cell r="AS235">
            <v>0</v>
          </cell>
          <cell r="AT235">
            <v>0</v>
          </cell>
          <cell r="AU235">
            <v>0</v>
          </cell>
        </row>
        <row r="236">
          <cell r="AG236" t="str">
            <v>East</v>
          </cell>
          <cell r="AH236" t="str">
            <v>T3</v>
          </cell>
          <cell r="AI236" t="str">
            <v>CAC 22/11kV Line STOUD</v>
          </cell>
          <cell r="AJ236" t="str">
            <v>Monthly max demand peak kVA</v>
          </cell>
          <cell r="AK236">
            <v>0</v>
          </cell>
          <cell r="AL236">
            <v>0</v>
          </cell>
          <cell r="AM236">
            <v>0</v>
          </cell>
          <cell r="AN236">
            <v>0</v>
          </cell>
          <cell r="AO236">
            <v>0</v>
          </cell>
          <cell r="AP236">
            <v>0</v>
          </cell>
          <cell r="AQ236">
            <v>0</v>
          </cell>
          <cell r="AR236">
            <v>0</v>
          </cell>
          <cell r="AS236">
            <v>0</v>
          </cell>
          <cell r="AT236">
            <v>0</v>
          </cell>
          <cell r="AU236">
            <v>0</v>
          </cell>
        </row>
        <row r="237">
          <cell r="AG237" t="str">
            <v>West</v>
          </cell>
          <cell r="AH237" t="str">
            <v>T1</v>
          </cell>
          <cell r="AI237" t="str">
            <v>CAC 66/33kV STOUD</v>
          </cell>
          <cell r="AJ237" t="str">
            <v>Monthly max demand peak kVA</v>
          </cell>
          <cell r="AK237">
            <v>0</v>
          </cell>
          <cell r="AL237">
            <v>0</v>
          </cell>
          <cell r="AM237">
            <v>0</v>
          </cell>
          <cell r="AN237">
            <v>0</v>
          </cell>
          <cell r="AO237">
            <v>0</v>
          </cell>
          <cell r="AP237">
            <v>0</v>
          </cell>
          <cell r="AQ237">
            <v>0</v>
          </cell>
          <cell r="AR237">
            <v>0</v>
          </cell>
          <cell r="AS237">
            <v>0</v>
          </cell>
          <cell r="AT237">
            <v>0</v>
          </cell>
          <cell r="AU237">
            <v>0</v>
          </cell>
        </row>
        <row r="238">
          <cell r="AG238" t="str">
            <v>West</v>
          </cell>
          <cell r="AH238" t="str">
            <v>T1</v>
          </cell>
          <cell r="AI238" t="str">
            <v>CAC 22/11kV Bus STOUD</v>
          </cell>
          <cell r="AJ238" t="str">
            <v>Monthly max demand peak kVA</v>
          </cell>
          <cell r="AK238">
            <v>0</v>
          </cell>
          <cell r="AL238">
            <v>0</v>
          </cell>
          <cell r="AM238">
            <v>0</v>
          </cell>
          <cell r="AN238">
            <v>0</v>
          </cell>
          <cell r="AO238">
            <v>0</v>
          </cell>
          <cell r="AP238">
            <v>0</v>
          </cell>
          <cell r="AQ238">
            <v>0</v>
          </cell>
          <cell r="AR238">
            <v>0</v>
          </cell>
          <cell r="AS238">
            <v>0</v>
          </cell>
          <cell r="AT238">
            <v>0</v>
          </cell>
          <cell r="AU238">
            <v>0</v>
          </cell>
        </row>
        <row r="239">
          <cell r="AG239" t="str">
            <v>West</v>
          </cell>
          <cell r="AH239" t="str">
            <v>T1</v>
          </cell>
          <cell r="AI239" t="str">
            <v>CAC 22/11kV Line STOUD</v>
          </cell>
          <cell r="AJ239" t="str">
            <v>Monthly max demand peak kVA</v>
          </cell>
          <cell r="AK239">
            <v>0</v>
          </cell>
          <cell r="AL239">
            <v>0</v>
          </cell>
          <cell r="AM239">
            <v>0</v>
          </cell>
          <cell r="AN239">
            <v>0</v>
          </cell>
          <cell r="AO239">
            <v>0</v>
          </cell>
          <cell r="AP239">
            <v>0</v>
          </cell>
          <cell r="AQ239">
            <v>0</v>
          </cell>
          <cell r="AR239">
            <v>0</v>
          </cell>
          <cell r="AS239">
            <v>0</v>
          </cell>
          <cell r="AT239">
            <v>0</v>
          </cell>
          <cell r="AU239">
            <v>0</v>
          </cell>
        </row>
        <row r="240">
          <cell r="AG240" t="str">
            <v>West</v>
          </cell>
          <cell r="AH240" t="str">
            <v>T2</v>
          </cell>
          <cell r="AI240" t="str">
            <v>CAC 66/33kV STOUD</v>
          </cell>
          <cell r="AJ240" t="str">
            <v>Monthly max demand peak kVA</v>
          </cell>
          <cell r="AK240">
            <v>0</v>
          </cell>
          <cell r="AL240">
            <v>0</v>
          </cell>
          <cell r="AM240">
            <v>0</v>
          </cell>
          <cell r="AN240">
            <v>0</v>
          </cell>
          <cell r="AO240">
            <v>0</v>
          </cell>
          <cell r="AP240">
            <v>0</v>
          </cell>
          <cell r="AQ240">
            <v>0</v>
          </cell>
          <cell r="AR240">
            <v>0</v>
          </cell>
          <cell r="AS240">
            <v>0</v>
          </cell>
          <cell r="AT240">
            <v>0</v>
          </cell>
          <cell r="AU240">
            <v>0</v>
          </cell>
        </row>
        <row r="241">
          <cell r="AG241" t="str">
            <v>West</v>
          </cell>
          <cell r="AH241" t="str">
            <v>T2</v>
          </cell>
          <cell r="AI241" t="str">
            <v>CAC 22/11kV Bus STOUD</v>
          </cell>
          <cell r="AJ241" t="str">
            <v>Monthly max demand peak kVA</v>
          </cell>
          <cell r="AK241">
            <v>0</v>
          </cell>
          <cell r="AL241">
            <v>0</v>
          </cell>
          <cell r="AM241">
            <v>0</v>
          </cell>
          <cell r="AN241">
            <v>0</v>
          </cell>
          <cell r="AO241">
            <v>0</v>
          </cell>
          <cell r="AP241">
            <v>0</v>
          </cell>
          <cell r="AQ241">
            <v>0</v>
          </cell>
          <cell r="AR241">
            <v>0</v>
          </cell>
          <cell r="AS241">
            <v>0</v>
          </cell>
          <cell r="AT241">
            <v>0</v>
          </cell>
          <cell r="AU241">
            <v>0</v>
          </cell>
        </row>
        <row r="242">
          <cell r="AG242" t="str">
            <v>West</v>
          </cell>
          <cell r="AH242" t="str">
            <v>T2</v>
          </cell>
          <cell r="AI242" t="str">
            <v>CAC 22/11kV Line STOUD</v>
          </cell>
          <cell r="AJ242" t="str">
            <v>Monthly max demand peak kVA</v>
          </cell>
          <cell r="AK242">
            <v>0</v>
          </cell>
          <cell r="AL242">
            <v>0</v>
          </cell>
          <cell r="AM242">
            <v>0</v>
          </cell>
          <cell r="AN242">
            <v>0</v>
          </cell>
          <cell r="AO242">
            <v>0</v>
          </cell>
          <cell r="AP242">
            <v>0</v>
          </cell>
          <cell r="AQ242">
            <v>0</v>
          </cell>
          <cell r="AR242">
            <v>0</v>
          </cell>
          <cell r="AS242">
            <v>0</v>
          </cell>
          <cell r="AT242">
            <v>0</v>
          </cell>
          <cell r="AU242">
            <v>0</v>
          </cell>
        </row>
        <row r="243">
          <cell r="AG243" t="str">
            <v>West</v>
          </cell>
          <cell r="AH243" t="str">
            <v>T3</v>
          </cell>
          <cell r="AI243" t="str">
            <v>CAC 66/33kV STOUD</v>
          </cell>
          <cell r="AJ243" t="str">
            <v>Monthly max demand peak kVA</v>
          </cell>
          <cell r="AK243">
            <v>0</v>
          </cell>
          <cell r="AL243">
            <v>0</v>
          </cell>
          <cell r="AM243">
            <v>0</v>
          </cell>
          <cell r="AN243">
            <v>0</v>
          </cell>
          <cell r="AO243">
            <v>0</v>
          </cell>
          <cell r="AP243">
            <v>0</v>
          </cell>
          <cell r="AQ243">
            <v>0</v>
          </cell>
          <cell r="AR243">
            <v>0</v>
          </cell>
          <cell r="AS243">
            <v>0</v>
          </cell>
          <cell r="AT243">
            <v>0</v>
          </cell>
          <cell r="AU243">
            <v>0</v>
          </cell>
        </row>
        <row r="244">
          <cell r="AG244" t="str">
            <v>West</v>
          </cell>
          <cell r="AH244" t="str">
            <v>T3</v>
          </cell>
          <cell r="AI244" t="str">
            <v>CAC 22/11kV Bus STOUD</v>
          </cell>
          <cell r="AJ244" t="str">
            <v>Monthly max demand peak kVA</v>
          </cell>
          <cell r="AK244">
            <v>0</v>
          </cell>
          <cell r="AL244">
            <v>0</v>
          </cell>
          <cell r="AM244">
            <v>0</v>
          </cell>
          <cell r="AN244">
            <v>0</v>
          </cell>
          <cell r="AO244">
            <v>0</v>
          </cell>
          <cell r="AP244">
            <v>0</v>
          </cell>
          <cell r="AQ244">
            <v>0</v>
          </cell>
          <cell r="AR244">
            <v>0</v>
          </cell>
          <cell r="AS244">
            <v>0</v>
          </cell>
          <cell r="AT244">
            <v>0</v>
          </cell>
          <cell r="AU244">
            <v>0</v>
          </cell>
        </row>
        <row r="245">
          <cell r="AG245" t="str">
            <v>West</v>
          </cell>
          <cell r="AH245" t="str">
            <v>T3</v>
          </cell>
          <cell r="AI245" t="str">
            <v>CAC 22/11kV Line STOUD</v>
          </cell>
          <cell r="AJ245" t="str">
            <v>Monthly max demand peak kVA</v>
          </cell>
          <cell r="AK245">
            <v>0</v>
          </cell>
          <cell r="AL245">
            <v>0</v>
          </cell>
          <cell r="AM245">
            <v>0</v>
          </cell>
          <cell r="AN245">
            <v>0</v>
          </cell>
          <cell r="AO245">
            <v>0</v>
          </cell>
          <cell r="AP245">
            <v>0</v>
          </cell>
          <cell r="AQ245">
            <v>0</v>
          </cell>
          <cell r="AR245">
            <v>0</v>
          </cell>
          <cell r="AS245">
            <v>0</v>
          </cell>
          <cell r="AT245">
            <v>0</v>
          </cell>
          <cell r="AU245">
            <v>0</v>
          </cell>
        </row>
        <row r="246">
          <cell r="AG246" t="str">
            <v>South East</v>
          </cell>
          <cell r="AH246" t="str">
            <v>SE</v>
          </cell>
          <cell r="AI246" t="str">
            <v>EG - 11kV</v>
          </cell>
          <cell r="AJ246" t="str">
            <v>Excess demand</v>
          </cell>
          <cell r="AK246">
            <v>0</v>
          </cell>
          <cell r="AL246">
            <v>0</v>
          </cell>
          <cell r="AM246">
            <v>0</v>
          </cell>
          <cell r="AN246">
            <v>0</v>
          </cell>
          <cell r="AO246">
            <v>0</v>
          </cell>
          <cell r="AP246">
            <v>0</v>
          </cell>
          <cell r="AQ246">
            <v>0</v>
          </cell>
          <cell r="AR246">
            <v>0</v>
          </cell>
          <cell r="AS246">
            <v>0</v>
          </cell>
          <cell r="AT246">
            <v>0</v>
          </cell>
          <cell r="AU246">
            <v>0</v>
          </cell>
        </row>
        <row r="247">
          <cell r="AG247" t="str">
            <v>South East</v>
          </cell>
          <cell r="AH247" t="str">
            <v>SE</v>
          </cell>
          <cell r="AI247" t="str">
            <v>Demand ToU 11kV</v>
          </cell>
          <cell r="AJ247" t="str">
            <v>Excess demand</v>
          </cell>
          <cell r="AK247">
            <v>23346.373249386001</v>
          </cell>
          <cell r="AL247">
            <v>23346.373249386001</v>
          </cell>
          <cell r="AM247">
            <v>23346.373249386001</v>
          </cell>
          <cell r="AN247">
            <v>23346.373249386001</v>
          </cell>
          <cell r="AO247">
            <v>23346.373249386001</v>
          </cell>
          <cell r="AP247">
            <v>23346.373249386001</v>
          </cell>
          <cell r="AQ247">
            <v>23346.373249386001</v>
          </cell>
          <cell r="AR247">
            <v>23346.373249386001</v>
          </cell>
          <cell r="AS247">
            <v>23346.373249386001</v>
          </cell>
          <cell r="AT247">
            <v>23346.373249386001</v>
          </cell>
          <cell r="AU247">
            <v>23346.373249386001</v>
          </cell>
        </row>
        <row r="248">
          <cell r="AG248" t="str">
            <v>South East</v>
          </cell>
          <cell r="AH248" t="str">
            <v>SE</v>
          </cell>
          <cell r="AI248" t="str">
            <v>11kV Line</v>
          </cell>
          <cell r="AJ248" t="str">
            <v>Excess demand</v>
          </cell>
          <cell r="AK248">
            <v>105569.07404038755</v>
          </cell>
          <cell r="AL248">
            <v>105569.07404038755</v>
          </cell>
          <cell r="AM248">
            <v>105569.07404038755</v>
          </cell>
          <cell r="AN248">
            <v>105569.07404038755</v>
          </cell>
          <cell r="AO248">
            <v>105569.07404038755</v>
          </cell>
          <cell r="AP248">
            <v>105569.07404038755</v>
          </cell>
          <cell r="AQ248">
            <v>105569.07404038755</v>
          </cell>
          <cell r="AR248">
            <v>105569.07404038755</v>
          </cell>
          <cell r="AS248">
            <v>105569.07404038755</v>
          </cell>
          <cell r="AT248">
            <v>105569.07404038755</v>
          </cell>
          <cell r="AU248">
            <v>105569.07404038755</v>
          </cell>
        </row>
        <row r="249">
          <cell r="AG249" t="str">
            <v>South East</v>
          </cell>
          <cell r="AH249" t="str">
            <v>SE</v>
          </cell>
          <cell r="AI249" t="str">
            <v>11kV Bus</v>
          </cell>
          <cell r="AJ249" t="str">
            <v>Excess demand</v>
          </cell>
          <cell r="AK249">
            <v>0</v>
          </cell>
          <cell r="AL249">
            <v>0</v>
          </cell>
          <cell r="AM249">
            <v>0</v>
          </cell>
          <cell r="AN249">
            <v>0</v>
          </cell>
          <cell r="AO249">
            <v>0</v>
          </cell>
          <cell r="AP249">
            <v>0</v>
          </cell>
          <cell r="AQ249">
            <v>0</v>
          </cell>
          <cell r="AR249">
            <v>0</v>
          </cell>
          <cell r="AS249">
            <v>0</v>
          </cell>
          <cell r="AT249">
            <v>0</v>
          </cell>
          <cell r="AU249">
            <v>0</v>
          </cell>
        </row>
        <row r="250">
          <cell r="AG250" t="str">
            <v>East</v>
          </cell>
          <cell r="AH250" t="str">
            <v>T1</v>
          </cell>
          <cell r="AI250" t="str">
            <v>CAC 66kV</v>
          </cell>
          <cell r="AJ250" t="str">
            <v>Excess demand</v>
          </cell>
          <cell r="AK250">
            <v>0</v>
          </cell>
          <cell r="AL250">
            <v>0</v>
          </cell>
          <cell r="AM250">
            <v>0</v>
          </cell>
          <cell r="AN250">
            <v>0</v>
          </cell>
          <cell r="AO250">
            <v>0</v>
          </cell>
          <cell r="AP250">
            <v>0</v>
          </cell>
          <cell r="AQ250">
            <v>0</v>
          </cell>
          <cell r="AR250">
            <v>0</v>
          </cell>
          <cell r="AS250">
            <v>0</v>
          </cell>
          <cell r="AT250">
            <v>0</v>
          </cell>
          <cell r="AU250">
            <v>0</v>
          </cell>
        </row>
        <row r="251">
          <cell r="AG251" t="str">
            <v>East</v>
          </cell>
          <cell r="AH251" t="str">
            <v>T1</v>
          </cell>
          <cell r="AI251" t="str">
            <v>CAC 33kV</v>
          </cell>
          <cell r="AJ251" t="str">
            <v>Excess demand</v>
          </cell>
          <cell r="AK251">
            <v>0</v>
          </cell>
          <cell r="AL251">
            <v>0</v>
          </cell>
          <cell r="AM251">
            <v>0</v>
          </cell>
          <cell r="AN251">
            <v>0</v>
          </cell>
          <cell r="AO251">
            <v>0</v>
          </cell>
          <cell r="AP251">
            <v>0</v>
          </cell>
          <cell r="AQ251">
            <v>0</v>
          </cell>
          <cell r="AR251">
            <v>0</v>
          </cell>
          <cell r="AS251">
            <v>0</v>
          </cell>
          <cell r="AT251">
            <v>0</v>
          </cell>
          <cell r="AU251">
            <v>0</v>
          </cell>
        </row>
        <row r="252">
          <cell r="AG252" t="str">
            <v>East</v>
          </cell>
          <cell r="AH252" t="str">
            <v>T1</v>
          </cell>
          <cell r="AI252" t="str">
            <v>CAC 22/11kV Line</v>
          </cell>
          <cell r="AJ252" t="str">
            <v>Excess demand</v>
          </cell>
          <cell r="AK252">
            <v>0</v>
          </cell>
          <cell r="AL252">
            <v>0</v>
          </cell>
          <cell r="AM252">
            <v>0</v>
          </cell>
          <cell r="AN252">
            <v>0</v>
          </cell>
          <cell r="AO252">
            <v>0</v>
          </cell>
          <cell r="AP252">
            <v>0</v>
          </cell>
          <cell r="AQ252">
            <v>0</v>
          </cell>
          <cell r="AR252">
            <v>0</v>
          </cell>
          <cell r="AS252">
            <v>0</v>
          </cell>
          <cell r="AT252">
            <v>0</v>
          </cell>
          <cell r="AU252">
            <v>0</v>
          </cell>
        </row>
        <row r="253">
          <cell r="AG253" t="str">
            <v>East</v>
          </cell>
          <cell r="AH253" t="str">
            <v>T1</v>
          </cell>
          <cell r="AI253" t="str">
            <v>CAC 22/11kV Bus</v>
          </cell>
          <cell r="AJ253" t="str">
            <v>Excess demand</v>
          </cell>
          <cell r="AK253">
            <v>0</v>
          </cell>
          <cell r="AL253">
            <v>0</v>
          </cell>
          <cell r="AM253">
            <v>0</v>
          </cell>
          <cell r="AN253">
            <v>0</v>
          </cell>
          <cell r="AO253">
            <v>0</v>
          </cell>
          <cell r="AP253">
            <v>0</v>
          </cell>
          <cell r="AQ253">
            <v>0</v>
          </cell>
          <cell r="AR253">
            <v>0</v>
          </cell>
          <cell r="AS253">
            <v>0</v>
          </cell>
          <cell r="AT253">
            <v>0</v>
          </cell>
          <cell r="AU253">
            <v>0</v>
          </cell>
        </row>
        <row r="254">
          <cell r="AG254" t="str">
            <v>East</v>
          </cell>
          <cell r="AH254" t="str">
            <v>T2</v>
          </cell>
          <cell r="AI254" t="str">
            <v>CAC 66kV</v>
          </cell>
          <cell r="AJ254" t="str">
            <v>Excess demand</v>
          </cell>
          <cell r="AK254">
            <v>0</v>
          </cell>
          <cell r="AL254">
            <v>0</v>
          </cell>
          <cell r="AM254">
            <v>0</v>
          </cell>
          <cell r="AN254">
            <v>0</v>
          </cell>
          <cell r="AO254">
            <v>0</v>
          </cell>
          <cell r="AP254">
            <v>0</v>
          </cell>
          <cell r="AQ254">
            <v>0</v>
          </cell>
          <cell r="AR254">
            <v>0</v>
          </cell>
          <cell r="AS254">
            <v>0</v>
          </cell>
          <cell r="AT254">
            <v>0</v>
          </cell>
          <cell r="AU254">
            <v>0</v>
          </cell>
        </row>
        <row r="255">
          <cell r="AG255" t="str">
            <v>East</v>
          </cell>
          <cell r="AH255" t="str">
            <v>T2</v>
          </cell>
          <cell r="AI255" t="str">
            <v>CAC 33kV</v>
          </cell>
          <cell r="AJ255" t="str">
            <v>Excess demand</v>
          </cell>
          <cell r="AK255">
            <v>0</v>
          </cell>
          <cell r="AL255">
            <v>0</v>
          </cell>
          <cell r="AM255">
            <v>0</v>
          </cell>
          <cell r="AN255">
            <v>0</v>
          </cell>
          <cell r="AO255">
            <v>0</v>
          </cell>
          <cell r="AP255">
            <v>0</v>
          </cell>
          <cell r="AQ255">
            <v>0</v>
          </cell>
          <cell r="AR255">
            <v>0</v>
          </cell>
          <cell r="AS255">
            <v>0</v>
          </cell>
          <cell r="AT255">
            <v>0</v>
          </cell>
          <cell r="AU255">
            <v>0</v>
          </cell>
        </row>
        <row r="256">
          <cell r="AG256" t="str">
            <v>East</v>
          </cell>
          <cell r="AH256" t="str">
            <v>T2</v>
          </cell>
          <cell r="AI256" t="str">
            <v>CAC 22/11kV Line</v>
          </cell>
          <cell r="AJ256" t="str">
            <v>Excess demand</v>
          </cell>
          <cell r="AK256">
            <v>0</v>
          </cell>
          <cell r="AL256">
            <v>0</v>
          </cell>
          <cell r="AM256">
            <v>0</v>
          </cell>
          <cell r="AN256">
            <v>0</v>
          </cell>
          <cell r="AO256">
            <v>0</v>
          </cell>
          <cell r="AP256">
            <v>0</v>
          </cell>
          <cell r="AQ256">
            <v>0</v>
          </cell>
          <cell r="AR256">
            <v>0</v>
          </cell>
          <cell r="AS256">
            <v>0</v>
          </cell>
          <cell r="AT256">
            <v>0</v>
          </cell>
          <cell r="AU256">
            <v>0</v>
          </cell>
        </row>
        <row r="257">
          <cell r="AG257" t="str">
            <v>East</v>
          </cell>
          <cell r="AH257" t="str">
            <v>T2</v>
          </cell>
          <cell r="AI257" t="str">
            <v>CAC 22/11kV Bus</v>
          </cell>
          <cell r="AJ257" t="str">
            <v>Excess demand</v>
          </cell>
          <cell r="AK257">
            <v>0</v>
          </cell>
          <cell r="AL257">
            <v>0</v>
          </cell>
          <cell r="AM257">
            <v>0</v>
          </cell>
          <cell r="AN257">
            <v>0</v>
          </cell>
          <cell r="AO257">
            <v>0</v>
          </cell>
          <cell r="AP257">
            <v>0</v>
          </cell>
          <cell r="AQ257">
            <v>0</v>
          </cell>
          <cell r="AR257">
            <v>0</v>
          </cell>
          <cell r="AS257">
            <v>0</v>
          </cell>
          <cell r="AT257">
            <v>0</v>
          </cell>
          <cell r="AU257">
            <v>0</v>
          </cell>
        </row>
        <row r="258">
          <cell r="AG258" t="str">
            <v>East</v>
          </cell>
          <cell r="AH258" t="str">
            <v>T3</v>
          </cell>
          <cell r="AI258" t="str">
            <v>CAC 66kV</v>
          </cell>
          <cell r="AJ258" t="str">
            <v>Excess demand</v>
          </cell>
          <cell r="AK258">
            <v>0</v>
          </cell>
          <cell r="AL258">
            <v>0</v>
          </cell>
          <cell r="AM258">
            <v>0</v>
          </cell>
          <cell r="AN258">
            <v>0</v>
          </cell>
          <cell r="AO258">
            <v>0</v>
          </cell>
          <cell r="AP258">
            <v>0</v>
          </cell>
          <cell r="AQ258">
            <v>0</v>
          </cell>
          <cell r="AR258">
            <v>0</v>
          </cell>
          <cell r="AS258">
            <v>0</v>
          </cell>
          <cell r="AT258">
            <v>0</v>
          </cell>
          <cell r="AU258">
            <v>0</v>
          </cell>
        </row>
        <row r="259">
          <cell r="AG259" t="str">
            <v>East</v>
          </cell>
          <cell r="AH259" t="str">
            <v>T3</v>
          </cell>
          <cell r="AI259" t="str">
            <v>CAC 33kV</v>
          </cell>
          <cell r="AJ259" t="str">
            <v>Excess demand</v>
          </cell>
          <cell r="AK259">
            <v>0</v>
          </cell>
          <cell r="AL259">
            <v>0</v>
          </cell>
          <cell r="AM259">
            <v>0</v>
          </cell>
          <cell r="AN259">
            <v>0</v>
          </cell>
          <cell r="AO259">
            <v>0</v>
          </cell>
          <cell r="AP259">
            <v>0</v>
          </cell>
          <cell r="AQ259">
            <v>0</v>
          </cell>
          <cell r="AR259">
            <v>0</v>
          </cell>
          <cell r="AS259">
            <v>0</v>
          </cell>
          <cell r="AT259">
            <v>0</v>
          </cell>
          <cell r="AU259">
            <v>0</v>
          </cell>
        </row>
        <row r="260">
          <cell r="AG260" t="str">
            <v>East</v>
          </cell>
          <cell r="AH260" t="str">
            <v>T3</v>
          </cell>
          <cell r="AI260" t="str">
            <v>CAC 22/11kV Line</v>
          </cell>
          <cell r="AJ260" t="str">
            <v>Excess demand</v>
          </cell>
          <cell r="AK260">
            <v>0</v>
          </cell>
          <cell r="AL260">
            <v>0</v>
          </cell>
          <cell r="AM260">
            <v>0</v>
          </cell>
          <cell r="AN260">
            <v>0</v>
          </cell>
          <cell r="AO260">
            <v>0</v>
          </cell>
          <cell r="AP260">
            <v>0</v>
          </cell>
          <cell r="AQ260">
            <v>0</v>
          </cell>
          <cell r="AR260">
            <v>0</v>
          </cell>
          <cell r="AS260">
            <v>0</v>
          </cell>
          <cell r="AT260">
            <v>0</v>
          </cell>
          <cell r="AU260">
            <v>0</v>
          </cell>
        </row>
        <row r="261">
          <cell r="AG261" t="str">
            <v>East</v>
          </cell>
          <cell r="AH261" t="str">
            <v>T3</v>
          </cell>
          <cell r="AI261" t="str">
            <v>CAC 22/11kV Bus</v>
          </cell>
          <cell r="AJ261" t="str">
            <v>Excess demand</v>
          </cell>
          <cell r="AK261">
            <v>0</v>
          </cell>
          <cell r="AL261">
            <v>0</v>
          </cell>
          <cell r="AM261">
            <v>0</v>
          </cell>
          <cell r="AN261">
            <v>0</v>
          </cell>
          <cell r="AO261">
            <v>0</v>
          </cell>
          <cell r="AP261">
            <v>0</v>
          </cell>
          <cell r="AQ261">
            <v>0</v>
          </cell>
          <cell r="AR261">
            <v>0</v>
          </cell>
          <cell r="AS261">
            <v>0</v>
          </cell>
          <cell r="AT261">
            <v>0</v>
          </cell>
          <cell r="AU261">
            <v>0</v>
          </cell>
        </row>
        <row r="262">
          <cell r="AG262" t="str">
            <v>West</v>
          </cell>
          <cell r="AH262" t="str">
            <v>T1</v>
          </cell>
          <cell r="AI262" t="str">
            <v>CAC 66kV</v>
          </cell>
          <cell r="AJ262" t="str">
            <v>Excess demand</v>
          </cell>
          <cell r="AK262">
            <v>0</v>
          </cell>
          <cell r="AL262">
            <v>0</v>
          </cell>
          <cell r="AM262">
            <v>0</v>
          </cell>
          <cell r="AN262">
            <v>0</v>
          </cell>
          <cell r="AO262">
            <v>0</v>
          </cell>
          <cell r="AP262">
            <v>0</v>
          </cell>
          <cell r="AQ262">
            <v>0</v>
          </cell>
          <cell r="AR262">
            <v>0</v>
          </cell>
          <cell r="AS262">
            <v>0</v>
          </cell>
          <cell r="AT262">
            <v>0</v>
          </cell>
          <cell r="AU262">
            <v>0</v>
          </cell>
        </row>
        <row r="263">
          <cell r="AG263" t="str">
            <v>West</v>
          </cell>
          <cell r="AH263" t="str">
            <v>T1</v>
          </cell>
          <cell r="AI263" t="str">
            <v>CAC 33kV</v>
          </cell>
          <cell r="AJ263" t="str">
            <v>Excess demand</v>
          </cell>
          <cell r="AK263">
            <v>0</v>
          </cell>
          <cell r="AL263">
            <v>0</v>
          </cell>
          <cell r="AM263">
            <v>0</v>
          </cell>
          <cell r="AN263">
            <v>0</v>
          </cell>
          <cell r="AO263">
            <v>0</v>
          </cell>
          <cell r="AP263">
            <v>0</v>
          </cell>
          <cell r="AQ263">
            <v>0</v>
          </cell>
          <cell r="AR263">
            <v>0</v>
          </cell>
          <cell r="AS263">
            <v>0</v>
          </cell>
          <cell r="AT263">
            <v>0</v>
          </cell>
          <cell r="AU263">
            <v>0</v>
          </cell>
        </row>
        <row r="264">
          <cell r="AG264" t="str">
            <v>West</v>
          </cell>
          <cell r="AH264" t="str">
            <v>T1</v>
          </cell>
          <cell r="AI264" t="str">
            <v>CAC 22/11kV Line</v>
          </cell>
          <cell r="AJ264" t="str">
            <v>Excess demand</v>
          </cell>
          <cell r="AK264">
            <v>0</v>
          </cell>
          <cell r="AL264">
            <v>0</v>
          </cell>
          <cell r="AM264">
            <v>0</v>
          </cell>
          <cell r="AN264">
            <v>0</v>
          </cell>
          <cell r="AO264">
            <v>0</v>
          </cell>
          <cell r="AP264">
            <v>0</v>
          </cell>
          <cell r="AQ264">
            <v>0</v>
          </cell>
          <cell r="AR264">
            <v>0</v>
          </cell>
          <cell r="AS264">
            <v>0</v>
          </cell>
          <cell r="AT264">
            <v>0</v>
          </cell>
          <cell r="AU264">
            <v>0</v>
          </cell>
        </row>
        <row r="265">
          <cell r="AG265" t="str">
            <v>West</v>
          </cell>
          <cell r="AH265" t="str">
            <v>T1</v>
          </cell>
          <cell r="AI265" t="str">
            <v>CAC 22/11kV Bus</v>
          </cell>
          <cell r="AJ265" t="str">
            <v>Excess demand</v>
          </cell>
          <cell r="AK265">
            <v>0</v>
          </cell>
          <cell r="AL265">
            <v>0</v>
          </cell>
          <cell r="AM265">
            <v>0</v>
          </cell>
          <cell r="AN265">
            <v>0</v>
          </cell>
          <cell r="AO265">
            <v>0</v>
          </cell>
          <cell r="AP265">
            <v>0</v>
          </cell>
          <cell r="AQ265">
            <v>0</v>
          </cell>
          <cell r="AR265">
            <v>0</v>
          </cell>
          <cell r="AS265">
            <v>0</v>
          </cell>
          <cell r="AT265">
            <v>0</v>
          </cell>
          <cell r="AU265">
            <v>0</v>
          </cell>
        </row>
        <row r="266">
          <cell r="AG266" t="str">
            <v>West</v>
          </cell>
          <cell r="AH266" t="str">
            <v>T2</v>
          </cell>
          <cell r="AI266" t="str">
            <v>CAC 66kV</v>
          </cell>
          <cell r="AJ266" t="str">
            <v>Excess demand</v>
          </cell>
          <cell r="AK266">
            <v>0</v>
          </cell>
          <cell r="AL266">
            <v>0</v>
          </cell>
          <cell r="AM266">
            <v>0</v>
          </cell>
          <cell r="AN266">
            <v>0</v>
          </cell>
          <cell r="AO266">
            <v>0</v>
          </cell>
          <cell r="AP266">
            <v>0</v>
          </cell>
          <cell r="AQ266">
            <v>0</v>
          </cell>
          <cell r="AR266">
            <v>0</v>
          </cell>
          <cell r="AS266">
            <v>0</v>
          </cell>
          <cell r="AT266">
            <v>0</v>
          </cell>
          <cell r="AU266">
            <v>0</v>
          </cell>
        </row>
        <row r="267">
          <cell r="AG267" t="str">
            <v>West</v>
          </cell>
          <cell r="AH267" t="str">
            <v>T2</v>
          </cell>
          <cell r="AI267" t="str">
            <v>CAC 33kV</v>
          </cell>
          <cell r="AJ267" t="str">
            <v>Excess demand</v>
          </cell>
          <cell r="AK267">
            <v>0</v>
          </cell>
          <cell r="AL267">
            <v>0</v>
          </cell>
          <cell r="AM267">
            <v>0</v>
          </cell>
          <cell r="AN267">
            <v>0</v>
          </cell>
          <cell r="AO267">
            <v>0</v>
          </cell>
          <cell r="AP267">
            <v>0</v>
          </cell>
          <cell r="AQ267">
            <v>0</v>
          </cell>
          <cell r="AR267">
            <v>0</v>
          </cell>
          <cell r="AS267">
            <v>0</v>
          </cell>
          <cell r="AT267">
            <v>0</v>
          </cell>
          <cell r="AU267">
            <v>0</v>
          </cell>
        </row>
        <row r="268">
          <cell r="AG268" t="str">
            <v>West</v>
          </cell>
          <cell r="AH268" t="str">
            <v>T2</v>
          </cell>
          <cell r="AI268" t="str">
            <v>CAC 22/11kV Line</v>
          </cell>
          <cell r="AJ268" t="str">
            <v>Excess demand</v>
          </cell>
          <cell r="AK268">
            <v>0</v>
          </cell>
          <cell r="AL268">
            <v>0</v>
          </cell>
          <cell r="AM268">
            <v>0</v>
          </cell>
          <cell r="AN268">
            <v>0</v>
          </cell>
          <cell r="AO268">
            <v>0</v>
          </cell>
          <cell r="AP268">
            <v>0</v>
          </cell>
          <cell r="AQ268">
            <v>0</v>
          </cell>
          <cell r="AR268">
            <v>0</v>
          </cell>
          <cell r="AS268">
            <v>0</v>
          </cell>
          <cell r="AT268">
            <v>0</v>
          </cell>
          <cell r="AU268">
            <v>0</v>
          </cell>
        </row>
        <row r="269">
          <cell r="AG269" t="str">
            <v>West</v>
          </cell>
          <cell r="AH269" t="str">
            <v>T2</v>
          </cell>
          <cell r="AI269" t="str">
            <v>CAC 22/11kV Bus</v>
          </cell>
          <cell r="AJ269" t="str">
            <v>Excess demand</v>
          </cell>
          <cell r="AK269">
            <v>0</v>
          </cell>
          <cell r="AL269">
            <v>0</v>
          </cell>
          <cell r="AM269">
            <v>0</v>
          </cell>
          <cell r="AN269">
            <v>0</v>
          </cell>
          <cell r="AO269">
            <v>0</v>
          </cell>
          <cell r="AP269">
            <v>0</v>
          </cell>
          <cell r="AQ269">
            <v>0</v>
          </cell>
          <cell r="AR269">
            <v>0</v>
          </cell>
          <cell r="AS269">
            <v>0</v>
          </cell>
          <cell r="AT269">
            <v>0</v>
          </cell>
          <cell r="AU269">
            <v>0</v>
          </cell>
        </row>
        <row r="270">
          <cell r="AG270" t="str">
            <v>West</v>
          </cell>
          <cell r="AH270" t="str">
            <v>T3</v>
          </cell>
          <cell r="AI270" t="str">
            <v>CAC 66kV</v>
          </cell>
          <cell r="AJ270" t="str">
            <v>Excess demand</v>
          </cell>
          <cell r="AK270">
            <v>0</v>
          </cell>
          <cell r="AL270">
            <v>0</v>
          </cell>
          <cell r="AM270">
            <v>0</v>
          </cell>
          <cell r="AN270">
            <v>0</v>
          </cell>
          <cell r="AO270">
            <v>0</v>
          </cell>
          <cell r="AP270">
            <v>0</v>
          </cell>
          <cell r="AQ270">
            <v>0</v>
          </cell>
          <cell r="AR270">
            <v>0</v>
          </cell>
          <cell r="AS270">
            <v>0</v>
          </cell>
          <cell r="AT270">
            <v>0</v>
          </cell>
          <cell r="AU270">
            <v>0</v>
          </cell>
        </row>
        <row r="271">
          <cell r="AG271" t="str">
            <v>West</v>
          </cell>
          <cell r="AH271" t="str">
            <v>T3</v>
          </cell>
          <cell r="AI271" t="str">
            <v>CAC 33kV</v>
          </cell>
          <cell r="AJ271" t="str">
            <v>Excess demand</v>
          </cell>
          <cell r="AK271">
            <v>0</v>
          </cell>
          <cell r="AL271">
            <v>0</v>
          </cell>
          <cell r="AM271">
            <v>0</v>
          </cell>
          <cell r="AN271">
            <v>0</v>
          </cell>
          <cell r="AO271">
            <v>0</v>
          </cell>
          <cell r="AP271">
            <v>0</v>
          </cell>
          <cell r="AQ271">
            <v>0</v>
          </cell>
          <cell r="AR271">
            <v>0</v>
          </cell>
          <cell r="AS271">
            <v>0</v>
          </cell>
          <cell r="AT271">
            <v>0</v>
          </cell>
          <cell r="AU271">
            <v>0</v>
          </cell>
        </row>
        <row r="272">
          <cell r="AG272" t="str">
            <v>West</v>
          </cell>
          <cell r="AH272" t="str">
            <v>T3</v>
          </cell>
          <cell r="AI272" t="str">
            <v>CAC 22/11kV Line</v>
          </cell>
          <cell r="AJ272" t="str">
            <v>Excess demand</v>
          </cell>
          <cell r="AK272">
            <v>0</v>
          </cell>
          <cell r="AL272">
            <v>0</v>
          </cell>
          <cell r="AM272">
            <v>0</v>
          </cell>
          <cell r="AN272">
            <v>0</v>
          </cell>
          <cell r="AO272">
            <v>0</v>
          </cell>
          <cell r="AP272">
            <v>0</v>
          </cell>
          <cell r="AQ272">
            <v>0</v>
          </cell>
          <cell r="AR272">
            <v>0</v>
          </cell>
          <cell r="AS272">
            <v>0</v>
          </cell>
          <cell r="AT272">
            <v>0</v>
          </cell>
          <cell r="AU272">
            <v>0</v>
          </cell>
        </row>
        <row r="273">
          <cell r="AG273" t="str">
            <v>West</v>
          </cell>
          <cell r="AH273" t="str">
            <v>T3</v>
          </cell>
          <cell r="AI273" t="str">
            <v>CAC 22/11kV Bus</v>
          </cell>
          <cell r="AJ273" t="str">
            <v>Excess demand</v>
          </cell>
          <cell r="AK273">
            <v>0</v>
          </cell>
          <cell r="AL273">
            <v>0</v>
          </cell>
          <cell r="AM273">
            <v>0</v>
          </cell>
          <cell r="AN273">
            <v>0</v>
          </cell>
          <cell r="AO273">
            <v>0</v>
          </cell>
          <cell r="AP273">
            <v>0</v>
          </cell>
          <cell r="AQ273">
            <v>0</v>
          </cell>
          <cell r="AR273">
            <v>0</v>
          </cell>
          <cell r="AS273">
            <v>0</v>
          </cell>
          <cell r="AT273">
            <v>0</v>
          </cell>
          <cell r="AU273">
            <v>0</v>
          </cell>
        </row>
        <row r="274">
          <cell r="AG274" t="str">
            <v>East</v>
          </cell>
          <cell r="AH274" t="str">
            <v>T1</v>
          </cell>
          <cell r="AI274" t="str">
            <v>CAC 66/33kV STOUD</v>
          </cell>
          <cell r="AJ274" t="str">
            <v>Excess demand</v>
          </cell>
          <cell r="AK274">
            <v>0</v>
          </cell>
          <cell r="AL274">
            <v>0</v>
          </cell>
          <cell r="AM274">
            <v>0</v>
          </cell>
          <cell r="AN274">
            <v>0</v>
          </cell>
          <cell r="AO274">
            <v>0</v>
          </cell>
          <cell r="AP274">
            <v>0</v>
          </cell>
          <cell r="AQ274">
            <v>0</v>
          </cell>
          <cell r="AR274">
            <v>0</v>
          </cell>
          <cell r="AS274">
            <v>0</v>
          </cell>
          <cell r="AT274">
            <v>0</v>
          </cell>
          <cell r="AU274">
            <v>0</v>
          </cell>
        </row>
        <row r="275">
          <cell r="AG275" t="str">
            <v>East</v>
          </cell>
          <cell r="AH275" t="str">
            <v>T1</v>
          </cell>
          <cell r="AI275" t="str">
            <v>CAC 22/11kV Bus STOUD</v>
          </cell>
          <cell r="AJ275" t="str">
            <v>Excess demand</v>
          </cell>
          <cell r="AK275">
            <v>0</v>
          </cell>
          <cell r="AL275">
            <v>0</v>
          </cell>
          <cell r="AM275">
            <v>0</v>
          </cell>
          <cell r="AN275">
            <v>0</v>
          </cell>
          <cell r="AO275">
            <v>0</v>
          </cell>
          <cell r="AP275">
            <v>0</v>
          </cell>
          <cell r="AQ275">
            <v>0</v>
          </cell>
          <cell r="AR275">
            <v>0</v>
          </cell>
          <cell r="AS275">
            <v>0</v>
          </cell>
          <cell r="AT275">
            <v>0</v>
          </cell>
          <cell r="AU275">
            <v>0</v>
          </cell>
        </row>
        <row r="276">
          <cell r="AG276" t="str">
            <v>East</v>
          </cell>
          <cell r="AH276" t="str">
            <v>T1</v>
          </cell>
          <cell r="AI276" t="str">
            <v>CAC 22/11kV Line STOUD</v>
          </cell>
          <cell r="AJ276" t="str">
            <v>Excess demand</v>
          </cell>
          <cell r="AK276">
            <v>0</v>
          </cell>
          <cell r="AL276">
            <v>0</v>
          </cell>
          <cell r="AM276">
            <v>0</v>
          </cell>
          <cell r="AN276">
            <v>0</v>
          </cell>
          <cell r="AO276">
            <v>0</v>
          </cell>
          <cell r="AP276">
            <v>0</v>
          </cell>
          <cell r="AQ276">
            <v>0</v>
          </cell>
          <cell r="AR276">
            <v>0</v>
          </cell>
          <cell r="AS276">
            <v>0</v>
          </cell>
          <cell r="AT276">
            <v>0</v>
          </cell>
          <cell r="AU276">
            <v>0</v>
          </cell>
        </row>
        <row r="277">
          <cell r="AG277" t="str">
            <v>East</v>
          </cell>
          <cell r="AH277" t="str">
            <v>T2</v>
          </cell>
          <cell r="AI277" t="str">
            <v>CAC 66/33kV STOUD</v>
          </cell>
          <cell r="AJ277" t="str">
            <v>Excess demand</v>
          </cell>
          <cell r="AK277">
            <v>0</v>
          </cell>
          <cell r="AL277">
            <v>0</v>
          </cell>
          <cell r="AM277">
            <v>0</v>
          </cell>
          <cell r="AN277">
            <v>0</v>
          </cell>
          <cell r="AO277">
            <v>0</v>
          </cell>
          <cell r="AP277">
            <v>0</v>
          </cell>
          <cell r="AQ277">
            <v>0</v>
          </cell>
          <cell r="AR277">
            <v>0</v>
          </cell>
          <cell r="AS277">
            <v>0</v>
          </cell>
          <cell r="AT277">
            <v>0</v>
          </cell>
          <cell r="AU277">
            <v>0</v>
          </cell>
        </row>
        <row r="278">
          <cell r="AG278" t="str">
            <v>East</v>
          </cell>
          <cell r="AH278" t="str">
            <v>T2</v>
          </cell>
          <cell r="AI278" t="str">
            <v>CAC 22/11kV Bus STOUD</v>
          </cell>
          <cell r="AJ278" t="str">
            <v>Excess demand</v>
          </cell>
          <cell r="AK278">
            <v>0</v>
          </cell>
          <cell r="AL278">
            <v>0</v>
          </cell>
          <cell r="AM278">
            <v>0</v>
          </cell>
          <cell r="AN278">
            <v>0</v>
          </cell>
          <cell r="AO278">
            <v>0</v>
          </cell>
          <cell r="AP278">
            <v>0</v>
          </cell>
          <cell r="AQ278">
            <v>0</v>
          </cell>
          <cell r="AR278">
            <v>0</v>
          </cell>
          <cell r="AS278">
            <v>0</v>
          </cell>
          <cell r="AT278">
            <v>0</v>
          </cell>
          <cell r="AU278">
            <v>0</v>
          </cell>
        </row>
        <row r="279">
          <cell r="AG279" t="str">
            <v>East</v>
          </cell>
          <cell r="AH279" t="str">
            <v>T2</v>
          </cell>
          <cell r="AI279" t="str">
            <v>CAC 22/11kV Line STOUD</v>
          </cell>
          <cell r="AJ279" t="str">
            <v>Excess demand</v>
          </cell>
          <cell r="AK279">
            <v>0</v>
          </cell>
          <cell r="AL279">
            <v>0</v>
          </cell>
          <cell r="AM279">
            <v>0</v>
          </cell>
          <cell r="AN279">
            <v>0</v>
          </cell>
          <cell r="AO279">
            <v>0</v>
          </cell>
          <cell r="AP279">
            <v>0</v>
          </cell>
          <cell r="AQ279">
            <v>0</v>
          </cell>
          <cell r="AR279">
            <v>0</v>
          </cell>
          <cell r="AS279">
            <v>0</v>
          </cell>
          <cell r="AT279">
            <v>0</v>
          </cell>
          <cell r="AU279">
            <v>0</v>
          </cell>
        </row>
        <row r="280">
          <cell r="AG280" t="str">
            <v>East</v>
          </cell>
          <cell r="AH280" t="str">
            <v>T3</v>
          </cell>
          <cell r="AI280" t="str">
            <v>CAC 66/33kV STOUD</v>
          </cell>
          <cell r="AJ280" t="str">
            <v>Excess demand</v>
          </cell>
          <cell r="AK280">
            <v>0</v>
          </cell>
          <cell r="AL280">
            <v>0</v>
          </cell>
          <cell r="AM280">
            <v>0</v>
          </cell>
          <cell r="AN280">
            <v>0</v>
          </cell>
          <cell r="AO280">
            <v>0</v>
          </cell>
          <cell r="AP280">
            <v>0</v>
          </cell>
          <cell r="AQ280">
            <v>0</v>
          </cell>
          <cell r="AR280">
            <v>0</v>
          </cell>
          <cell r="AS280">
            <v>0</v>
          </cell>
          <cell r="AT280">
            <v>0</v>
          </cell>
          <cell r="AU280">
            <v>0</v>
          </cell>
        </row>
        <row r="281">
          <cell r="AG281" t="str">
            <v>East</v>
          </cell>
          <cell r="AH281" t="str">
            <v>T3</v>
          </cell>
          <cell r="AI281" t="str">
            <v>CAC 22/11kV Bus STOUD</v>
          </cell>
          <cell r="AJ281" t="str">
            <v>Excess demand</v>
          </cell>
          <cell r="AK281">
            <v>0</v>
          </cell>
          <cell r="AL281">
            <v>0</v>
          </cell>
          <cell r="AM281">
            <v>0</v>
          </cell>
          <cell r="AN281">
            <v>0</v>
          </cell>
          <cell r="AO281">
            <v>0</v>
          </cell>
          <cell r="AP281">
            <v>0</v>
          </cell>
          <cell r="AQ281">
            <v>0</v>
          </cell>
          <cell r="AR281">
            <v>0</v>
          </cell>
          <cell r="AS281">
            <v>0</v>
          </cell>
          <cell r="AT281">
            <v>0</v>
          </cell>
          <cell r="AU281">
            <v>0</v>
          </cell>
        </row>
        <row r="282">
          <cell r="AG282" t="str">
            <v>East</v>
          </cell>
          <cell r="AH282" t="str">
            <v>T3</v>
          </cell>
          <cell r="AI282" t="str">
            <v>CAC 22/11kV Line STOUD</v>
          </cell>
          <cell r="AJ282" t="str">
            <v>Excess demand</v>
          </cell>
          <cell r="AK282">
            <v>0</v>
          </cell>
          <cell r="AL282">
            <v>0</v>
          </cell>
          <cell r="AM282">
            <v>0</v>
          </cell>
          <cell r="AN282">
            <v>0</v>
          </cell>
          <cell r="AO282">
            <v>0</v>
          </cell>
          <cell r="AP282">
            <v>0</v>
          </cell>
          <cell r="AQ282">
            <v>0</v>
          </cell>
          <cell r="AR282">
            <v>0</v>
          </cell>
          <cell r="AS282">
            <v>0</v>
          </cell>
          <cell r="AT282">
            <v>0</v>
          </cell>
          <cell r="AU282">
            <v>0</v>
          </cell>
        </row>
        <row r="283">
          <cell r="AG283" t="str">
            <v>West</v>
          </cell>
          <cell r="AH283" t="str">
            <v>T1</v>
          </cell>
          <cell r="AI283" t="str">
            <v>CAC 66/33kV STOUD</v>
          </cell>
          <cell r="AJ283" t="str">
            <v>Excess demand</v>
          </cell>
          <cell r="AK283">
            <v>0</v>
          </cell>
          <cell r="AL283">
            <v>0</v>
          </cell>
          <cell r="AM283">
            <v>0</v>
          </cell>
          <cell r="AN283">
            <v>0</v>
          </cell>
          <cell r="AO283">
            <v>0</v>
          </cell>
          <cell r="AP283">
            <v>0</v>
          </cell>
          <cell r="AQ283">
            <v>0</v>
          </cell>
          <cell r="AR283">
            <v>0</v>
          </cell>
          <cell r="AS283">
            <v>0</v>
          </cell>
          <cell r="AT283">
            <v>0</v>
          </cell>
          <cell r="AU283">
            <v>0</v>
          </cell>
        </row>
        <row r="284">
          <cell r="AG284" t="str">
            <v>West</v>
          </cell>
          <cell r="AH284" t="str">
            <v>T1</v>
          </cell>
          <cell r="AI284" t="str">
            <v>CAC 22/11kV Bus STOUD</v>
          </cell>
          <cell r="AJ284" t="str">
            <v>Excess demand</v>
          </cell>
          <cell r="AK284">
            <v>0</v>
          </cell>
          <cell r="AL284">
            <v>0</v>
          </cell>
          <cell r="AM284">
            <v>0</v>
          </cell>
          <cell r="AN284">
            <v>0</v>
          </cell>
          <cell r="AO284">
            <v>0</v>
          </cell>
          <cell r="AP284">
            <v>0</v>
          </cell>
          <cell r="AQ284">
            <v>0</v>
          </cell>
          <cell r="AR284">
            <v>0</v>
          </cell>
          <cell r="AS284">
            <v>0</v>
          </cell>
          <cell r="AT284">
            <v>0</v>
          </cell>
          <cell r="AU284">
            <v>0</v>
          </cell>
        </row>
        <row r="285">
          <cell r="AG285" t="str">
            <v>West</v>
          </cell>
          <cell r="AH285" t="str">
            <v>T1</v>
          </cell>
          <cell r="AI285" t="str">
            <v>CAC 22/11kV Line STOUD</v>
          </cell>
          <cell r="AJ285" t="str">
            <v>Excess demand</v>
          </cell>
          <cell r="AK285">
            <v>0</v>
          </cell>
          <cell r="AL285">
            <v>0</v>
          </cell>
          <cell r="AM285">
            <v>0</v>
          </cell>
          <cell r="AN285">
            <v>0</v>
          </cell>
          <cell r="AO285">
            <v>0</v>
          </cell>
          <cell r="AP285">
            <v>0</v>
          </cell>
          <cell r="AQ285">
            <v>0</v>
          </cell>
          <cell r="AR285">
            <v>0</v>
          </cell>
          <cell r="AS285">
            <v>0</v>
          </cell>
          <cell r="AT285">
            <v>0</v>
          </cell>
          <cell r="AU285">
            <v>0</v>
          </cell>
        </row>
        <row r="286">
          <cell r="AG286" t="str">
            <v>West</v>
          </cell>
          <cell r="AH286" t="str">
            <v>T2</v>
          </cell>
          <cell r="AI286" t="str">
            <v>CAC 66/33kV STOUD</v>
          </cell>
          <cell r="AJ286" t="str">
            <v>Excess demand</v>
          </cell>
          <cell r="AK286">
            <v>0</v>
          </cell>
          <cell r="AL286">
            <v>0</v>
          </cell>
          <cell r="AM286">
            <v>0</v>
          </cell>
          <cell r="AN286">
            <v>0</v>
          </cell>
          <cell r="AO286">
            <v>0</v>
          </cell>
          <cell r="AP286">
            <v>0</v>
          </cell>
          <cell r="AQ286">
            <v>0</v>
          </cell>
          <cell r="AR286">
            <v>0</v>
          </cell>
          <cell r="AS286">
            <v>0</v>
          </cell>
          <cell r="AT286">
            <v>0</v>
          </cell>
          <cell r="AU286">
            <v>0</v>
          </cell>
        </row>
        <row r="287">
          <cell r="AG287" t="str">
            <v>West</v>
          </cell>
          <cell r="AH287" t="str">
            <v>T2</v>
          </cell>
          <cell r="AI287" t="str">
            <v>CAC 22/11kV Bus STOUD</v>
          </cell>
          <cell r="AJ287" t="str">
            <v>Excess demand</v>
          </cell>
          <cell r="AK287">
            <v>0</v>
          </cell>
          <cell r="AL287">
            <v>0</v>
          </cell>
          <cell r="AM287">
            <v>0</v>
          </cell>
          <cell r="AN287">
            <v>0</v>
          </cell>
          <cell r="AO287">
            <v>0</v>
          </cell>
          <cell r="AP287">
            <v>0</v>
          </cell>
          <cell r="AQ287">
            <v>0</v>
          </cell>
          <cell r="AR287">
            <v>0</v>
          </cell>
          <cell r="AS287">
            <v>0</v>
          </cell>
          <cell r="AT287">
            <v>0</v>
          </cell>
          <cell r="AU287">
            <v>0</v>
          </cell>
        </row>
        <row r="288">
          <cell r="AG288" t="str">
            <v>West</v>
          </cell>
          <cell r="AH288" t="str">
            <v>T2</v>
          </cell>
          <cell r="AI288" t="str">
            <v>CAC 22/11kV Line STOUD</v>
          </cell>
          <cell r="AJ288" t="str">
            <v>Excess demand</v>
          </cell>
          <cell r="AK288">
            <v>0</v>
          </cell>
          <cell r="AL288">
            <v>0</v>
          </cell>
          <cell r="AM288">
            <v>0</v>
          </cell>
          <cell r="AN288">
            <v>0</v>
          </cell>
          <cell r="AO288">
            <v>0</v>
          </cell>
          <cell r="AP288">
            <v>0</v>
          </cell>
          <cell r="AQ288">
            <v>0</v>
          </cell>
          <cell r="AR288">
            <v>0</v>
          </cell>
          <cell r="AS288">
            <v>0</v>
          </cell>
          <cell r="AT288">
            <v>0</v>
          </cell>
          <cell r="AU288">
            <v>0</v>
          </cell>
        </row>
        <row r="289">
          <cell r="AG289" t="str">
            <v>West</v>
          </cell>
          <cell r="AH289" t="str">
            <v>T3</v>
          </cell>
          <cell r="AI289" t="str">
            <v>CAC 66/33kV STOUD</v>
          </cell>
          <cell r="AJ289" t="str">
            <v>Excess demand</v>
          </cell>
          <cell r="AK289">
            <v>0</v>
          </cell>
          <cell r="AL289">
            <v>0</v>
          </cell>
          <cell r="AM289">
            <v>0</v>
          </cell>
          <cell r="AN289">
            <v>0</v>
          </cell>
          <cell r="AO289">
            <v>0</v>
          </cell>
          <cell r="AP289">
            <v>0</v>
          </cell>
          <cell r="AQ289">
            <v>0</v>
          </cell>
          <cell r="AR289">
            <v>0</v>
          </cell>
          <cell r="AS289">
            <v>0</v>
          </cell>
          <cell r="AT289">
            <v>0</v>
          </cell>
          <cell r="AU289">
            <v>0</v>
          </cell>
        </row>
        <row r="290">
          <cell r="AG290" t="str">
            <v>West</v>
          </cell>
          <cell r="AH290" t="str">
            <v>T3</v>
          </cell>
          <cell r="AI290" t="str">
            <v>CAC 22/11kV Bus STOUD</v>
          </cell>
          <cell r="AJ290" t="str">
            <v>Excess demand</v>
          </cell>
          <cell r="AK290">
            <v>0</v>
          </cell>
          <cell r="AL290">
            <v>0</v>
          </cell>
          <cell r="AM290">
            <v>0</v>
          </cell>
          <cell r="AN290">
            <v>0</v>
          </cell>
          <cell r="AO290">
            <v>0</v>
          </cell>
          <cell r="AP290">
            <v>0</v>
          </cell>
          <cell r="AQ290">
            <v>0</v>
          </cell>
          <cell r="AR290">
            <v>0</v>
          </cell>
          <cell r="AS290">
            <v>0</v>
          </cell>
          <cell r="AT290">
            <v>0</v>
          </cell>
          <cell r="AU290">
            <v>0</v>
          </cell>
        </row>
        <row r="291">
          <cell r="AG291" t="str">
            <v>West</v>
          </cell>
          <cell r="AH291" t="str">
            <v>T3</v>
          </cell>
          <cell r="AI291" t="str">
            <v>CAC 22/11kV Line STOUD</v>
          </cell>
          <cell r="AJ291" t="str">
            <v>Excess demand</v>
          </cell>
          <cell r="AK291">
            <v>0</v>
          </cell>
          <cell r="AL291">
            <v>0</v>
          </cell>
          <cell r="AM291">
            <v>0</v>
          </cell>
          <cell r="AN291">
            <v>0</v>
          </cell>
          <cell r="AO291">
            <v>0</v>
          </cell>
          <cell r="AP291">
            <v>0</v>
          </cell>
          <cell r="AQ291">
            <v>0</v>
          </cell>
          <cell r="AR291">
            <v>0</v>
          </cell>
          <cell r="AS291">
            <v>0</v>
          </cell>
          <cell r="AT291">
            <v>0</v>
          </cell>
          <cell r="AU291">
            <v>0</v>
          </cell>
        </row>
        <row r="292">
          <cell r="AG292" t="str">
            <v>South East</v>
          </cell>
          <cell r="AH292" t="str">
            <v>SE</v>
          </cell>
          <cell r="AI292" t="str">
            <v>EG - 11kV</v>
          </cell>
          <cell r="AJ292" t="str">
            <v>Capacity Non Summer</v>
          </cell>
          <cell r="AK292">
            <v>0</v>
          </cell>
          <cell r="AL292">
            <v>0</v>
          </cell>
          <cell r="AM292">
            <v>0</v>
          </cell>
          <cell r="AN292">
            <v>0</v>
          </cell>
          <cell r="AO292">
            <v>0</v>
          </cell>
          <cell r="AP292">
            <v>0</v>
          </cell>
          <cell r="AQ292">
            <v>0</v>
          </cell>
          <cell r="AR292">
            <v>0</v>
          </cell>
          <cell r="AS292">
            <v>0</v>
          </cell>
          <cell r="AT292">
            <v>0</v>
          </cell>
          <cell r="AU292">
            <v>0</v>
          </cell>
        </row>
        <row r="293">
          <cell r="AG293" t="str">
            <v>South East</v>
          </cell>
          <cell r="AH293" t="str">
            <v>SE</v>
          </cell>
          <cell r="AI293" t="str">
            <v>Demand ToU 11kV</v>
          </cell>
          <cell r="AJ293" t="str">
            <v>Capacity Non Summer</v>
          </cell>
          <cell r="AK293">
            <v>0</v>
          </cell>
          <cell r="AL293">
            <v>0</v>
          </cell>
          <cell r="AM293">
            <v>0</v>
          </cell>
          <cell r="AN293">
            <v>0</v>
          </cell>
          <cell r="AO293">
            <v>0</v>
          </cell>
          <cell r="AP293">
            <v>0</v>
          </cell>
          <cell r="AQ293">
            <v>0</v>
          </cell>
          <cell r="AR293">
            <v>0</v>
          </cell>
          <cell r="AS293">
            <v>0</v>
          </cell>
          <cell r="AT293">
            <v>0</v>
          </cell>
          <cell r="AU293">
            <v>0</v>
          </cell>
        </row>
        <row r="294">
          <cell r="AG294" t="str">
            <v>South East</v>
          </cell>
          <cell r="AH294" t="str">
            <v>SE</v>
          </cell>
          <cell r="AI294" t="str">
            <v>11kV Line</v>
          </cell>
          <cell r="AJ294" t="str">
            <v>Capacity Non Summer</v>
          </cell>
          <cell r="AK294">
            <v>0</v>
          </cell>
          <cell r="AL294">
            <v>0</v>
          </cell>
          <cell r="AM294">
            <v>0</v>
          </cell>
          <cell r="AN294">
            <v>0</v>
          </cell>
          <cell r="AO294">
            <v>0</v>
          </cell>
          <cell r="AP294">
            <v>0</v>
          </cell>
          <cell r="AQ294">
            <v>0</v>
          </cell>
          <cell r="AR294">
            <v>0</v>
          </cell>
          <cell r="AS294">
            <v>0</v>
          </cell>
          <cell r="AT294">
            <v>0</v>
          </cell>
          <cell r="AU294">
            <v>0</v>
          </cell>
        </row>
        <row r="295">
          <cell r="AG295" t="str">
            <v>South East</v>
          </cell>
          <cell r="AH295" t="str">
            <v>SE</v>
          </cell>
          <cell r="AI295" t="str">
            <v>11kV Bus</v>
          </cell>
          <cell r="AJ295" t="str">
            <v>Capacity Non Summer</v>
          </cell>
          <cell r="AK295">
            <v>0</v>
          </cell>
          <cell r="AL295">
            <v>0</v>
          </cell>
          <cell r="AM295">
            <v>0</v>
          </cell>
          <cell r="AN295">
            <v>0</v>
          </cell>
          <cell r="AO295">
            <v>0</v>
          </cell>
          <cell r="AP295">
            <v>0</v>
          </cell>
          <cell r="AQ295">
            <v>0</v>
          </cell>
          <cell r="AR295">
            <v>0</v>
          </cell>
          <cell r="AS295">
            <v>0</v>
          </cell>
          <cell r="AT295">
            <v>0</v>
          </cell>
          <cell r="AU295">
            <v>0</v>
          </cell>
        </row>
        <row r="296">
          <cell r="AG296" t="str">
            <v>East</v>
          </cell>
          <cell r="AH296" t="str">
            <v>T1</v>
          </cell>
          <cell r="AI296" t="str">
            <v>CAC 66kV</v>
          </cell>
          <cell r="AJ296" t="str">
            <v>Capacity Non Summer</v>
          </cell>
          <cell r="AK296">
            <v>0</v>
          </cell>
          <cell r="AL296">
            <v>0</v>
          </cell>
          <cell r="AM296">
            <v>0</v>
          </cell>
          <cell r="AN296">
            <v>0</v>
          </cell>
          <cell r="AO296">
            <v>0</v>
          </cell>
          <cell r="AP296">
            <v>0</v>
          </cell>
          <cell r="AQ296">
            <v>0</v>
          </cell>
          <cell r="AR296">
            <v>0</v>
          </cell>
          <cell r="AS296">
            <v>0</v>
          </cell>
          <cell r="AT296">
            <v>0</v>
          </cell>
          <cell r="AU296">
            <v>0</v>
          </cell>
        </row>
        <row r="297">
          <cell r="AG297" t="str">
            <v>East</v>
          </cell>
          <cell r="AH297" t="str">
            <v>T1</v>
          </cell>
          <cell r="AI297" t="str">
            <v>CAC 33kV</v>
          </cell>
          <cell r="AJ297" t="str">
            <v>Capacity Non Summer</v>
          </cell>
          <cell r="AK297">
            <v>0</v>
          </cell>
          <cell r="AL297">
            <v>0</v>
          </cell>
          <cell r="AM297">
            <v>0</v>
          </cell>
          <cell r="AN297">
            <v>0</v>
          </cell>
          <cell r="AO297">
            <v>0</v>
          </cell>
          <cell r="AP297">
            <v>0</v>
          </cell>
          <cell r="AQ297">
            <v>0</v>
          </cell>
          <cell r="AR297">
            <v>0</v>
          </cell>
          <cell r="AS297">
            <v>0</v>
          </cell>
          <cell r="AT297">
            <v>0</v>
          </cell>
          <cell r="AU297">
            <v>0</v>
          </cell>
        </row>
        <row r="298">
          <cell r="AG298" t="str">
            <v>East</v>
          </cell>
          <cell r="AH298" t="str">
            <v>T1</v>
          </cell>
          <cell r="AI298" t="str">
            <v>CAC 22/11kV Line</v>
          </cell>
          <cell r="AJ298" t="str">
            <v>Capacity Non Summer</v>
          </cell>
          <cell r="AK298">
            <v>0</v>
          </cell>
          <cell r="AL298">
            <v>0</v>
          </cell>
          <cell r="AM298">
            <v>0</v>
          </cell>
          <cell r="AN298">
            <v>0</v>
          </cell>
          <cell r="AO298">
            <v>0</v>
          </cell>
          <cell r="AP298">
            <v>0</v>
          </cell>
          <cell r="AQ298">
            <v>0</v>
          </cell>
          <cell r="AR298">
            <v>0</v>
          </cell>
          <cell r="AS298">
            <v>0</v>
          </cell>
          <cell r="AT298">
            <v>0</v>
          </cell>
          <cell r="AU298">
            <v>0</v>
          </cell>
        </row>
        <row r="299">
          <cell r="AG299" t="str">
            <v>East</v>
          </cell>
          <cell r="AH299" t="str">
            <v>T1</v>
          </cell>
          <cell r="AI299" t="str">
            <v>CAC 22/11kV Bus</v>
          </cell>
          <cell r="AJ299" t="str">
            <v>Capacity Non Summer</v>
          </cell>
          <cell r="AK299">
            <v>0</v>
          </cell>
          <cell r="AL299">
            <v>0</v>
          </cell>
          <cell r="AM299">
            <v>0</v>
          </cell>
          <cell r="AN299">
            <v>0</v>
          </cell>
          <cell r="AO299">
            <v>0</v>
          </cell>
          <cell r="AP299">
            <v>0</v>
          </cell>
          <cell r="AQ299">
            <v>0</v>
          </cell>
          <cell r="AR299">
            <v>0</v>
          </cell>
          <cell r="AS299">
            <v>0</v>
          </cell>
          <cell r="AT299">
            <v>0</v>
          </cell>
          <cell r="AU299">
            <v>0</v>
          </cell>
        </row>
        <row r="300">
          <cell r="AG300" t="str">
            <v>East</v>
          </cell>
          <cell r="AH300" t="str">
            <v>T2</v>
          </cell>
          <cell r="AI300" t="str">
            <v>CAC 66kV</v>
          </cell>
          <cell r="AJ300" t="str">
            <v>Capacity Non Summer</v>
          </cell>
          <cell r="AK300">
            <v>0</v>
          </cell>
          <cell r="AL300">
            <v>0</v>
          </cell>
          <cell r="AM300">
            <v>0</v>
          </cell>
          <cell r="AN300">
            <v>0</v>
          </cell>
          <cell r="AO300">
            <v>0</v>
          </cell>
          <cell r="AP300">
            <v>0</v>
          </cell>
          <cell r="AQ300">
            <v>0</v>
          </cell>
          <cell r="AR300">
            <v>0</v>
          </cell>
          <cell r="AS300">
            <v>0</v>
          </cell>
          <cell r="AT300">
            <v>0</v>
          </cell>
          <cell r="AU300">
            <v>0</v>
          </cell>
        </row>
        <row r="301">
          <cell r="AG301" t="str">
            <v>East</v>
          </cell>
          <cell r="AH301" t="str">
            <v>T2</v>
          </cell>
          <cell r="AI301" t="str">
            <v>CAC 33kV</v>
          </cell>
          <cell r="AJ301" t="str">
            <v>Capacity Non Summer</v>
          </cell>
          <cell r="AK301">
            <v>0</v>
          </cell>
          <cell r="AL301">
            <v>0</v>
          </cell>
          <cell r="AM301">
            <v>0</v>
          </cell>
          <cell r="AN301">
            <v>0</v>
          </cell>
          <cell r="AO301">
            <v>0</v>
          </cell>
          <cell r="AP301">
            <v>0</v>
          </cell>
          <cell r="AQ301">
            <v>0</v>
          </cell>
          <cell r="AR301">
            <v>0</v>
          </cell>
          <cell r="AS301">
            <v>0</v>
          </cell>
          <cell r="AT301">
            <v>0</v>
          </cell>
          <cell r="AU301">
            <v>0</v>
          </cell>
        </row>
        <row r="302">
          <cell r="AG302" t="str">
            <v>East</v>
          </cell>
          <cell r="AH302" t="str">
            <v>T2</v>
          </cell>
          <cell r="AI302" t="str">
            <v>CAC 22/11kV Line</v>
          </cell>
          <cell r="AJ302" t="str">
            <v>Capacity Non Summer</v>
          </cell>
          <cell r="AK302">
            <v>0</v>
          </cell>
          <cell r="AL302">
            <v>0</v>
          </cell>
          <cell r="AM302">
            <v>0</v>
          </cell>
          <cell r="AN302">
            <v>0</v>
          </cell>
          <cell r="AO302">
            <v>0</v>
          </cell>
          <cell r="AP302">
            <v>0</v>
          </cell>
          <cell r="AQ302">
            <v>0</v>
          </cell>
          <cell r="AR302">
            <v>0</v>
          </cell>
          <cell r="AS302">
            <v>0</v>
          </cell>
          <cell r="AT302">
            <v>0</v>
          </cell>
          <cell r="AU302">
            <v>0</v>
          </cell>
        </row>
        <row r="303">
          <cell r="AG303" t="str">
            <v>East</v>
          </cell>
          <cell r="AH303" t="str">
            <v>T2</v>
          </cell>
          <cell r="AI303" t="str">
            <v>CAC 22/11kV Bus</v>
          </cell>
          <cell r="AJ303" t="str">
            <v>Capacity Non Summer</v>
          </cell>
          <cell r="AK303">
            <v>0</v>
          </cell>
          <cell r="AL303">
            <v>0</v>
          </cell>
          <cell r="AM303">
            <v>0</v>
          </cell>
          <cell r="AN303">
            <v>0</v>
          </cell>
          <cell r="AO303">
            <v>0</v>
          </cell>
          <cell r="AP303">
            <v>0</v>
          </cell>
          <cell r="AQ303">
            <v>0</v>
          </cell>
          <cell r="AR303">
            <v>0</v>
          </cell>
          <cell r="AS303">
            <v>0</v>
          </cell>
          <cell r="AT303">
            <v>0</v>
          </cell>
          <cell r="AU303">
            <v>0</v>
          </cell>
        </row>
        <row r="304">
          <cell r="AG304" t="str">
            <v>East</v>
          </cell>
          <cell r="AH304" t="str">
            <v>T3</v>
          </cell>
          <cell r="AI304" t="str">
            <v>CAC 66kV</v>
          </cell>
          <cell r="AJ304" t="str">
            <v>Capacity Non Summer</v>
          </cell>
          <cell r="AK304">
            <v>0</v>
          </cell>
          <cell r="AL304">
            <v>0</v>
          </cell>
          <cell r="AM304">
            <v>0</v>
          </cell>
          <cell r="AN304">
            <v>0</v>
          </cell>
          <cell r="AO304">
            <v>0</v>
          </cell>
          <cell r="AP304">
            <v>0</v>
          </cell>
          <cell r="AQ304">
            <v>0</v>
          </cell>
          <cell r="AR304">
            <v>0</v>
          </cell>
          <cell r="AS304">
            <v>0</v>
          </cell>
          <cell r="AT304">
            <v>0</v>
          </cell>
          <cell r="AU304">
            <v>0</v>
          </cell>
        </row>
        <row r="305">
          <cell r="AG305" t="str">
            <v>East</v>
          </cell>
          <cell r="AH305" t="str">
            <v>T3</v>
          </cell>
          <cell r="AI305" t="str">
            <v>CAC 33kV</v>
          </cell>
          <cell r="AJ305" t="str">
            <v>Capacity Non Summer</v>
          </cell>
          <cell r="AK305">
            <v>0</v>
          </cell>
          <cell r="AL305">
            <v>0</v>
          </cell>
          <cell r="AM305">
            <v>0</v>
          </cell>
          <cell r="AN305">
            <v>0</v>
          </cell>
          <cell r="AO305">
            <v>0</v>
          </cell>
          <cell r="AP305">
            <v>0</v>
          </cell>
          <cell r="AQ305">
            <v>0</v>
          </cell>
          <cell r="AR305">
            <v>0</v>
          </cell>
          <cell r="AS305">
            <v>0</v>
          </cell>
          <cell r="AT305">
            <v>0</v>
          </cell>
          <cell r="AU305">
            <v>0</v>
          </cell>
        </row>
        <row r="306">
          <cell r="AG306" t="str">
            <v>East</v>
          </cell>
          <cell r="AH306" t="str">
            <v>T3</v>
          </cell>
          <cell r="AI306" t="str">
            <v>CAC 22/11kV Line</v>
          </cell>
          <cell r="AJ306" t="str">
            <v>Capacity Non Summer</v>
          </cell>
          <cell r="AK306">
            <v>0</v>
          </cell>
          <cell r="AL306">
            <v>0</v>
          </cell>
          <cell r="AM306">
            <v>0</v>
          </cell>
          <cell r="AN306">
            <v>0</v>
          </cell>
          <cell r="AO306">
            <v>0</v>
          </cell>
          <cell r="AP306">
            <v>0</v>
          </cell>
          <cell r="AQ306">
            <v>0</v>
          </cell>
          <cell r="AR306">
            <v>0</v>
          </cell>
          <cell r="AS306">
            <v>0</v>
          </cell>
          <cell r="AT306">
            <v>0</v>
          </cell>
          <cell r="AU306">
            <v>0</v>
          </cell>
        </row>
        <row r="307">
          <cell r="AG307" t="str">
            <v>East</v>
          </cell>
          <cell r="AH307" t="str">
            <v>T3</v>
          </cell>
          <cell r="AI307" t="str">
            <v>CAC 22/11kV Bus</v>
          </cell>
          <cell r="AJ307" t="str">
            <v>Capacity Non Summer</v>
          </cell>
          <cell r="AK307">
            <v>0</v>
          </cell>
          <cell r="AL307">
            <v>0</v>
          </cell>
          <cell r="AM307">
            <v>0</v>
          </cell>
          <cell r="AN307">
            <v>0</v>
          </cell>
          <cell r="AO307">
            <v>0</v>
          </cell>
          <cell r="AP307">
            <v>0</v>
          </cell>
          <cell r="AQ307">
            <v>0</v>
          </cell>
          <cell r="AR307">
            <v>0</v>
          </cell>
          <cell r="AS307">
            <v>0</v>
          </cell>
          <cell r="AT307">
            <v>0</v>
          </cell>
          <cell r="AU307">
            <v>0</v>
          </cell>
        </row>
        <row r="308">
          <cell r="AG308" t="str">
            <v>West</v>
          </cell>
          <cell r="AH308" t="str">
            <v>T1</v>
          </cell>
          <cell r="AI308" t="str">
            <v>CAC 66kV</v>
          </cell>
          <cell r="AJ308" t="str">
            <v>Capacity Non Summer</v>
          </cell>
          <cell r="AK308">
            <v>0</v>
          </cell>
          <cell r="AL308">
            <v>0</v>
          </cell>
          <cell r="AM308">
            <v>0</v>
          </cell>
          <cell r="AN308">
            <v>0</v>
          </cell>
          <cell r="AO308">
            <v>0</v>
          </cell>
          <cell r="AP308">
            <v>0</v>
          </cell>
          <cell r="AQ308">
            <v>0</v>
          </cell>
          <cell r="AR308">
            <v>0</v>
          </cell>
          <cell r="AS308">
            <v>0</v>
          </cell>
          <cell r="AT308">
            <v>0</v>
          </cell>
          <cell r="AU308">
            <v>0</v>
          </cell>
        </row>
        <row r="309">
          <cell r="AG309" t="str">
            <v>West</v>
          </cell>
          <cell r="AH309" t="str">
            <v>T1</v>
          </cell>
          <cell r="AI309" t="str">
            <v>CAC 33kV</v>
          </cell>
          <cell r="AJ309" t="str">
            <v>Capacity Non Summer</v>
          </cell>
          <cell r="AK309">
            <v>0</v>
          </cell>
          <cell r="AL309">
            <v>0</v>
          </cell>
          <cell r="AM309">
            <v>0</v>
          </cell>
          <cell r="AN309">
            <v>0</v>
          </cell>
          <cell r="AO309">
            <v>0</v>
          </cell>
          <cell r="AP309">
            <v>0</v>
          </cell>
          <cell r="AQ309">
            <v>0</v>
          </cell>
          <cell r="AR309">
            <v>0</v>
          </cell>
          <cell r="AS309">
            <v>0</v>
          </cell>
          <cell r="AT309">
            <v>0</v>
          </cell>
          <cell r="AU309">
            <v>0</v>
          </cell>
        </row>
        <row r="310">
          <cell r="AG310" t="str">
            <v>West</v>
          </cell>
          <cell r="AH310" t="str">
            <v>T1</v>
          </cell>
          <cell r="AI310" t="str">
            <v>CAC 22/11kV Line</v>
          </cell>
          <cell r="AJ310" t="str">
            <v>Capacity Non Summer</v>
          </cell>
          <cell r="AK310">
            <v>0</v>
          </cell>
          <cell r="AL310">
            <v>0</v>
          </cell>
          <cell r="AM310">
            <v>0</v>
          </cell>
          <cell r="AN310">
            <v>0</v>
          </cell>
          <cell r="AO310">
            <v>0</v>
          </cell>
          <cell r="AP310">
            <v>0</v>
          </cell>
          <cell r="AQ310">
            <v>0</v>
          </cell>
          <cell r="AR310">
            <v>0</v>
          </cell>
          <cell r="AS310">
            <v>0</v>
          </cell>
          <cell r="AT310">
            <v>0</v>
          </cell>
          <cell r="AU310">
            <v>0</v>
          </cell>
        </row>
        <row r="311">
          <cell r="AG311" t="str">
            <v>West</v>
          </cell>
          <cell r="AH311" t="str">
            <v>T1</v>
          </cell>
          <cell r="AI311" t="str">
            <v>CAC 22/11kV Bus</v>
          </cell>
          <cell r="AJ311" t="str">
            <v>Capacity Non Summer</v>
          </cell>
          <cell r="AK311">
            <v>0</v>
          </cell>
          <cell r="AL311">
            <v>0</v>
          </cell>
          <cell r="AM311">
            <v>0</v>
          </cell>
          <cell r="AN311">
            <v>0</v>
          </cell>
          <cell r="AO311">
            <v>0</v>
          </cell>
          <cell r="AP311">
            <v>0</v>
          </cell>
          <cell r="AQ311">
            <v>0</v>
          </cell>
          <cell r="AR311">
            <v>0</v>
          </cell>
          <cell r="AS311">
            <v>0</v>
          </cell>
          <cell r="AT311">
            <v>0</v>
          </cell>
          <cell r="AU311">
            <v>0</v>
          </cell>
        </row>
        <row r="312">
          <cell r="AG312" t="str">
            <v>West</v>
          </cell>
          <cell r="AH312" t="str">
            <v>T2</v>
          </cell>
          <cell r="AI312" t="str">
            <v>CAC 66kV</v>
          </cell>
          <cell r="AJ312" t="str">
            <v>Capacity Non Summer</v>
          </cell>
          <cell r="AK312">
            <v>0</v>
          </cell>
          <cell r="AL312">
            <v>0</v>
          </cell>
          <cell r="AM312">
            <v>0</v>
          </cell>
          <cell r="AN312">
            <v>0</v>
          </cell>
          <cell r="AO312">
            <v>0</v>
          </cell>
          <cell r="AP312">
            <v>0</v>
          </cell>
          <cell r="AQ312">
            <v>0</v>
          </cell>
          <cell r="AR312">
            <v>0</v>
          </cell>
          <cell r="AS312">
            <v>0</v>
          </cell>
          <cell r="AT312">
            <v>0</v>
          </cell>
          <cell r="AU312">
            <v>0</v>
          </cell>
        </row>
        <row r="313">
          <cell r="AG313" t="str">
            <v>West</v>
          </cell>
          <cell r="AH313" t="str">
            <v>T2</v>
          </cell>
          <cell r="AI313" t="str">
            <v>CAC 33kV</v>
          </cell>
          <cell r="AJ313" t="str">
            <v>Capacity Non Summer</v>
          </cell>
          <cell r="AK313">
            <v>0</v>
          </cell>
          <cell r="AL313">
            <v>0</v>
          </cell>
          <cell r="AM313">
            <v>0</v>
          </cell>
          <cell r="AN313">
            <v>0</v>
          </cell>
          <cell r="AO313">
            <v>0</v>
          </cell>
          <cell r="AP313">
            <v>0</v>
          </cell>
          <cell r="AQ313">
            <v>0</v>
          </cell>
          <cell r="AR313">
            <v>0</v>
          </cell>
          <cell r="AS313">
            <v>0</v>
          </cell>
          <cell r="AT313">
            <v>0</v>
          </cell>
          <cell r="AU313">
            <v>0</v>
          </cell>
        </row>
        <row r="314">
          <cell r="AG314" t="str">
            <v>West</v>
          </cell>
          <cell r="AH314" t="str">
            <v>T2</v>
          </cell>
          <cell r="AI314" t="str">
            <v>CAC 22/11kV Line</v>
          </cell>
          <cell r="AJ314" t="str">
            <v>Capacity Non Summer</v>
          </cell>
          <cell r="AK314">
            <v>0</v>
          </cell>
          <cell r="AL314">
            <v>0</v>
          </cell>
          <cell r="AM314">
            <v>0</v>
          </cell>
          <cell r="AN314">
            <v>0</v>
          </cell>
          <cell r="AO314">
            <v>0</v>
          </cell>
          <cell r="AP314">
            <v>0</v>
          </cell>
          <cell r="AQ314">
            <v>0</v>
          </cell>
          <cell r="AR314">
            <v>0</v>
          </cell>
          <cell r="AS314">
            <v>0</v>
          </cell>
          <cell r="AT314">
            <v>0</v>
          </cell>
          <cell r="AU314">
            <v>0</v>
          </cell>
        </row>
        <row r="315">
          <cell r="AG315" t="str">
            <v>West</v>
          </cell>
          <cell r="AH315" t="str">
            <v>T2</v>
          </cell>
          <cell r="AI315" t="str">
            <v>CAC 22/11kV Bus</v>
          </cell>
          <cell r="AJ315" t="str">
            <v>Capacity Non Summer</v>
          </cell>
          <cell r="AK315">
            <v>0</v>
          </cell>
          <cell r="AL315">
            <v>0</v>
          </cell>
          <cell r="AM315">
            <v>0</v>
          </cell>
          <cell r="AN315">
            <v>0</v>
          </cell>
          <cell r="AO315">
            <v>0</v>
          </cell>
          <cell r="AP315">
            <v>0</v>
          </cell>
          <cell r="AQ315">
            <v>0</v>
          </cell>
          <cell r="AR315">
            <v>0</v>
          </cell>
          <cell r="AS315">
            <v>0</v>
          </cell>
          <cell r="AT315">
            <v>0</v>
          </cell>
          <cell r="AU315">
            <v>0</v>
          </cell>
        </row>
        <row r="316">
          <cell r="AG316" t="str">
            <v>West</v>
          </cell>
          <cell r="AH316" t="str">
            <v>T3</v>
          </cell>
          <cell r="AI316" t="str">
            <v>CAC 66kV</v>
          </cell>
          <cell r="AJ316" t="str">
            <v>Capacity Non Summer</v>
          </cell>
          <cell r="AK316">
            <v>0</v>
          </cell>
          <cell r="AL316">
            <v>0</v>
          </cell>
          <cell r="AM316">
            <v>0</v>
          </cell>
          <cell r="AN316">
            <v>0</v>
          </cell>
          <cell r="AO316">
            <v>0</v>
          </cell>
          <cell r="AP316">
            <v>0</v>
          </cell>
          <cell r="AQ316">
            <v>0</v>
          </cell>
          <cell r="AR316">
            <v>0</v>
          </cell>
          <cell r="AS316">
            <v>0</v>
          </cell>
          <cell r="AT316">
            <v>0</v>
          </cell>
          <cell r="AU316">
            <v>0</v>
          </cell>
        </row>
        <row r="317">
          <cell r="AG317" t="str">
            <v>West</v>
          </cell>
          <cell r="AH317" t="str">
            <v>T3</v>
          </cell>
          <cell r="AI317" t="str">
            <v>CAC 33kV</v>
          </cell>
          <cell r="AJ317" t="str">
            <v>Capacity Non Summer</v>
          </cell>
          <cell r="AK317">
            <v>0</v>
          </cell>
          <cell r="AL317">
            <v>0</v>
          </cell>
          <cell r="AM317">
            <v>0</v>
          </cell>
          <cell r="AN317">
            <v>0</v>
          </cell>
          <cell r="AO317">
            <v>0</v>
          </cell>
          <cell r="AP317">
            <v>0</v>
          </cell>
          <cell r="AQ317">
            <v>0</v>
          </cell>
          <cell r="AR317">
            <v>0</v>
          </cell>
          <cell r="AS317">
            <v>0</v>
          </cell>
          <cell r="AT317">
            <v>0</v>
          </cell>
          <cell r="AU317">
            <v>0</v>
          </cell>
        </row>
        <row r="318">
          <cell r="AG318" t="str">
            <v>West</v>
          </cell>
          <cell r="AH318" t="str">
            <v>T3</v>
          </cell>
          <cell r="AI318" t="str">
            <v>CAC 22/11kV Line</v>
          </cell>
          <cell r="AJ318" t="str">
            <v>Capacity Non Summer</v>
          </cell>
          <cell r="AK318">
            <v>0</v>
          </cell>
          <cell r="AL318">
            <v>0</v>
          </cell>
          <cell r="AM318">
            <v>0</v>
          </cell>
          <cell r="AN318">
            <v>0</v>
          </cell>
          <cell r="AO318">
            <v>0</v>
          </cell>
          <cell r="AP318">
            <v>0</v>
          </cell>
          <cell r="AQ318">
            <v>0</v>
          </cell>
          <cell r="AR318">
            <v>0</v>
          </cell>
          <cell r="AS318">
            <v>0</v>
          </cell>
          <cell r="AT318">
            <v>0</v>
          </cell>
          <cell r="AU318">
            <v>0</v>
          </cell>
        </row>
        <row r="319">
          <cell r="AG319" t="str">
            <v>West</v>
          </cell>
          <cell r="AH319" t="str">
            <v>T3</v>
          </cell>
          <cell r="AI319" t="str">
            <v>CAC 22/11kV Bus</v>
          </cell>
          <cell r="AJ319" t="str">
            <v>Capacity Non Summer</v>
          </cell>
          <cell r="AK319">
            <v>0</v>
          </cell>
          <cell r="AL319">
            <v>0</v>
          </cell>
          <cell r="AM319">
            <v>0</v>
          </cell>
          <cell r="AN319">
            <v>0</v>
          </cell>
          <cell r="AO319">
            <v>0</v>
          </cell>
          <cell r="AP319">
            <v>0</v>
          </cell>
          <cell r="AQ319">
            <v>0</v>
          </cell>
          <cell r="AR319">
            <v>0</v>
          </cell>
          <cell r="AS319">
            <v>0</v>
          </cell>
          <cell r="AT319">
            <v>0</v>
          </cell>
          <cell r="AU319">
            <v>0</v>
          </cell>
        </row>
        <row r="320">
          <cell r="AG320" t="str">
            <v>East</v>
          </cell>
          <cell r="AH320" t="str">
            <v>T1</v>
          </cell>
          <cell r="AI320" t="str">
            <v>CAC 66/33kV STOUD</v>
          </cell>
          <cell r="AJ320" t="str">
            <v>Capacity Non Summer</v>
          </cell>
          <cell r="AK320">
            <v>4610</v>
          </cell>
          <cell r="AL320">
            <v>4610</v>
          </cell>
          <cell r="AM320">
            <v>4610</v>
          </cell>
          <cell r="AN320">
            <v>4610</v>
          </cell>
          <cell r="AO320">
            <v>4610</v>
          </cell>
          <cell r="AP320">
            <v>4610</v>
          </cell>
          <cell r="AQ320">
            <v>4610</v>
          </cell>
          <cell r="AR320">
            <v>4610</v>
          </cell>
          <cell r="AS320">
            <v>4610</v>
          </cell>
          <cell r="AT320">
            <v>4610</v>
          </cell>
          <cell r="AU320">
            <v>4610</v>
          </cell>
        </row>
        <row r="321">
          <cell r="AG321" t="str">
            <v>East</v>
          </cell>
          <cell r="AH321" t="str">
            <v>T1</v>
          </cell>
          <cell r="AI321" t="str">
            <v>CAC 22/11kV Bus STOUD</v>
          </cell>
          <cell r="AJ321" t="str">
            <v>Capacity Non Summer</v>
          </cell>
          <cell r="AK321">
            <v>0</v>
          </cell>
          <cell r="AL321">
            <v>0</v>
          </cell>
          <cell r="AM321">
            <v>0</v>
          </cell>
          <cell r="AN321">
            <v>0</v>
          </cell>
          <cell r="AO321">
            <v>0</v>
          </cell>
          <cell r="AP321">
            <v>0</v>
          </cell>
          <cell r="AQ321">
            <v>0</v>
          </cell>
          <cell r="AR321">
            <v>0</v>
          </cell>
          <cell r="AS321">
            <v>0</v>
          </cell>
          <cell r="AT321">
            <v>0</v>
          </cell>
          <cell r="AU321">
            <v>0</v>
          </cell>
        </row>
        <row r="322">
          <cell r="AG322" t="str">
            <v>East</v>
          </cell>
          <cell r="AH322" t="str">
            <v>T1</v>
          </cell>
          <cell r="AI322" t="str">
            <v>CAC 22/11kV Line STOUD</v>
          </cell>
          <cell r="AJ322" t="str">
            <v>Capacity Non Summer</v>
          </cell>
          <cell r="AK322">
            <v>0</v>
          </cell>
          <cell r="AL322">
            <v>0</v>
          </cell>
          <cell r="AM322">
            <v>0</v>
          </cell>
          <cell r="AN322">
            <v>0</v>
          </cell>
          <cell r="AO322">
            <v>0</v>
          </cell>
          <cell r="AP322">
            <v>0</v>
          </cell>
          <cell r="AQ322">
            <v>0</v>
          </cell>
          <cell r="AR322">
            <v>0</v>
          </cell>
          <cell r="AS322">
            <v>0</v>
          </cell>
          <cell r="AT322">
            <v>0</v>
          </cell>
          <cell r="AU322">
            <v>0</v>
          </cell>
        </row>
        <row r="323">
          <cell r="AG323" t="str">
            <v>East</v>
          </cell>
          <cell r="AH323" t="str">
            <v>T2</v>
          </cell>
          <cell r="AI323" t="str">
            <v>CAC 66/33kV STOUD</v>
          </cell>
          <cell r="AJ323" t="str">
            <v>Capacity Non Summer</v>
          </cell>
          <cell r="AK323">
            <v>0</v>
          </cell>
          <cell r="AL323">
            <v>0</v>
          </cell>
          <cell r="AM323">
            <v>0</v>
          </cell>
          <cell r="AN323">
            <v>0</v>
          </cell>
          <cell r="AO323">
            <v>0</v>
          </cell>
          <cell r="AP323">
            <v>0</v>
          </cell>
          <cell r="AQ323">
            <v>0</v>
          </cell>
          <cell r="AR323">
            <v>0</v>
          </cell>
          <cell r="AS323">
            <v>0</v>
          </cell>
          <cell r="AT323">
            <v>0</v>
          </cell>
          <cell r="AU323">
            <v>0</v>
          </cell>
        </row>
        <row r="324">
          <cell r="AG324" t="str">
            <v>East</v>
          </cell>
          <cell r="AH324" t="str">
            <v>T2</v>
          </cell>
          <cell r="AI324" t="str">
            <v>CAC 22/11kV Bus STOUD</v>
          </cell>
          <cell r="AJ324" t="str">
            <v>Capacity Non Summer</v>
          </cell>
          <cell r="AK324">
            <v>0</v>
          </cell>
          <cell r="AL324">
            <v>0</v>
          </cell>
          <cell r="AM324">
            <v>0</v>
          </cell>
          <cell r="AN324">
            <v>0</v>
          </cell>
          <cell r="AO324">
            <v>0</v>
          </cell>
          <cell r="AP324">
            <v>0</v>
          </cell>
          <cell r="AQ324">
            <v>0</v>
          </cell>
          <cell r="AR324">
            <v>0</v>
          </cell>
          <cell r="AS324">
            <v>0</v>
          </cell>
          <cell r="AT324">
            <v>0</v>
          </cell>
          <cell r="AU324">
            <v>0</v>
          </cell>
        </row>
        <row r="325">
          <cell r="AG325" t="str">
            <v>East</v>
          </cell>
          <cell r="AH325" t="str">
            <v>T2</v>
          </cell>
          <cell r="AI325" t="str">
            <v>CAC 22/11kV Line STOUD</v>
          </cell>
          <cell r="AJ325" t="str">
            <v>Capacity Non Summer</v>
          </cell>
          <cell r="AK325">
            <v>0</v>
          </cell>
          <cell r="AL325">
            <v>0</v>
          </cell>
          <cell r="AM325">
            <v>0</v>
          </cell>
          <cell r="AN325">
            <v>0</v>
          </cell>
          <cell r="AO325">
            <v>0</v>
          </cell>
          <cell r="AP325">
            <v>0</v>
          </cell>
          <cell r="AQ325">
            <v>0</v>
          </cell>
          <cell r="AR325">
            <v>0</v>
          </cell>
          <cell r="AS325">
            <v>0</v>
          </cell>
          <cell r="AT325">
            <v>0</v>
          </cell>
          <cell r="AU325">
            <v>0</v>
          </cell>
        </row>
        <row r="326">
          <cell r="AG326" t="str">
            <v>East</v>
          </cell>
          <cell r="AH326" t="str">
            <v>T3</v>
          </cell>
          <cell r="AI326" t="str">
            <v>CAC 66/33kV STOUD</v>
          </cell>
          <cell r="AJ326" t="str">
            <v>Capacity Non Summer</v>
          </cell>
          <cell r="AK326">
            <v>0</v>
          </cell>
          <cell r="AL326">
            <v>0</v>
          </cell>
          <cell r="AM326">
            <v>0</v>
          </cell>
          <cell r="AN326">
            <v>0</v>
          </cell>
          <cell r="AO326">
            <v>0</v>
          </cell>
          <cell r="AP326">
            <v>0</v>
          </cell>
          <cell r="AQ326">
            <v>0</v>
          </cell>
          <cell r="AR326">
            <v>0</v>
          </cell>
          <cell r="AS326">
            <v>0</v>
          </cell>
          <cell r="AT326">
            <v>0</v>
          </cell>
          <cell r="AU326">
            <v>0</v>
          </cell>
        </row>
        <row r="327">
          <cell r="AG327" t="str">
            <v>East</v>
          </cell>
          <cell r="AH327" t="str">
            <v>T3</v>
          </cell>
          <cell r="AI327" t="str">
            <v>CAC 22/11kV Bus STOUD</v>
          </cell>
          <cell r="AJ327" t="str">
            <v>Capacity Non Summer</v>
          </cell>
          <cell r="AK327">
            <v>0</v>
          </cell>
          <cell r="AL327">
            <v>0</v>
          </cell>
          <cell r="AM327">
            <v>0</v>
          </cell>
          <cell r="AN327">
            <v>0</v>
          </cell>
          <cell r="AO327">
            <v>0</v>
          </cell>
          <cell r="AP327">
            <v>0</v>
          </cell>
          <cell r="AQ327">
            <v>0</v>
          </cell>
          <cell r="AR327">
            <v>0</v>
          </cell>
          <cell r="AS327">
            <v>0</v>
          </cell>
          <cell r="AT327">
            <v>0</v>
          </cell>
          <cell r="AU327">
            <v>0</v>
          </cell>
        </row>
        <row r="328">
          <cell r="AG328" t="str">
            <v>East</v>
          </cell>
          <cell r="AH328" t="str">
            <v>T3</v>
          </cell>
          <cell r="AI328" t="str">
            <v>CAC 22/11kV Line STOUD</v>
          </cell>
          <cell r="AJ328" t="str">
            <v>Capacity Non Summer</v>
          </cell>
          <cell r="AK328">
            <v>630</v>
          </cell>
          <cell r="AL328">
            <v>630</v>
          </cell>
          <cell r="AM328">
            <v>630</v>
          </cell>
          <cell r="AN328">
            <v>630</v>
          </cell>
          <cell r="AO328">
            <v>630</v>
          </cell>
          <cell r="AP328">
            <v>630</v>
          </cell>
          <cell r="AQ328">
            <v>630</v>
          </cell>
          <cell r="AR328">
            <v>630</v>
          </cell>
          <cell r="AS328">
            <v>630</v>
          </cell>
          <cell r="AT328">
            <v>630</v>
          </cell>
          <cell r="AU328">
            <v>630</v>
          </cell>
        </row>
        <row r="329">
          <cell r="AG329" t="str">
            <v>West</v>
          </cell>
          <cell r="AH329" t="str">
            <v>T1</v>
          </cell>
          <cell r="AI329" t="str">
            <v>CAC 66/33kV STOUD</v>
          </cell>
          <cell r="AJ329" t="str">
            <v>Capacity Non Summer</v>
          </cell>
          <cell r="AK329">
            <v>0</v>
          </cell>
          <cell r="AL329">
            <v>0</v>
          </cell>
          <cell r="AM329">
            <v>0</v>
          </cell>
          <cell r="AN329">
            <v>0</v>
          </cell>
          <cell r="AO329">
            <v>0</v>
          </cell>
          <cell r="AP329">
            <v>0</v>
          </cell>
          <cell r="AQ329">
            <v>0</v>
          </cell>
          <cell r="AR329">
            <v>0</v>
          </cell>
          <cell r="AS329">
            <v>0</v>
          </cell>
          <cell r="AT329">
            <v>0</v>
          </cell>
          <cell r="AU329">
            <v>0</v>
          </cell>
        </row>
        <row r="330">
          <cell r="AG330" t="str">
            <v>West</v>
          </cell>
          <cell r="AH330" t="str">
            <v>T1</v>
          </cell>
          <cell r="AI330" t="str">
            <v>CAC 22/11kV Bus STOUD</v>
          </cell>
          <cell r="AJ330" t="str">
            <v>Capacity Non Summer</v>
          </cell>
          <cell r="AK330">
            <v>0</v>
          </cell>
          <cell r="AL330">
            <v>0</v>
          </cell>
          <cell r="AM330">
            <v>0</v>
          </cell>
          <cell r="AN330">
            <v>0</v>
          </cell>
          <cell r="AO330">
            <v>0</v>
          </cell>
          <cell r="AP330">
            <v>0</v>
          </cell>
          <cell r="AQ330">
            <v>0</v>
          </cell>
          <cell r="AR330">
            <v>0</v>
          </cell>
          <cell r="AS330">
            <v>0</v>
          </cell>
          <cell r="AT330">
            <v>0</v>
          </cell>
          <cell r="AU330">
            <v>0</v>
          </cell>
        </row>
        <row r="331">
          <cell r="AG331" t="str">
            <v>West</v>
          </cell>
          <cell r="AH331" t="str">
            <v>T1</v>
          </cell>
          <cell r="AI331" t="str">
            <v>CAC 22/11kV Line STOUD</v>
          </cell>
          <cell r="AJ331" t="str">
            <v>Capacity Non Summer</v>
          </cell>
          <cell r="AK331">
            <v>0</v>
          </cell>
          <cell r="AL331">
            <v>0</v>
          </cell>
          <cell r="AM331">
            <v>0</v>
          </cell>
          <cell r="AN331">
            <v>0</v>
          </cell>
          <cell r="AO331">
            <v>0</v>
          </cell>
          <cell r="AP331">
            <v>0</v>
          </cell>
          <cell r="AQ331">
            <v>0</v>
          </cell>
          <cell r="AR331">
            <v>0</v>
          </cell>
          <cell r="AS331">
            <v>0</v>
          </cell>
          <cell r="AT331">
            <v>0</v>
          </cell>
          <cell r="AU331">
            <v>0</v>
          </cell>
        </row>
        <row r="332">
          <cell r="AG332" t="str">
            <v>West</v>
          </cell>
          <cell r="AH332" t="str">
            <v>T2</v>
          </cell>
          <cell r="AI332" t="str">
            <v>CAC 66/33kV STOUD</v>
          </cell>
          <cell r="AJ332" t="str">
            <v>Capacity Non Summer</v>
          </cell>
          <cell r="AK332">
            <v>0</v>
          </cell>
          <cell r="AL332">
            <v>0</v>
          </cell>
          <cell r="AM332">
            <v>0</v>
          </cell>
          <cell r="AN332">
            <v>0</v>
          </cell>
          <cell r="AO332">
            <v>0</v>
          </cell>
          <cell r="AP332">
            <v>0</v>
          </cell>
          <cell r="AQ332">
            <v>0</v>
          </cell>
          <cell r="AR332">
            <v>0</v>
          </cell>
          <cell r="AS332">
            <v>0</v>
          </cell>
          <cell r="AT332">
            <v>0</v>
          </cell>
          <cell r="AU332">
            <v>0</v>
          </cell>
        </row>
        <row r="333">
          <cell r="AG333" t="str">
            <v>West</v>
          </cell>
          <cell r="AH333" t="str">
            <v>T2</v>
          </cell>
          <cell r="AI333" t="str">
            <v>CAC 22/11kV Bus STOUD</v>
          </cell>
          <cell r="AJ333" t="str">
            <v>Capacity Non Summer</v>
          </cell>
          <cell r="AK333">
            <v>0</v>
          </cell>
          <cell r="AL333">
            <v>0</v>
          </cell>
          <cell r="AM333">
            <v>0</v>
          </cell>
          <cell r="AN333">
            <v>0</v>
          </cell>
          <cell r="AO333">
            <v>0</v>
          </cell>
          <cell r="AP333">
            <v>0</v>
          </cell>
          <cell r="AQ333">
            <v>0</v>
          </cell>
          <cell r="AR333">
            <v>0</v>
          </cell>
          <cell r="AS333">
            <v>0</v>
          </cell>
          <cell r="AT333">
            <v>0</v>
          </cell>
          <cell r="AU333">
            <v>0</v>
          </cell>
        </row>
        <row r="334">
          <cell r="AG334" t="str">
            <v>West</v>
          </cell>
          <cell r="AH334" t="str">
            <v>T2</v>
          </cell>
          <cell r="AI334" t="str">
            <v>CAC 22/11kV Line STOUD</v>
          </cell>
          <cell r="AJ334" t="str">
            <v>Capacity Non Summer</v>
          </cell>
          <cell r="AK334">
            <v>0</v>
          </cell>
          <cell r="AL334">
            <v>0</v>
          </cell>
          <cell r="AM334">
            <v>0</v>
          </cell>
          <cell r="AN334">
            <v>0</v>
          </cell>
          <cell r="AO334">
            <v>0</v>
          </cell>
          <cell r="AP334">
            <v>0</v>
          </cell>
          <cell r="AQ334">
            <v>0</v>
          </cell>
          <cell r="AR334">
            <v>0</v>
          </cell>
          <cell r="AS334">
            <v>0</v>
          </cell>
          <cell r="AT334">
            <v>0</v>
          </cell>
          <cell r="AU334">
            <v>0</v>
          </cell>
        </row>
        <row r="335">
          <cell r="AG335" t="str">
            <v>West</v>
          </cell>
          <cell r="AH335" t="str">
            <v>T3</v>
          </cell>
          <cell r="AI335" t="str">
            <v>CAC 66/33kV STOUD</v>
          </cell>
          <cell r="AJ335" t="str">
            <v>Capacity Non Summer</v>
          </cell>
          <cell r="AK335">
            <v>0</v>
          </cell>
          <cell r="AL335">
            <v>0</v>
          </cell>
          <cell r="AM335">
            <v>0</v>
          </cell>
          <cell r="AN335">
            <v>0</v>
          </cell>
          <cell r="AO335">
            <v>0</v>
          </cell>
          <cell r="AP335">
            <v>0</v>
          </cell>
          <cell r="AQ335">
            <v>0</v>
          </cell>
          <cell r="AR335">
            <v>0</v>
          </cell>
          <cell r="AS335">
            <v>0</v>
          </cell>
          <cell r="AT335">
            <v>0</v>
          </cell>
          <cell r="AU335">
            <v>0</v>
          </cell>
        </row>
        <row r="336">
          <cell r="AG336" t="str">
            <v>West</v>
          </cell>
          <cell r="AH336" t="str">
            <v>T3</v>
          </cell>
          <cell r="AI336" t="str">
            <v>CAC 22/11kV Bus STOUD</v>
          </cell>
          <cell r="AJ336" t="str">
            <v>Capacity Non Summer</v>
          </cell>
          <cell r="AK336">
            <v>0</v>
          </cell>
          <cell r="AL336">
            <v>0</v>
          </cell>
          <cell r="AM336">
            <v>0</v>
          </cell>
          <cell r="AN336">
            <v>0</v>
          </cell>
          <cell r="AO336">
            <v>0</v>
          </cell>
          <cell r="AP336">
            <v>0</v>
          </cell>
          <cell r="AQ336">
            <v>0</v>
          </cell>
          <cell r="AR336">
            <v>0</v>
          </cell>
          <cell r="AS336">
            <v>0</v>
          </cell>
          <cell r="AT336">
            <v>0</v>
          </cell>
          <cell r="AU336">
            <v>0</v>
          </cell>
        </row>
        <row r="337">
          <cell r="AG337" t="str">
            <v>West</v>
          </cell>
          <cell r="AH337" t="str">
            <v>T3</v>
          </cell>
          <cell r="AI337" t="str">
            <v>CAC 22/11kV Line STOUD</v>
          </cell>
          <cell r="AJ337" t="str">
            <v>Capacity Non Summer</v>
          </cell>
          <cell r="AK337">
            <v>0</v>
          </cell>
          <cell r="AL337">
            <v>0</v>
          </cell>
          <cell r="AM337">
            <v>0</v>
          </cell>
          <cell r="AN337">
            <v>0</v>
          </cell>
          <cell r="AO337">
            <v>0</v>
          </cell>
          <cell r="AP337">
            <v>0</v>
          </cell>
          <cell r="AQ337">
            <v>0</v>
          </cell>
          <cell r="AR337">
            <v>0</v>
          </cell>
          <cell r="AS337">
            <v>0</v>
          </cell>
          <cell r="AT337">
            <v>0</v>
          </cell>
          <cell r="AU337">
            <v>0</v>
          </cell>
        </row>
        <row r="338">
          <cell r="AG338" t="str">
            <v>South East</v>
          </cell>
          <cell r="AH338" t="str">
            <v>SE</v>
          </cell>
          <cell r="AI338" t="str">
            <v>EG - 11kV</v>
          </cell>
          <cell r="AJ338" t="str">
            <v>Monthly summer max demand kVA</v>
          </cell>
          <cell r="AK338">
            <v>0</v>
          </cell>
          <cell r="AL338">
            <v>0</v>
          </cell>
          <cell r="AM338">
            <v>0</v>
          </cell>
          <cell r="AN338">
            <v>0</v>
          </cell>
          <cell r="AO338">
            <v>0</v>
          </cell>
          <cell r="AP338">
            <v>0</v>
          </cell>
          <cell r="AQ338">
            <v>0</v>
          </cell>
          <cell r="AR338">
            <v>0</v>
          </cell>
          <cell r="AS338">
            <v>0</v>
          </cell>
          <cell r="AT338">
            <v>0</v>
          </cell>
          <cell r="AU338">
            <v>0</v>
          </cell>
        </row>
        <row r="339">
          <cell r="AG339" t="str">
            <v>South East</v>
          </cell>
          <cell r="AH339" t="str">
            <v>SE</v>
          </cell>
          <cell r="AI339" t="str">
            <v>Demand ToU 11kV</v>
          </cell>
          <cell r="AJ339" t="str">
            <v>Monthly summer max demand kVA</v>
          </cell>
          <cell r="AK339">
            <v>0</v>
          </cell>
          <cell r="AL339">
            <v>0</v>
          </cell>
          <cell r="AM339">
            <v>0</v>
          </cell>
          <cell r="AN339">
            <v>0</v>
          </cell>
          <cell r="AO339">
            <v>0</v>
          </cell>
          <cell r="AP339">
            <v>0</v>
          </cell>
          <cell r="AQ339">
            <v>0</v>
          </cell>
          <cell r="AR339">
            <v>0</v>
          </cell>
          <cell r="AS339">
            <v>0</v>
          </cell>
          <cell r="AT339">
            <v>0</v>
          </cell>
          <cell r="AU339">
            <v>0</v>
          </cell>
        </row>
        <row r="340">
          <cell r="AG340" t="str">
            <v>South East</v>
          </cell>
          <cell r="AH340" t="str">
            <v>SE</v>
          </cell>
          <cell r="AI340" t="str">
            <v>11kV Line</v>
          </cell>
          <cell r="AJ340" t="str">
            <v>Monthly summer max demand kVA</v>
          </cell>
          <cell r="AK340">
            <v>0</v>
          </cell>
          <cell r="AL340">
            <v>0</v>
          </cell>
          <cell r="AM340">
            <v>0</v>
          </cell>
          <cell r="AN340">
            <v>0</v>
          </cell>
          <cell r="AO340">
            <v>0</v>
          </cell>
          <cell r="AP340">
            <v>0</v>
          </cell>
          <cell r="AQ340">
            <v>0</v>
          </cell>
          <cell r="AR340">
            <v>0</v>
          </cell>
          <cell r="AS340">
            <v>0</v>
          </cell>
          <cell r="AT340">
            <v>0</v>
          </cell>
          <cell r="AU340">
            <v>0</v>
          </cell>
        </row>
        <row r="341">
          <cell r="AG341" t="str">
            <v>South East</v>
          </cell>
          <cell r="AH341" t="str">
            <v>SE</v>
          </cell>
          <cell r="AI341" t="str">
            <v>11kV Bus</v>
          </cell>
          <cell r="AJ341" t="str">
            <v>Monthly summer max demand kVA</v>
          </cell>
          <cell r="AK341">
            <v>0</v>
          </cell>
          <cell r="AL341">
            <v>0</v>
          </cell>
          <cell r="AM341">
            <v>0</v>
          </cell>
          <cell r="AN341">
            <v>0</v>
          </cell>
          <cell r="AO341">
            <v>0</v>
          </cell>
          <cell r="AP341">
            <v>0</v>
          </cell>
          <cell r="AQ341">
            <v>0</v>
          </cell>
          <cell r="AR341">
            <v>0</v>
          </cell>
          <cell r="AS341">
            <v>0</v>
          </cell>
          <cell r="AT341">
            <v>0</v>
          </cell>
          <cell r="AU341">
            <v>0</v>
          </cell>
        </row>
        <row r="342">
          <cell r="AG342" t="str">
            <v>East</v>
          </cell>
          <cell r="AH342" t="str">
            <v>T1</v>
          </cell>
          <cell r="AI342" t="str">
            <v>CAC 66kV</v>
          </cell>
          <cell r="AJ342" t="str">
            <v>Monthly summer max demand kVA</v>
          </cell>
          <cell r="AK342">
            <v>0</v>
          </cell>
          <cell r="AL342">
            <v>0</v>
          </cell>
          <cell r="AM342">
            <v>0</v>
          </cell>
          <cell r="AN342">
            <v>0</v>
          </cell>
          <cell r="AO342">
            <v>0</v>
          </cell>
          <cell r="AP342">
            <v>0</v>
          </cell>
          <cell r="AQ342">
            <v>0</v>
          </cell>
          <cell r="AR342">
            <v>0</v>
          </cell>
          <cell r="AS342">
            <v>0</v>
          </cell>
          <cell r="AT342">
            <v>0</v>
          </cell>
          <cell r="AU342">
            <v>0</v>
          </cell>
        </row>
        <row r="343">
          <cell r="AG343" t="str">
            <v>East</v>
          </cell>
          <cell r="AH343" t="str">
            <v>T1</v>
          </cell>
          <cell r="AI343" t="str">
            <v>CAC 33kV</v>
          </cell>
          <cell r="AJ343" t="str">
            <v>Monthly summer max demand kVA</v>
          </cell>
          <cell r="AK343">
            <v>0</v>
          </cell>
          <cell r="AL343">
            <v>0</v>
          </cell>
          <cell r="AM343">
            <v>0</v>
          </cell>
          <cell r="AN343">
            <v>0</v>
          </cell>
          <cell r="AO343">
            <v>0</v>
          </cell>
          <cell r="AP343">
            <v>0</v>
          </cell>
          <cell r="AQ343">
            <v>0</v>
          </cell>
          <cell r="AR343">
            <v>0</v>
          </cell>
          <cell r="AS343">
            <v>0</v>
          </cell>
          <cell r="AT343">
            <v>0</v>
          </cell>
          <cell r="AU343">
            <v>0</v>
          </cell>
        </row>
        <row r="344">
          <cell r="AG344" t="str">
            <v>East</v>
          </cell>
          <cell r="AH344" t="str">
            <v>T1</v>
          </cell>
          <cell r="AI344" t="str">
            <v>CAC 22/11kV Line</v>
          </cell>
          <cell r="AJ344" t="str">
            <v>Monthly summer max demand kVA</v>
          </cell>
          <cell r="AK344">
            <v>0</v>
          </cell>
          <cell r="AL344">
            <v>0</v>
          </cell>
          <cell r="AM344">
            <v>0</v>
          </cell>
          <cell r="AN344">
            <v>0</v>
          </cell>
          <cell r="AO344">
            <v>0</v>
          </cell>
          <cell r="AP344">
            <v>0</v>
          </cell>
          <cell r="AQ344">
            <v>0</v>
          </cell>
          <cell r="AR344">
            <v>0</v>
          </cell>
          <cell r="AS344">
            <v>0</v>
          </cell>
          <cell r="AT344">
            <v>0</v>
          </cell>
          <cell r="AU344">
            <v>0</v>
          </cell>
        </row>
        <row r="345">
          <cell r="AG345" t="str">
            <v>East</v>
          </cell>
          <cell r="AH345" t="str">
            <v>T1</v>
          </cell>
          <cell r="AI345" t="str">
            <v>CAC 22/11kV Bus</v>
          </cell>
          <cell r="AJ345" t="str">
            <v>Monthly summer max demand kVA</v>
          </cell>
          <cell r="AK345">
            <v>0</v>
          </cell>
          <cell r="AL345">
            <v>0</v>
          </cell>
          <cell r="AM345">
            <v>0</v>
          </cell>
          <cell r="AN345">
            <v>0</v>
          </cell>
          <cell r="AO345">
            <v>0</v>
          </cell>
          <cell r="AP345">
            <v>0</v>
          </cell>
          <cell r="AQ345">
            <v>0</v>
          </cell>
          <cell r="AR345">
            <v>0</v>
          </cell>
          <cell r="AS345">
            <v>0</v>
          </cell>
          <cell r="AT345">
            <v>0</v>
          </cell>
          <cell r="AU345">
            <v>0</v>
          </cell>
        </row>
        <row r="346">
          <cell r="AG346" t="str">
            <v>East</v>
          </cell>
          <cell r="AH346" t="str">
            <v>T2</v>
          </cell>
          <cell r="AI346" t="str">
            <v>CAC 66kV</v>
          </cell>
          <cell r="AJ346" t="str">
            <v>Monthly summer max demand kVA</v>
          </cell>
          <cell r="AK346">
            <v>0</v>
          </cell>
          <cell r="AL346">
            <v>0</v>
          </cell>
          <cell r="AM346">
            <v>0</v>
          </cell>
          <cell r="AN346">
            <v>0</v>
          </cell>
          <cell r="AO346">
            <v>0</v>
          </cell>
          <cell r="AP346">
            <v>0</v>
          </cell>
          <cell r="AQ346">
            <v>0</v>
          </cell>
          <cell r="AR346">
            <v>0</v>
          </cell>
          <cell r="AS346">
            <v>0</v>
          </cell>
          <cell r="AT346">
            <v>0</v>
          </cell>
          <cell r="AU346">
            <v>0</v>
          </cell>
        </row>
        <row r="347">
          <cell r="AG347" t="str">
            <v>East</v>
          </cell>
          <cell r="AH347" t="str">
            <v>T2</v>
          </cell>
          <cell r="AI347" t="str">
            <v>CAC 33kV</v>
          </cell>
          <cell r="AJ347" t="str">
            <v>Monthly summer max demand kVA</v>
          </cell>
          <cell r="AK347">
            <v>0</v>
          </cell>
          <cell r="AL347">
            <v>0</v>
          </cell>
          <cell r="AM347">
            <v>0</v>
          </cell>
          <cell r="AN347">
            <v>0</v>
          </cell>
          <cell r="AO347">
            <v>0</v>
          </cell>
          <cell r="AP347">
            <v>0</v>
          </cell>
          <cell r="AQ347">
            <v>0</v>
          </cell>
          <cell r="AR347">
            <v>0</v>
          </cell>
          <cell r="AS347">
            <v>0</v>
          </cell>
          <cell r="AT347">
            <v>0</v>
          </cell>
          <cell r="AU347">
            <v>0</v>
          </cell>
        </row>
        <row r="348">
          <cell r="AG348" t="str">
            <v>East</v>
          </cell>
          <cell r="AH348" t="str">
            <v>T2</v>
          </cell>
          <cell r="AI348" t="str">
            <v>CAC 22/11kV Line</v>
          </cell>
          <cell r="AJ348" t="str">
            <v>Monthly summer max demand kVA</v>
          </cell>
          <cell r="AK348">
            <v>0</v>
          </cell>
          <cell r="AL348">
            <v>0</v>
          </cell>
          <cell r="AM348">
            <v>0</v>
          </cell>
          <cell r="AN348">
            <v>0</v>
          </cell>
          <cell r="AO348">
            <v>0</v>
          </cell>
          <cell r="AP348">
            <v>0</v>
          </cell>
          <cell r="AQ348">
            <v>0</v>
          </cell>
          <cell r="AR348">
            <v>0</v>
          </cell>
          <cell r="AS348">
            <v>0</v>
          </cell>
          <cell r="AT348">
            <v>0</v>
          </cell>
          <cell r="AU348">
            <v>0</v>
          </cell>
        </row>
        <row r="349">
          <cell r="AG349" t="str">
            <v>East</v>
          </cell>
          <cell r="AH349" t="str">
            <v>T2</v>
          </cell>
          <cell r="AI349" t="str">
            <v>CAC 22/11kV Bus</v>
          </cell>
          <cell r="AJ349" t="str">
            <v>Monthly summer max demand kVA</v>
          </cell>
          <cell r="AK349">
            <v>0</v>
          </cell>
          <cell r="AL349">
            <v>0</v>
          </cell>
          <cell r="AM349">
            <v>0</v>
          </cell>
          <cell r="AN349">
            <v>0</v>
          </cell>
          <cell r="AO349">
            <v>0</v>
          </cell>
          <cell r="AP349">
            <v>0</v>
          </cell>
          <cell r="AQ349">
            <v>0</v>
          </cell>
          <cell r="AR349">
            <v>0</v>
          </cell>
          <cell r="AS349">
            <v>0</v>
          </cell>
          <cell r="AT349">
            <v>0</v>
          </cell>
          <cell r="AU349">
            <v>0</v>
          </cell>
        </row>
        <row r="350">
          <cell r="AG350" t="str">
            <v>East</v>
          </cell>
          <cell r="AH350" t="str">
            <v>T3</v>
          </cell>
          <cell r="AI350" t="str">
            <v>CAC 66kV</v>
          </cell>
          <cell r="AJ350" t="str">
            <v>Monthly summer max demand kVA</v>
          </cell>
          <cell r="AK350">
            <v>0</v>
          </cell>
          <cell r="AL350">
            <v>0</v>
          </cell>
          <cell r="AM350">
            <v>0</v>
          </cell>
          <cell r="AN350">
            <v>0</v>
          </cell>
          <cell r="AO350">
            <v>0</v>
          </cell>
          <cell r="AP350">
            <v>0</v>
          </cell>
          <cell r="AQ350">
            <v>0</v>
          </cell>
          <cell r="AR350">
            <v>0</v>
          </cell>
          <cell r="AS350">
            <v>0</v>
          </cell>
          <cell r="AT350">
            <v>0</v>
          </cell>
          <cell r="AU350">
            <v>0</v>
          </cell>
        </row>
        <row r="351">
          <cell r="AG351" t="str">
            <v>East</v>
          </cell>
          <cell r="AH351" t="str">
            <v>T3</v>
          </cell>
          <cell r="AI351" t="str">
            <v>CAC 33kV</v>
          </cell>
          <cell r="AJ351" t="str">
            <v>Monthly summer max demand kVA</v>
          </cell>
          <cell r="AK351">
            <v>0</v>
          </cell>
          <cell r="AL351">
            <v>0</v>
          </cell>
          <cell r="AM351">
            <v>0</v>
          </cell>
          <cell r="AN351">
            <v>0</v>
          </cell>
          <cell r="AO351">
            <v>0</v>
          </cell>
          <cell r="AP351">
            <v>0</v>
          </cell>
          <cell r="AQ351">
            <v>0</v>
          </cell>
          <cell r="AR351">
            <v>0</v>
          </cell>
          <cell r="AS351">
            <v>0</v>
          </cell>
          <cell r="AT351">
            <v>0</v>
          </cell>
          <cell r="AU351">
            <v>0</v>
          </cell>
        </row>
        <row r="352">
          <cell r="AG352" t="str">
            <v>East</v>
          </cell>
          <cell r="AH352" t="str">
            <v>T3</v>
          </cell>
          <cell r="AI352" t="str">
            <v>CAC 22/11kV Line</v>
          </cell>
          <cell r="AJ352" t="str">
            <v>Monthly summer max demand kVA</v>
          </cell>
          <cell r="AK352">
            <v>0</v>
          </cell>
          <cell r="AL352">
            <v>0</v>
          </cell>
          <cell r="AM352">
            <v>0</v>
          </cell>
          <cell r="AN352">
            <v>0</v>
          </cell>
          <cell r="AO352">
            <v>0</v>
          </cell>
          <cell r="AP352">
            <v>0</v>
          </cell>
          <cell r="AQ352">
            <v>0</v>
          </cell>
          <cell r="AR352">
            <v>0</v>
          </cell>
          <cell r="AS352">
            <v>0</v>
          </cell>
          <cell r="AT352">
            <v>0</v>
          </cell>
          <cell r="AU352">
            <v>0</v>
          </cell>
        </row>
        <row r="353">
          <cell r="AG353" t="str">
            <v>East</v>
          </cell>
          <cell r="AH353" t="str">
            <v>T3</v>
          </cell>
          <cell r="AI353" t="str">
            <v>CAC 22/11kV Bus</v>
          </cell>
          <cell r="AJ353" t="str">
            <v>Monthly summer max demand kVA</v>
          </cell>
          <cell r="AK353">
            <v>0</v>
          </cell>
          <cell r="AL353">
            <v>0</v>
          </cell>
          <cell r="AM353">
            <v>0</v>
          </cell>
          <cell r="AN353">
            <v>0</v>
          </cell>
          <cell r="AO353">
            <v>0</v>
          </cell>
          <cell r="AP353">
            <v>0</v>
          </cell>
          <cell r="AQ353">
            <v>0</v>
          </cell>
          <cell r="AR353">
            <v>0</v>
          </cell>
          <cell r="AS353">
            <v>0</v>
          </cell>
          <cell r="AT353">
            <v>0</v>
          </cell>
          <cell r="AU353">
            <v>0</v>
          </cell>
        </row>
        <row r="354">
          <cell r="AG354" t="str">
            <v>West</v>
          </cell>
          <cell r="AH354" t="str">
            <v>T1</v>
          </cell>
          <cell r="AI354" t="str">
            <v>CAC 66kV</v>
          </cell>
          <cell r="AJ354" t="str">
            <v>Monthly summer max demand kVA</v>
          </cell>
          <cell r="AK354">
            <v>0</v>
          </cell>
          <cell r="AL354">
            <v>0</v>
          </cell>
          <cell r="AM354">
            <v>0</v>
          </cell>
          <cell r="AN354">
            <v>0</v>
          </cell>
          <cell r="AO354">
            <v>0</v>
          </cell>
          <cell r="AP354">
            <v>0</v>
          </cell>
          <cell r="AQ354">
            <v>0</v>
          </cell>
          <cell r="AR354">
            <v>0</v>
          </cell>
          <cell r="AS354">
            <v>0</v>
          </cell>
          <cell r="AT354">
            <v>0</v>
          </cell>
          <cell r="AU354">
            <v>0</v>
          </cell>
        </row>
        <row r="355">
          <cell r="AG355" t="str">
            <v>West</v>
          </cell>
          <cell r="AH355" t="str">
            <v>T1</v>
          </cell>
          <cell r="AI355" t="str">
            <v>CAC 33kV</v>
          </cell>
          <cell r="AJ355" t="str">
            <v>Monthly summer max demand kVA</v>
          </cell>
          <cell r="AK355">
            <v>0</v>
          </cell>
          <cell r="AL355">
            <v>0</v>
          </cell>
          <cell r="AM355">
            <v>0</v>
          </cell>
          <cell r="AN355">
            <v>0</v>
          </cell>
          <cell r="AO355">
            <v>0</v>
          </cell>
          <cell r="AP355">
            <v>0</v>
          </cell>
          <cell r="AQ355">
            <v>0</v>
          </cell>
          <cell r="AR355">
            <v>0</v>
          </cell>
          <cell r="AS355">
            <v>0</v>
          </cell>
          <cell r="AT355">
            <v>0</v>
          </cell>
          <cell r="AU355">
            <v>0</v>
          </cell>
        </row>
        <row r="356">
          <cell r="AG356" t="str">
            <v>West</v>
          </cell>
          <cell r="AH356" t="str">
            <v>T1</v>
          </cell>
          <cell r="AI356" t="str">
            <v>CAC 22/11kV Line</v>
          </cell>
          <cell r="AJ356" t="str">
            <v>Monthly summer max demand kVA</v>
          </cell>
          <cell r="AK356">
            <v>0</v>
          </cell>
          <cell r="AL356">
            <v>0</v>
          </cell>
          <cell r="AM356">
            <v>0</v>
          </cell>
          <cell r="AN356">
            <v>0</v>
          </cell>
          <cell r="AO356">
            <v>0</v>
          </cell>
          <cell r="AP356">
            <v>0</v>
          </cell>
          <cell r="AQ356">
            <v>0</v>
          </cell>
          <cell r="AR356">
            <v>0</v>
          </cell>
          <cell r="AS356">
            <v>0</v>
          </cell>
          <cell r="AT356">
            <v>0</v>
          </cell>
          <cell r="AU356">
            <v>0</v>
          </cell>
        </row>
        <row r="357">
          <cell r="AG357" t="str">
            <v>West</v>
          </cell>
          <cell r="AH357" t="str">
            <v>T1</v>
          </cell>
          <cell r="AI357" t="str">
            <v>CAC 22/11kV Bus</v>
          </cell>
          <cell r="AJ357" t="str">
            <v>Monthly summer max demand kVA</v>
          </cell>
          <cell r="AK357">
            <v>0</v>
          </cell>
          <cell r="AL357">
            <v>0</v>
          </cell>
          <cell r="AM357">
            <v>0</v>
          </cell>
          <cell r="AN357">
            <v>0</v>
          </cell>
          <cell r="AO357">
            <v>0</v>
          </cell>
          <cell r="AP357">
            <v>0</v>
          </cell>
          <cell r="AQ357">
            <v>0</v>
          </cell>
          <cell r="AR357">
            <v>0</v>
          </cell>
          <cell r="AS357">
            <v>0</v>
          </cell>
          <cell r="AT357">
            <v>0</v>
          </cell>
          <cell r="AU357">
            <v>0</v>
          </cell>
        </row>
        <row r="358">
          <cell r="AG358" t="str">
            <v>West</v>
          </cell>
          <cell r="AH358" t="str">
            <v>T2</v>
          </cell>
          <cell r="AI358" t="str">
            <v>CAC 66kV</v>
          </cell>
          <cell r="AJ358" t="str">
            <v>Monthly summer max demand kVA</v>
          </cell>
          <cell r="AK358">
            <v>0</v>
          </cell>
          <cell r="AL358">
            <v>0</v>
          </cell>
          <cell r="AM358">
            <v>0</v>
          </cell>
          <cell r="AN358">
            <v>0</v>
          </cell>
          <cell r="AO358">
            <v>0</v>
          </cell>
          <cell r="AP358">
            <v>0</v>
          </cell>
          <cell r="AQ358">
            <v>0</v>
          </cell>
          <cell r="AR358">
            <v>0</v>
          </cell>
          <cell r="AS358">
            <v>0</v>
          </cell>
          <cell r="AT358">
            <v>0</v>
          </cell>
          <cell r="AU358">
            <v>0</v>
          </cell>
        </row>
        <row r="359">
          <cell r="AG359" t="str">
            <v>West</v>
          </cell>
          <cell r="AH359" t="str">
            <v>T2</v>
          </cell>
          <cell r="AI359" t="str">
            <v>CAC 33kV</v>
          </cell>
          <cell r="AJ359" t="str">
            <v>Monthly summer max demand kVA</v>
          </cell>
          <cell r="AK359">
            <v>0</v>
          </cell>
          <cell r="AL359">
            <v>0</v>
          </cell>
          <cell r="AM359">
            <v>0</v>
          </cell>
          <cell r="AN359">
            <v>0</v>
          </cell>
          <cell r="AO359">
            <v>0</v>
          </cell>
          <cell r="AP359">
            <v>0</v>
          </cell>
          <cell r="AQ359">
            <v>0</v>
          </cell>
          <cell r="AR359">
            <v>0</v>
          </cell>
          <cell r="AS359">
            <v>0</v>
          </cell>
          <cell r="AT359">
            <v>0</v>
          </cell>
          <cell r="AU359">
            <v>0</v>
          </cell>
        </row>
        <row r="360">
          <cell r="AG360" t="str">
            <v>West</v>
          </cell>
          <cell r="AH360" t="str">
            <v>T2</v>
          </cell>
          <cell r="AI360" t="str">
            <v>CAC 22/11kV Line</v>
          </cell>
          <cell r="AJ360" t="str">
            <v>Monthly summer max demand kVA</v>
          </cell>
          <cell r="AK360">
            <v>0</v>
          </cell>
          <cell r="AL360">
            <v>0</v>
          </cell>
          <cell r="AM360">
            <v>0</v>
          </cell>
          <cell r="AN360">
            <v>0</v>
          </cell>
          <cell r="AO360">
            <v>0</v>
          </cell>
          <cell r="AP360">
            <v>0</v>
          </cell>
          <cell r="AQ360">
            <v>0</v>
          </cell>
          <cell r="AR360">
            <v>0</v>
          </cell>
          <cell r="AS360">
            <v>0</v>
          </cell>
          <cell r="AT360">
            <v>0</v>
          </cell>
          <cell r="AU360">
            <v>0</v>
          </cell>
        </row>
        <row r="361">
          <cell r="AG361" t="str">
            <v>West</v>
          </cell>
          <cell r="AH361" t="str">
            <v>T2</v>
          </cell>
          <cell r="AI361" t="str">
            <v>CAC 22/11kV Bus</v>
          </cell>
          <cell r="AJ361" t="str">
            <v>Monthly summer max demand kVA</v>
          </cell>
          <cell r="AK361">
            <v>0</v>
          </cell>
          <cell r="AL361">
            <v>0</v>
          </cell>
          <cell r="AM361">
            <v>0</v>
          </cell>
          <cell r="AN361">
            <v>0</v>
          </cell>
          <cell r="AO361">
            <v>0</v>
          </cell>
          <cell r="AP361">
            <v>0</v>
          </cell>
          <cell r="AQ361">
            <v>0</v>
          </cell>
          <cell r="AR361">
            <v>0</v>
          </cell>
          <cell r="AS361">
            <v>0</v>
          </cell>
          <cell r="AT361">
            <v>0</v>
          </cell>
          <cell r="AU361">
            <v>0</v>
          </cell>
        </row>
        <row r="362">
          <cell r="AG362" t="str">
            <v>West</v>
          </cell>
          <cell r="AH362" t="str">
            <v>T3</v>
          </cell>
          <cell r="AI362" t="str">
            <v>CAC 66kV</v>
          </cell>
          <cell r="AJ362" t="str">
            <v>Monthly summer max demand kVA</v>
          </cell>
          <cell r="AK362">
            <v>0</v>
          </cell>
          <cell r="AL362">
            <v>0</v>
          </cell>
          <cell r="AM362">
            <v>0</v>
          </cell>
          <cell r="AN362">
            <v>0</v>
          </cell>
          <cell r="AO362">
            <v>0</v>
          </cell>
          <cell r="AP362">
            <v>0</v>
          </cell>
          <cell r="AQ362">
            <v>0</v>
          </cell>
          <cell r="AR362">
            <v>0</v>
          </cell>
          <cell r="AS362">
            <v>0</v>
          </cell>
          <cell r="AT362">
            <v>0</v>
          </cell>
          <cell r="AU362">
            <v>0</v>
          </cell>
        </row>
        <row r="363">
          <cell r="AG363" t="str">
            <v>West</v>
          </cell>
          <cell r="AH363" t="str">
            <v>T3</v>
          </cell>
          <cell r="AI363" t="str">
            <v>CAC 33kV</v>
          </cell>
          <cell r="AJ363" t="str">
            <v>Monthly summer max demand kVA</v>
          </cell>
          <cell r="AK363">
            <v>0</v>
          </cell>
          <cell r="AL363">
            <v>0</v>
          </cell>
          <cell r="AM363">
            <v>0</v>
          </cell>
          <cell r="AN363">
            <v>0</v>
          </cell>
          <cell r="AO363">
            <v>0</v>
          </cell>
          <cell r="AP363">
            <v>0</v>
          </cell>
          <cell r="AQ363">
            <v>0</v>
          </cell>
          <cell r="AR363">
            <v>0</v>
          </cell>
          <cell r="AS363">
            <v>0</v>
          </cell>
          <cell r="AT363">
            <v>0</v>
          </cell>
          <cell r="AU363">
            <v>0</v>
          </cell>
        </row>
        <row r="364">
          <cell r="AG364" t="str">
            <v>West</v>
          </cell>
          <cell r="AH364" t="str">
            <v>T3</v>
          </cell>
          <cell r="AI364" t="str">
            <v>CAC 22/11kV Line</v>
          </cell>
          <cell r="AJ364" t="str">
            <v>Monthly summer max demand kVA</v>
          </cell>
          <cell r="AK364">
            <v>0</v>
          </cell>
          <cell r="AL364">
            <v>0</v>
          </cell>
          <cell r="AM364">
            <v>0</v>
          </cell>
          <cell r="AN364">
            <v>0</v>
          </cell>
          <cell r="AO364">
            <v>0</v>
          </cell>
          <cell r="AP364">
            <v>0</v>
          </cell>
          <cell r="AQ364">
            <v>0</v>
          </cell>
          <cell r="AR364">
            <v>0</v>
          </cell>
          <cell r="AS364">
            <v>0</v>
          </cell>
          <cell r="AT364">
            <v>0</v>
          </cell>
          <cell r="AU364">
            <v>0</v>
          </cell>
        </row>
        <row r="365">
          <cell r="AG365" t="str">
            <v>West</v>
          </cell>
          <cell r="AH365" t="str">
            <v>T3</v>
          </cell>
          <cell r="AI365" t="str">
            <v>CAC 22/11kV Bus</v>
          </cell>
          <cell r="AJ365" t="str">
            <v>Monthly summer max demand kVA</v>
          </cell>
          <cell r="AK365">
            <v>0</v>
          </cell>
          <cell r="AL365">
            <v>0</v>
          </cell>
          <cell r="AM365">
            <v>0</v>
          </cell>
          <cell r="AN365">
            <v>0</v>
          </cell>
          <cell r="AO365">
            <v>0</v>
          </cell>
          <cell r="AP365">
            <v>0</v>
          </cell>
          <cell r="AQ365">
            <v>0</v>
          </cell>
          <cell r="AR365">
            <v>0</v>
          </cell>
          <cell r="AS365">
            <v>0</v>
          </cell>
          <cell r="AT365">
            <v>0</v>
          </cell>
          <cell r="AU365">
            <v>0</v>
          </cell>
        </row>
        <row r="366">
          <cell r="AG366" t="str">
            <v>East</v>
          </cell>
          <cell r="AH366" t="str">
            <v>T1</v>
          </cell>
          <cell r="AI366" t="str">
            <v>CAC 66/33kV STOUD</v>
          </cell>
          <cell r="AJ366" t="str">
            <v>Monthly summer max demand kVA</v>
          </cell>
          <cell r="AK366">
            <v>13465.490569375164</v>
          </cell>
          <cell r="AL366">
            <v>13465.490569375164</v>
          </cell>
          <cell r="AM366">
            <v>13465.490569375164</v>
          </cell>
          <cell r="AN366">
            <v>13465.490569375164</v>
          </cell>
          <cell r="AO366">
            <v>13465.490569375164</v>
          </cell>
          <cell r="AP366">
            <v>13465.490569375164</v>
          </cell>
          <cell r="AQ366">
            <v>13465.490569375164</v>
          </cell>
          <cell r="AR366">
            <v>13465.490569375164</v>
          </cell>
          <cell r="AS366">
            <v>13465.490569375164</v>
          </cell>
          <cell r="AT366">
            <v>13465.490569375164</v>
          </cell>
          <cell r="AU366">
            <v>13465.490569375164</v>
          </cell>
        </row>
        <row r="367">
          <cell r="AG367" t="str">
            <v>East</v>
          </cell>
          <cell r="AH367" t="str">
            <v>T1</v>
          </cell>
          <cell r="AI367" t="str">
            <v>CAC 22/11kV Bus STOUD</v>
          </cell>
          <cell r="AJ367" t="str">
            <v>Monthly summer max demand kVA</v>
          </cell>
          <cell r="AK367">
            <v>0</v>
          </cell>
          <cell r="AL367">
            <v>0</v>
          </cell>
          <cell r="AM367">
            <v>0</v>
          </cell>
          <cell r="AN367">
            <v>0</v>
          </cell>
          <cell r="AO367">
            <v>0</v>
          </cell>
          <cell r="AP367">
            <v>0</v>
          </cell>
          <cell r="AQ367">
            <v>0</v>
          </cell>
          <cell r="AR367">
            <v>0</v>
          </cell>
          <cell r="AS367">
            <v>0</v>
          </cell>
          <cell r="AT367">
            <v>0</v>
          </cell>
          <cell r="AU367">
            <v>0</v>
          </cell>
        </row>
        <row r="368">
          <cell r="AG368" t="str">
            <v>East</v>
          </cell>
          <cell r="AH368" t="str">
            <v>T1</v>
          </cell>
          <cell r="AI368" t="str">
            <v>CAC 22/11kV Line STOUD</v>
          </cell>
          <cell r="AJ368" t="str">
            <v>Monthly summer max demand kVA</v>
          </cell>
          <cell r="AK368">
            <v>0</v>
          </cell>
          <cell r="AL368">
            <v>0</v>
          </cell>
          <cell r="AM368">
            <v>0</v>
          </cell>
          <cell r="AN368">
            <v>0</v>
          </cell>
          <cell r="AO368">
            <v>0</v>
          </cell>
          <cell r="AP368">
            <v>0</v>
          </cell>
          <cell r="AQ368">
            <v>0</v>
          </cell>
          <cell r="AR368">
            <v>0</v>
          </cell>
          <cell r="AS368">
            <v>0</v>
          </cell>
          <cell r="AT368">
            <v>0</v>
          </cell>
          <cell r="AU368">
            <v>0</v>
          </cell>
        </row>
        <row r="369">
          <cell r="AG369" t="str">
            <v>East</v>
          </cell>
          <cell r="AH369" t="str">
            <v>T2</v>
          </cell>
          <cell r="AI369" t="str">
            <v>CAC 66/33kV STOUD</v>
          </cell>
          <cell r="AJ369" t="str">
            <v>Monthly summer max demand kVA</v>
          </cell>
          <cell r="AK369">
            <v>0</v>
          </cell>
          <cell r="AL369">
            <v>0</v>
          </cell>
          <cell r="AM369">
            <v>0</v>
          </cell>
          <cell r="AN369">
            <v>0</v>
          </cell>
          <cell r="AO369">
            <v>0</v>
          </cell>
          <cell r="AP369">
            <v>0</v>
          </cell>
          <cell r="AQ369">
            <v>0</v>
          </cell>
          <cell r="AR369">
            <v>0</v>
          </cell>
          <cell r="AS369">
            <v>0</v>
          </cell>
          <cell r="AT369">
            <v>0</v>
          </cell>
          <cell r="AU369">
            <v>0</v>
          </cell>
        </row>
        <row r="370">
          <cell r="AG370" t="str">
            <v>East</v>
          </cell>
          <cell r="AH370" t="str">
            <v>T2</v>
          </cell>
          <cell r="AI370" t="str">
            <v>CAC 22/11kV Bus STOUD</v>
          </cell>
          <cell r="AJ370" t="str">
            <v>Monthly summer max demand kVA</v>
          </cell>
          <cell r="AK370">
            <v>0</v>
          </cell>
          <cell r="AL370">
            <v>0</v>
          </cell>
          <cell r="AM370">
            <v>0</v>
          </cell>
          <cell r="AN370">
            <v>0</v>
          </cell>
          <cell r="AO370">
            <v>0</v>
          </cell>
          <cell r="AP370">
            <v>0</v>
          </cell>
          <cell r="AQ370">
            <v>0</v>
          </cell>
          <cell r="AR370">
            <v>0</v>
          </cell>
          <cell r="AS370">
            <v>0</v>
          </cell>
          <cell r="AT370">
            <v>0</v>
          </cell>
          <cell r="AU370">
            <v>0</v>
          </cell>
        </row>
        <row r="371">
          <cell r="AG371" t="str">
            <v>East</v>
          </cell>
          <cell r="AH371" t="str">
            <v>T2</v>
          </cell>
          <cell r="AI371" t="str">
            <v>CAC 22/11kV Line STOUD</v>
          </cell>
          <cell r="AJ371" t="str">
            <v>Monthly summer max demand kVA</v>
          </cell>
          <cell r="AK371">
            <v>0</v>
          </cell>
          <cell r="AL371">
            <v>0</v>
          </cell>
          <cell r="AM371">
            <v>0</v>
          </cell>
          <cell r="AN371">
            <v>0</v>
          </cell>
          <cell r="AO371">
            <v>0</v>
          </cell>
          <cell r="AP371">
            <v>0</v>
          </cell>
          <cell r="AQ371">
            <v>0</v>
          </cell>
          <cell r="AR371">
            <v>0</v>
          </cell>
          <cell r="AS371">
            <v>0</v>
          </cell>
          <cell r="AT371">
            <v>0</v>
          </cell>
          <cell r="AU371">
            <v>0</v>
          </cell>
        </row>
        <row r="372">
          <cell r="AG372" t="str">
            <v>East</v>
          </cell>
          <cell r="AH372" t="str">
            <v>T3</v>
          </cell>
          <cell r="AI372" t="str">
            <v>CAC 66/33kV STOUD</v>
          </cell>
          <cell r="AJ372" t="str">
            <v>Monthly summer max demand kVA</v>
          </cell>
          <cell r="AK372">
            <v>0</v>
          </cell>
          <cell r="AL372">
            <v>0</v>
          </cell>
          <cell r="AM372">
            <v>0</v>
          </cell>
          <cell r="AN372">
            <v>0</v>
          </cell>
          <cell r="AO372">
            <v>0</v>
          </cell>
          <cell r="AP372">
            <v>0</v>
          </cell>
          <cell r="AQ372">
            <v>0</v>
          </cell>
          <cell r="AR372">
            <v>0</v>
          </cell>
          <cell r="AS372">
            <v>0</v>
          </cell>
          <cell r="AT372">
            <v>0</v>
          </cell>
          <cell r="AU372">
            <v>0</v>
          </cell>
        </row>
        <row r="373">
          <cell r="AG373" t="str">
            <v>East</v>
          </cell>
          <cell r="AH373" t="str">
            <v>T3</v>
          </cell>
          <cell r="AI373" t="str">
            <v>CAC 22/11kV Bus STOUD</v>
          </cell>
          <cell r="AJ373" t="str">
            <v>Monthly summer max demand kVA</v>
          </cell>
          <cell r="AK373">
            <v>0</v>
          </cell>
          <cell r="AL373">
            <v>0</v>
          </cell>
          <cell r="AM373">
            <v>0</v>
          </cell>
          <cell r="AN373">
            <v>0</v>
          </cell>
          <cell r="AO373">
            <v>0</v>
          </cell>
          <cell r="AP373">
            <v>0</v>
          </cell>
          <cell r="AQ373">
            <v>0</v>
          </cell>
          <cell r="AR373">
            <v>0</v>
          </cell>
          <cell r="AS373">
            <v>0</v>
          </cell>
          <cell r="AT373">
            <v>0</v>
          </cell>
          <cell r="AU373">
            <v>0</v>
          </cell>
        </row>
        <row r="374">
          <cell r="AG374" t="str">
            <v>East</v>
          </cell>
          <cell r="AH374" t="str">
            <v>T3</v>
          </cell>
          <cell r="AI374" t="str">
            <v>CAC 22/11kV Line STOUD</v>
          </cell>
          <cell r="AJ374" t="str">
            <v>Monthly summer max demand kVA</v>
          </cell>
          <cell r="AK374">
            <v>814.24033598143546</v>
          </cell>
          <cell r="AL374">
            <v>814.24033598143546</v>
          </cell>
          <cell r="AM374">
            <v>814.24033598143546</v>
          </cell>
          <cell r="AN374">
            <v>814.24033598143546</v>
          </cell>
          <cell r="AO374">
            <v>814.24033598143546</v>
          </cell>
          <cell r="AP374">
            <v>814.24033598143546</v>
          </cell>
          <cell r="AQ374">
            <v>814.24033598143546</v>
          </cell>
          <cell r="AR374">
            <v>814.24033598143546</v>
          </cell>
          <cell r="AS374">
            <v>814.24033598143546</v>
          </cell>
          <cell r="AT374">
            <v>814.24033598143546</v>
          </cell>
          <cell r="AU374">
            <v>814.24033598143546</v>
          </cell>
        </row>
        <row r="375">
          <cell r="AG375" t="str">
            <v>West</v>
          </cell>
          <cell r="AH375" t="str">
            <v>T1</v>
          </cell>
          <cell r="AI375" t="str">
            <v>CAC 66/33kV STOUD</v>
          </cell>
          <cell r="AJ375" t="str">
            <v>Monthly summer max demand kVA</v>
          </cell>
          <cell r="AK375">
            <v>0</v>
          </cell>
          <cell r="AL375">
            <v>0</v>
          </cell>
          <cell r="AM375">
            <v>0</v>
          </cell>
          <cell r="AN375">
            <v>0</v>
          </cell>
          <cell r="AO375">
            <v>0</v>
          </cell>
          <cell r="AP375">
            <v>0</v>
          </cell>
          <cell r="AQ375">
            <v>0</v>
          </cell>
          <cell r="AR375">
            <v>0</v>
          </cell>
          <cell r="AS375">
            <v>0</v>
          </cell>
          <cell r="AT375">
            <v>0</v>
          </cell>
          <cell r="AU375">
            <v>0</v>
          </cell>
        </row>
        <row r="376">
          <cell r="AG376" t="str">
            <v>West</v>
          </cell>
          <cell r="AH376" t="str">
            <v>T1</v>
          </cell>
          <cell r="AI376" t="str">
            <v>CAC 22/11kV Bus STOUD</v>
          </cell>
          <cell r="AJ376" t="str">
            <v>Monthly summer max demand kVA</v>
          </cell>
          <cell r="AK376">
            <v>0</v>
          </cell>
          <cell r="AL376">
            <v>0</v>
          </cell>
          <cell r="AM376">
            <v>0</v>
          </cell>
          <cell r="AN376">
            <v>0</v>
          </cell>
          <cell r="AO376">
            <v>0</v>
          </cell>
          <cell r="AP376">
            <v>0</v>
          </cell>
          <cell r="AQ376">
            <v>0</v>
          </cell>
          <cell r="AR376">
            <v>0</v>
          </cell>
          <cell r="AS376">
            <v>0</v>
          </cell>
          <cell r="AT376">
            <v>0</v>
          </cell>
          <cell r="AU376">
            <v>0</v>
          </cell>
        </row>
        <row r="377">
          <cell r="AG377" t="str">
            <v>West</v>
          </cell>
          <cell r="AH377" t="str">
            <v>T1</v>
          </cell>
          <cell r="AI377" t="str">
            <v>CAC 22/11kV Line STOUD</v>
          </cell>
          <cell r="AJ377" t="str">
            <v>Monthly summer max demand kVA</v>
          </cell>
          <cell r="AK377">
            <v>0</v>
          </cell>
          <cell r="AL377">
            <v>0</v>
          </cell>
          <cell r="AM377">
            <v>0</v>
          </cell>
          <cell r="AN377">
            <v>0</v>
          </cell>
          <cell r="AO377">
            <v>0</v>
          </cell>
          <cell r="AP377">
            <v>0</v>
          </cell>
          <cell r="AQ377">
            <v>0</v>
          </cell>
          <cell r="AR377">
            <v>0</v>
          </cell>
          <cell r="AS377">
            <v>0</v>
          </cell>
          <cell r="AT377">
            <v>0</v>
          </cell>
          <cell r="AU377">
            <v>0</v>
          </cell>
        </row>
        <row r="378">
          <cell r="AG378" t="str">
            <v>West</v>
          </cell>
          <cell r="AH378" t="str">
            <v>T2</v>
          </cell>
          <cell r="AI378" t="str">
            <v>CAC 66/33kV STOUD</v>
          </cell>
          <cell r="AJ378" t="str">
            <v>Monthly summer max demand kVA</v>
          </cell>
          <cell r="AK378">
            <v>0</v>
          </cell>
          <cell r="AL378">
            <v>0</v>
          </cell>
          <cell r="AM378">
            <v>0</v>
          </cell>
          <cell r="AN378">
            <v>0</v>
          </cell>
          <cell r="AO378">
            <v>0</v>
          </cell>
          <cell r="AP378">
            <v>0</v>
          </cell>
          <cell r="AQ378">
            <v>0</v>
          </cell>
          <cell r="AR378">
            <v>0</v>
          </cell>
          <cell r="AS378">
            <v>0</v>
          </cell>
          <cell r="AT378">
            <v>0</v>
          </cell>
          <cell r="AU378">
            <v>0</v>
          </cell>
        </row>
        <row r="379">
          <cell r="AG379" t="str">
            <v>West</v>
          </cell>
          <cell r="AH379" t="str">
            <v>T2</v>
          </cell>
          <cell r="AI379" t="str">
            <v>CAC 22/11kV Bus STOUD</v>
          </cell>
          <cell r="AJ379" t="str">
            <v>Monthly summer max demand kVA</v>
          </cell>
          <cell r="AK379">
            <v>0</v>
          </cell>
          <cell r="AL379">
            <v>0</v>
          </cell>
          <cell r="AM379">
            <v>0</v>
          </cell>
          <cell r="AN379">
            <v>0</v>
          </cell>
          <cell r="AO379">
            <v>0</v>
          </cell>
          <cell r="AP379">
            <v>0</v>
          </cell>
          <cell r="AQ379">
            <v>0</v>
          </cell>
          <cell r="AR379">
            <v>0</v>
          </cell>
          <cell r="AS379">
            <v>0</v>
          </cell>
          <cell r="AT379">
            <v>0</v>
          </cell>
          <cell r="AU379">
            <v>0</v>
          </cell>
        </row>
        <row r="380">
          <cell r="AG380" t="str">
            <v>West</v>
          </cell>
          <cell r="AH380" t="str">
            <v>T2</v>
          </cell>
          <cell r="AI380" t="str">
            <v>CAC 22/11kV Line STOUD</v>
          </cell>
          <cell r="AJ380" t="str">
            <v>Monthly summer max demand kVA</v>
          </cell>
          <cell r="AK380">
            <v>0</v>
          </cell>
          <cell r="AL380">
            <v>0</v>
          </cell>
          <cell r="AM380">
            <v>0</v>
          </cell>
          <cell r="AN380">
            <v>0</v>
          </cell>
          <cell r="AO380">
            <v>0</v>
          </cell>
          <cell r="AP380">
            <v>0</v>
          </cell>
          <cell r="AQ380">
            <v>0</v>
          </cell>
          <cell r="AR380">
            <v>0</v>
          </cell>
          <cell r="AS380">
            <v>0</v>
          </cell>
          <cell r="AT380">
            <v>0</v>
          </cell>
          <cell r="AU380">
            <v>0</v>
          </cell>
        </row>
        <row r="381">
          <cell r="AG381" t="str">
            <v>West</v>
          </cell>
          <cell r="AH381" t="str">
            <v>T3</v>
          </cell>
          <cell r="AI381" t="str">
            <v>CAC 66/33kV STOUD</v>
          </cell>
          <cell r="AJ381" t="str">
            <v>Monthly summer max demand kVA</v>
          </cell>
          <cell r="AK381">
            <v>0</v>
          </cell>
          <cell r="AL381">
            <v>0</v>
          </cell>
          <cell r="AM381">
            <v>0</v>
          </cell>
          <cell r="AN381">
            <v>0</v>
          </cell>
          <cell r="AO381">
            <v>0</v>
          </cell>
          <cell r="AP381">
            <v>0</v>
          </cell>
          <cell r="AQ381">
            <v>0</v>
          </cell>
          <cell r="AR381">
            <v>0</v>
          </cell>
          <cell r="AS381">
            <v>0</v>
          </cell>
          <cell r="AT381">
            <v>0</v>
          </cell>
          <cell r="AU381">
            <v>0</v>
          </cell>
        </row>
        <row r="382">
          <cell r="AG382" t="str">
            <v>West</v>
          </cell>
          <cell r="AH382" t="str">
            <v>T3</v>
          </cell>
          <cell r="AI382" t="str">
            <v>CAC 22/11kV Bus STOUD</v>
          </cell>
          <cell r="AJ382" t="str">
            <v>Monthly summer max demand kVA</v>
          </cell>
          <cell r="AK382">
            <v>0</v>
          </cell>
          <cell r="AL382">
            <v>0</v>
          </cell>
          <cell r="AM382">
            <v>0</v>
          </cell>
          <cell r="AN382">
            <v>0</v>
          </cell>
          <cell r="AO382">
            <v>0</v>
          </cell>
          <cell r="AP382">
            <v>0</v>
          </cell>
          <cell r="AQ382">
            <v>0</v>
          </cell>
          <cell r="AR382">
            <v>0</v>
          </cell>
          <cell r="AS382">
            <v>0</v>
          </cell>
          <cell r="AT382">
            <v>0</v>
          </cell>
          <cell r="AU382">
            <v>0</v>
          </cell>
        </row>
        <row r="383">
          <cell r="AG383" t="str">
            <v>West</v>
          </cell>
          <cell r="AH383" t="str">
            <v>T3</v>
          </cell>
          <cell r="AI383" t="str">
            <v>CAC 22/11kV Line STOUD</v>
          </cell>
          <cell r="AJ383" t="str">
            <v>Monthly summer max demand kVA</v>
          </cell>
          <cell r="AK383">
            <v>0</v>
          </cell>
          <cell r="AL383">
            <v>0</v>
          </cell>
          <cell r="AM383">
            <v>0</v>
          </cell>
          <cell r="AN383">
            <v>0</v>
          </cell>
          <cell r="AO383">
            <v>0</v>
          </cell>
          <cell r="AP383">
            <v>0</v>
          </cell>
          <cell r="AQ383">
            <v>0</v>
          </cell>
          <cell r="AR383">
            <v>0</v>
          </cell>
          <cell r="AS383">
            <v>0</v>
          </cell>
          <cell r="AT383">
            <v>0</v>
          </cell>
          <cell r="AU383">
            <v>0</v>
          </cell>
        </row>
        <row r="384">
          <cell r="AG384" t="str">
            <v>South East</v>
          </cell>
          <cell r="AH384" t="str">
            <v>SE</v>
          </cell>
          <cell r="AI384" t="str">
            <v>EG - 11kV</v>
          </cell>
          <cell r="AJ384" t="str">
            <v>Volume</v>
          </cell>
          <cell r="AK384">
            <v>389342.17380482028</v>
          </cell>
          <cell r="AL384">
            <v>389342.17380482028</v>
          </cell>
          <cell r="AM384">
            <v>389342.17380482028</v>
          </cell>
          <cell r="AN384">
            <v>389342.17380482028</v>
          </cell>
          <cell r="AO384">
            <v>389342.17380482028</v>
          </cell>
          <cell r="AP384">
            <v>389342.17380482028</v>
          </cell>
          <cell r="AQ384">
            <v>389342.17380482028</v>
          </cell>
          <cell r="AR384">
            <v>389342.17380482028</v>
          </cell>
          <cell r="AS384">
            <v>389342.17380482028</v>
          </cell>
          <cell r="AT384">
            <v>389342.17380482028</v>
          </cell>
          <cell r="AU384">
            <v>389342.17380482028</v>
          </cell>
        </row>
        <row r="385">
          <cell r="AG385" t="str">
            <v>South East</v>
          </cell>
          <cell r="AH385" t="str">
            <v>SE</v>
          </cell>
          <cell r="AI385" t="str">
            <v>Demand ToU 11kV</v>
          </cell>
          <cell r="AJ385" t="str">
            <v>Volume</v>
          </cell>
          <cell r="AK385">
            <v>411860772.09089518</v>
          </cell>
          <cell r="AL385">
            <v>411860772.09089518</v>
          </cell>
          <cell r="AM385">
            <v>411860772.09089518</v>
          </cell>
          <cell r="AN385">
            <v>411860772.09089518</v>
          </cell>
          <cell r="AO385">
            <v>411860772.09089518</v>
          </cell>
          <cell r="AP385">
            <v>411860772.09089518</v>
          </cell>
          <cell r="AQ385">
            <v>411860772.09089518</v>
          </cell>
          <cell r="AR385">
            <v>411860772.09089518</v>
          </cell>
          <cell r="AS385">
            <v>411860772.09089518</v>
          </cell>
          <cell r="AT385">
            <v>411860772.09089518</v>
          </cell>
          <cell r="AU385">
            <v>411860772.09089518</v>
          </cell>
        </row>
        <row r="386">
          <cell r="AG386" t="str">
            <v>South East</v>
          </cell>
          <cell r="AH386" t="str">
            <v>SE</v>
          </cell>
          <cell r="AI386" t="str">
            <v>11kV Line</v>
          </cell>
          <cell r="AJ386" t="str">
            <v>Volume</v>
          </cell>
          <cell r="AK386">
            <v>2370568109.892529</v>
          </cell>
          <cell r="AL386">
            <v>2370568109.892529</v>
          </cell>
          <cell r="AM386">
            <v>2370568109.892529</v>
          </cell>
          <cell r="AN386">
            <v>2370568109.892529</v>
          </cell>
          <cell r="AO386">
            <v>2370568109.892529</v>
          </cell>
          <cell r="AP386">
            <v>2370568109.892529</v>
          </cell>
          <cell r="AQ386">
            <v>2370568109.892529</v>
          </cell>
          <cell r="AR386">
            <v>2370568109.892529</v>
          </cell>
          <cell r="AS386">
            <v>2370568109.892529</v>
          </cell>
          <cell r="AT386">
            <v>2370568109.892529</v>
          </cell>
          <cell r="AU386">
            <v>2370568109.892529</v>
          </cell>
        </row>
        <row r="387">
          <cell r="AG387" t="str">
            <v>South East</v>
          </cell>
          <cell r="AH387" t="str">
            <v>SE</v>
          </cell>
          <cell r="AI387" t="str">
            <v>11kV Bus</v>
          </cell>
          <cell r="AJ387" t="str">
            <v>Volume</v>
          </cell>
          <cell r="AK387">
            <v>959718099.1450429</v>
          </cell>
          <cell r="AL387">
            <v>959718099.1450429</v>
          </cell>
          <cell r="AM387">
            <v>959718099.1450429</v>
          </cell>
          <cell r="AN387">
            <v>959718099.1450429</v>
          </cell>
          <cell r="AO387">
            <v>959718099.1450429</v>
          </cell>
          <cell r="AP387">
            <v>959718099.1450429</v>
          </cell>
          <cell r="AQ387">
            <v>959718099.1450429</v>
          </cell>
          <cell r="AR387">
            <v>959718099.1450429</v>
          </cell>
          <cell r="AS387">
            <v>959718099.1450429</v>
          </cell>
          <cell r="AT387">
            <v>959718099.1450429</v>
          </cell>
          <cell r="AU387">
            <v>959718099.1450429</v>
          </cell>
        </row>
        <row r="388">
          <cell r="AG388" t="str">
            <v>East</v>
          </cell>
          <cell r="AH388" t="str">
            <v>T1</v>
          </cell>
          <cell r="AI388" t="str">
            <v>CAC 66kV</v>
          </cell>
          <cell r="AJ388" t="str">
            <v>Volume</v>
          </cell>
          <cell r="AK388">
            <v>172123000</v>
          </cell>
          <cell r="AL388">
            <v>172123000</v>
          </cell>
          <cell r="AM388">
            <v>172123000</v>
          </cell>
          <cell r="AN388">
            <v>172123000</v>
          </cell>
          <cell r="AO388">
            <v>172123000</v>
          </cell>
          <cell r="AP388">
            <v>172123000</v>
          </cell>
          <cell r="AQ388">
            <v>172123000</v>
          </cell>
          <cell r="AR388">
            <v>172123000</v>
          </cell>
          <cell r="AS388">
            <v>172123000</v>
          </cell>
          <cell r="AT388">
            <v>172123000</v>
          </cell>
          <cell r="AU388">
            <v>172123000</v>
          </cell>
        </row>
        <row r="389">
          <cell r="AG389" t="str">
            <v>East</v>
          </cell>
          <cell r="AH389" t="str">
            <v>T1</v>
          </cell>
          <cell r="AI389" t="str">
            <v>CAC 33kV</v>
          </cell>
          <cell r="AJ389" t="str">
            <v>Volume</v>
          </cell>
          <cell r="AK389">
            <v>53542000</v>
          </cell>
          <cell r="AL389">
            <v>53542000</v>
          </cell>
          <cell r="AM389">
            <v>53542000</v>
          </cell>
          <cell r="AN389">
            <v>53542000</v>
          </cell>
          <cell r="AO389">
            <v>53542000</v>
          </cell>
          <cell r="AP389">
            <v>53542000</v>
          </cell>
          <cell r="AQ389">
            <v>53542000</v>
          </cell>
          <cell r="AR389">
            <v>53542000</v>
          </cell>
          <cell r="AS389">
            <v>53542000</v>
          </cell>
          <cell r="AT389">
            <v>53542000</v>
          </cell>
          <cell r="AU389">
            <v>53542000</v>
          </cell>
        </row>
        <row r="390">
          <cell r="AG390" t="str">
            <v>East</v>
          </cell>
          <cell r="AH390" t="str">
            <v>T1</v>
          </cell>
          <cell r="AI390" t="str">
            <v>CAC 22/11kV Line</v>
          </cell>
          <cell r="AJ390" t="str">
            <v>Volume</v>
          </cell>
          <cell r="AK390">
            <v>224194000</v>
          </cell>
          <cell r="AL390">
            <v>224194000</v>
          </cell>
          <cell r="AM390">
            <v>224194000</v>
          </cell>
          <cell r="AN390">
            <v>224194000</v>
          </cell>
          <cell r="AO390">
            <v>224194000</v>
          </cell>
          <cell r="AP390">
            <v>224194000</v>
          </cell>
          <cell r="AQ390">
            <v>224194000</v>
          </cell>
          <cell r="AR390">
            <v>224194000</v>
          </cell>
          <cell r="AS390">
            <v>224194000</v>
          </cell>
          <cell r="AT390">
            <v>224194000</v>
          </cell>
          <cell r="AU390">
            <v>224194000</v>
          </cell>
        </row>
        <row r="391">
          <cell r="AG391" t="str">
            <v>East</v>
          </cell>
          <cell r="AH391" t="str">
            <v>T1</v>
          </cell>
          <cell r="AI391" t="str">
            <v>CAC 22/11kV Bus</v>
          </cell>
          <cell r="AJ391" t="str">
            <v>Volume</v>
          </cell>
          <cell r="AK391">
            <v>182117000</v>
          </cell>
          <cell r="AL391">
            <v>182117000</v>
          </cell>
          <cell r="AM391">
            <v>182117000</v>
          </cell>
          <cell r="AN391">
            <v>182117000</v>
          </cell>
          <cell r="AO391">
            <v>182117000</v>
          </cell>
          <cell r="AP391">
            <v>182117000</v>
          </cell>
          <cell r="AQ391">
            <v>182117000</v>
          </cell>
          <cell r="AR391">
            <v>182117000</v>
          </cell>
          <cell r="AS391">
            <v>182117000</v>
          </cell>
          <cell r="AT391">
            <v>182117000</v>
          </cell>
          <cell r="AU391">
            <v>182117000</v>
          </cell>
        </row>
        <row r="392">
          <cell r="AG392" t="str">
            <v>East</v>
          </cell>
          <cell r="AH392" t="str">
            <v>T2</v>
          </cell>
          <cell r="AI392" t="str">
            <v>CAC 66kV</v>
          </cell>
          <cell r="AJ392" t="str">
            <v>Volume</v>
          </cell>
          <cell r="AK392">
            <v>65955000</v>
          </cell>
          <cell r="AL392">
            <v>65955000</v>
          </cell>
          <cell r="AM392">
            <v>65955000</v>
          </cell>
          <cell r="AN392">
            <v>65955000</v>
          </cell>
          <cell r="AO392">
            <v>65955000</v>
          </cell>
          <cell r="AP392">
            <v>65955000</v>
          </cell>
          <cell r="AQ392">
            <v>65955000</v>
          </cell>
          <cell r="AR392">
            <v>65955000</v>
          </cell>
          <cell r="AS392">
            <v>65955000</v>
          </cell>
          <cell r="AT392">
            <v>65955000</v>
          </cell>
          <cell r="AU392">
            <v>65955000</v>
          </cell>
        </row>
        <row r="393">
          <cell r="AG393" t="str">
            <v>East</v>
          </cell>
          <cell r="AH393" t="str">
            <v>T2</v>
          </cell>
          <cell r="AI393" t="str">
            <v>CAC 33kV</v>
          </cell>
          <cell r="AJ393" t="str">
            <v>Volume</v>
          </cell>
          <cell r="AK393">
            <v>44393000</v>
          </cell>
          <cell r="AL393">
            <v>44393000</v>
          </cell>
          <cell r="AM393">
            <v>44393000</v>
          </cell>
          <cell r="AN393">
            <v>44393000</v>
          </cell>
          <cell r="AO393">
            <v>44393000</v>
          </cell>
          <cell r="AP393">
            <v>44393000</v>
          </cell>
          <cell r="AQ393">
            <v>44393000</v>
          </cell>
          <cell r="AR393">
            <v>44393000</v>
          </cell>
          <cell r="AS393">
            <v>44393000</v>
          </cell>
          <cell r="AT393">
            <v>44393000</v>
          </cell>
          <cell r="AU393">
            <v>44393000</v>
          </cell>
        </row>
        <row r="394">
          <cell r="AG394" t="str">
            <v>East</v>
          </cell>
          <cell r="AH394" t="str">
            <v>T2</v>
          </cell>
          <cell r="AI394" t="str">
            <v>CAC 22/11kV Line</v>
          </cell>
          <cell r="AJ394" t="str">
            <v>Volume</v>
          </cell>
          <cell r="AK394">
            <v>157349000</v>
          </cell>
          <cell r="AL394">
            <v>157349000</v>
          </cell>
          <cell r="AM394">
            <v>157349000</v>
          </cell>
          <cell r="AN394">
            <v>157349000</v>
          </cell>
          <cell r="AO394">
            <v>157349000</v>
          </cell>
          <cell r="AP394">
            <v>157349000</v>
          </cell>
          <cell r="AQ394">
            <v>157349000</v>
          </cell>
          <cell r="AR394">
            <v>157349000</v>
          </cell>
          <cell r="AS394">
            <v>157349000</v>
          </cell>
          <cell r="AT394">
            <v>157349000</v>
          </cell>
          <cell r="AU394">
            <v>157349000</v>
          </cell>
        </row>
        <row r="395">
          <cell r="AG395" t="str">
            <v>East</v>
          </cell>
          <cell r="AH395" t="str">
            <v>T2</v>
          </cell>
          <cell r="AI395" t="str">
            <v>CAC 22/11kV Bus</v>
          </cell>
          <cell r="AJ395" t="str">
            <v>Volume</v>
          </cell>
          <cell r="AK395">
            <v>103570000</v>
          </cell>
          <cell r="AL395">
            <v>103570000</v>
          </cell>
          <cell r="AM395">
            <v>103570000</v>
          </cell>
          <cell r="AN395">
            <v>103570000</v>
          </cell>
          <cell r="AO395">
            <v>103570000</v>
          </cell>
          <cell r="AP395">
            <v>103570000</v>
          </cell>
          <cell r="AQ395">
            <v>103570000</v>
          </cell>
          <cell r="AR395">
            <v>103570000</v>
          </cell>
          <cell r="AS395">
            <v>103570000</v>
          </cell>
          <cell r="AT395">
            <v>103570000</v>
          </cell>
          <cell r="AU395">
            <v>103570000</v>
          </cell>
        </row>
        <row r="396">
          <cell r="AG396" t="str">
            <v>East</v>
          </cell>
          <cell r="AH396" t="str">
            <v>T3</v>
          </cell>
          <cell r="AI396" t="str">
            <v>CAC 66kV</v>
          </cell>
          <cell r="AJ396" t="str">
            <v>Volume</v>
          </cell>
          <cell r="AK396">
            <v>13833000</v>
          </cell>
          <cell r="AL396">
            <v>13833000</v>
          </cell>
          <cell r="AM396">
            <v>13833000</v>
          </cell>
          <cell r="AN396">
            <v>13833000</v>
          </cell>
          <cell r="AO396">
            <v>13833000</v>
          </cell>
          <cell r="AP396">
            <v>13833000</v>
          </cell>
          <cell r="AQ396">
            <v>13833000</v>
          </cell>
          <cell r="AR396">
            <v>13833000</v>
          </cell>
          <cell r="AS396">
            <v>13833000</v>
          </cell>
          <cell r="AT396">
            <v>13833000</v>
          </cell>
          <cell r="AU396">
            <v>13833000</v>
          </cell>
        </row>
        <row r="397">
          <cell r="AG397" t="str">
            <v>East</v>
          </cell>
          <cell r="AH397" t="str">
            <v>T3</v>
          </cell>
          <cell r="AI397" t="str">
            <v>CAC 33kV</v>
          </cell>
          <cell r="AJ397" t="str">
            <v>Volume</v>
          </cell>
          <cell r="AK397">
            <v>0</v>
          </cell>
          <cell r="AL397">
            <v>0</v>
          </cell>
          <cell r="AM397">
            <v>0</v>
          </cell>
          <cell r="AN397">
            <v>0</v>
          </cell>
          <cell r="AO397">
            <v>0</v>
          </cell>
          <cell r="AP397">
            <v>0</v>
          </cell>
          <cell r="AQ397">
            <v>0</v>
          </cell>
          <cell r="AR397">
            <v>0</v>
          </cell>
          <cell r="AS397">
            <v>0</v>
          </cell>
          <cell r="AT397">
            <v>0</v>
          </cell>
          <cell r="AU397">
            <v>0</v>
          </cell>
        </row>
        <row r="398">
          <cell r="AG398" t="str">
            <v>East</v>
          </cell>
          <cell r="AH398" t="str">
            <v>T3</v>
          </cell>
          <cell r="AI398" t="str">
            <v>CAC 22/11kV Line</v>
          </cell>
          <cell r="AJ398" t="str">
            <v>Volume</v>
          </cell>
          <cell r="AK398">
            <v>176240000</v>
          </cell>
          <cell r="AL398">
            <v>176240000</v>
          </cell>
          <cell r="AM398">
            <v>176240000</v>
          </cell>
          <cell r="AN398">
            <v>176240000</v>
          </cell>
          <cell r="AO398">
            <v>176240000</v>
          </cell>
          <cell r="AP398">
            <v>176240000</v>
          </cell>
          <cell r="AQ398">
            <v>176240000</v>
          </cell>
          <cell r="AR398">
            <v>176240000</v>
          </cell>
          <cell r="AS398">
            <v>176240000</v>
          </cell>
          <cell r="AT398">
            <v>176240000</v>
          </cell>
          <cell r="AU398">
            <v>176240000</v>
          </cell>
        </row>
        <row r="399">
          <cell r="AG399" t="str">
            <v>East</v>
          </cell>
          <cell r="AH399" t="str">
            <v>T3</v>
          </cell>
          <cell r="AI399" t="str">
            <v>CAC 22/11kV Bus</v>
          </cell>
          <cell r="AJ399" t="str">
            <v>Volume</v>
          </cell>
          <cell r="AK399">
            <v>15321000</v>
          </cell>
          <cell r="AL399">
            <v>15321000</v>
          </cell>
          <cell r="AM399">
            <v>15321000</v>
          </cell>
          <cell r="AN399">
            <v>15321000</v>
          </cell>
          <cell r="AO399">
            <v>15321000</v>
          </cell>
          <cell r="AP399">
            <v>15321000</v>
          </cell>
          <cell r="AQ399">
            <v>15321000</v>
          </cell>
          <cell r="AR399">
            <v>15321000</v>
          </cell>
          <cell r="AS399">
            <v>15321000</v>
          </cell>
          <cell r="AT399">
            <v>15321000</v>
          </cell>
          <cell r="AU399">
            <v>15321000</v>
          </cell>
        </row>
        <row r="400">
          <cell r="AG400" t="str">
            <v>West</v>
          </cell>
          <cell r="AH400" t="str">
            <v>T1</v>
          </cell>
          <cell r="AI400" t="str">
            <v>CAC 66kV</v>
          </cell>
          <cell r="AJ400" t="str">
            <v>Volume</v>
          </cell>
          <cell r="AK400">
            <v>0</v>
          </cell>
          <cell r="AL400">
            <v>0</v>
          </cell>
          <cell r="AM400">
            <v>0</v>
          </cell>
          <cell r="AN400">
            <v>0</v>
          </cell>
          <cell r="AO400">
            <v>0</v>
          </cell>
          <cell r="AP400">
            <v>0</v>
          </cell>
          <cell r="AQ400">
            <v>0</v>
          </cell>
          <cell r="AR400">
            <v>0</v>
          </cell>
          <cell r="AS400">
            <v>0</v>
          </cell>
          <cell r="AT400">
            <v>0</v>
          </cell>
          <cell r="AU400">
            <v>0</v>
          </cell>
        </row>
        <row r="401">
          <cell r="AG401" t="str">
            <v>West</v>
          </cell>
          <cell r="AH401" t="str">
            <v>T1</v>
          </cell>
          <cell r="AI401" t="str">
            <v>CAC 33kV</v>
          </cell>
          <cell r="AJ401" t="str">
            <v>Volume</v>
          </cell>
          <cell r="AK401">
            <v>2192000</v>
          </cell>
          <cell r="AL401">
            <v>2192000</v>
          </cell>
          <cell r="AM401">
            <v>2192000</v>
          </cell>
          <cell r="AN401">
            <v>2192000</v>
          </cell>
          <cell r="AO401">
            <v>2192000</v>
          </cell>
          <cell r="AP401">
            <v>2192000</v>
          </cell>
          <cell r="AQ401">
            <v>2192000</v>
          </cell>
          <cell r="AR401">
            <v>2192000</v>
          </cell>
          <cell r="AS401">
            <v>2192000</v>
          </cell>
          <cell r="AT401">
            <v>2192000</v>
          </cell>
          <cell r="AU401">
            <v>2192000</v>
          </cell>
        </row>
        <row r="402">
          <cell r="AG402" t="str">
            <v>West</v>
          </cell>
          <cell r="AH402" t="str">
            <v>T1</v>
          </cell>
          <cell r="AI402" t="str">
            <v>CAC 22/11kV Line</v>
          </cell>
          <cell r="AJ402" t="str">
            <v>Volume</v>
          </cell>
          <cell r="AK402">
            <v>11238000</v>
          </cell>
          <cell r="AL402">
            <v>11238000</v>
          </cell>
          <cell r="AM402">
            <v>11238000</v>
          </cell>
          <cell r="AN402">
            <v>11238000</v>
          </cell>
          <cell r="AO402">
            <v>11238000</v>
          </cell>
          <cell r="AP402">
            <v>11238000</v>
          </cell>
          <cell r="AQ402">
            <v>11238000</v>
          </cell>
          <cell r="AR402">
            <v>11238000</v>
          </cell>
          <cell r="AS402">
            <v>11238000</v>
          </cell>
          <cell r="AT402">
            <v>11238000</v>
          </cell>
          <cell r="AU402">
            <v>11238000</v>
          </cell>
        </row>
        <row r="403">
          <cell r="AG403" t="str">
            <v>West</v>
          </cell>
          <cell r="AH403" t="str">
            <v>T1</v>
          </cell>
          <cell r="AI403" t="str">
            <v>CAC 22/11kV Bus</v>
          </cell>
          <cell r="AJ403" t="str">
            <v>Volume</v>
          </cell>
          <cell r="AK403">
            <v>0</v>
          </cell>
          <cell r="AL403">
            <v>0</v>
          </cell>
          <cell r="AM403">
            <v>0</v>
          </cell>
          <cell r="AN403">
            <v>0</v>
          </cell>
          <cell r="AO403">
            <v>0</v>
          </cell>
          <cell r="AP403">
            <v>0</v>
          </cell>
          <cell r="AQ403">
            <v>0</v>
          </cell>
          <cell r="AR403">
            <v>0</v>
          </cell>
          <cell r="AS403">
            <v>0</v>
          </cell>
          <cell r="AT403">
            <v>0</v>
          </cell>
          <cell r="AU403">
            <v>0</v>
          </cell>
        </row>
        <row r="404">
          <cell r="AG404" t="str">
            <v>West</v>
          </cell>
          <cell r="AH404" t="str">
            <v>T2</v>
          </cell>
          <cell r="AI404" t="str">
            <v>CAC 66kV</v>
          </cell>
          <cell r="AJ404" t="str">
            <v>Volume</v>
          </cell>
          <cell r="AK404">
            <v>2554000</v>
          </cell>
          <cell r="AL404">
            <v>2554000</v>
          </cell>
          <cell r="AM404">
            <v>2554000</v>
          </cell>
          <cell r="AN404">
            <v>2554000</v>
          </cell>
          <cell r="AO404">
            <v>2554000</v>
          </cell>
          <cell r="AP404">
            <v>2554000</v>
          </cell>
          <cell r="AQ404">
            <v>2554000</v>
          </cell>
          <cell r="AR404">
            <v>2554000</v>
          </cell>
          <cell r="AS404">
            <v>2554000</v>
          </cell>
          <cell r="AT404">
            <v>2554000</v>
          </cell>
          <cell r="AU404">
            <v>2554000</v>
          </cell>
        </row>
        <row r="405">
          <cell r="AG405" t="str">
            <v>West</v>
          </cell>
          <cell r="AH405" t="str">
            <v>T2</v>
          </cell>
          <cell r="AI405" t="str">
            <v>CAC 33kV</v>
          </cell>
          <cell r="AJ405" t="str">
            <v>Volume</v>
          </cell>
          <cell r="AK405">
            <v>0</v>
          </cell>
          <cell r="AL405">
            <v>0</v>
          </cell>
          <cell r="AM405">
            <v>0</v>
          </cell>
          <cell r="AN405">
            <v>0</v>
          </cell>
          <cell r="AO405">
            <v>0</v>
          </cell>
          <cell r="AP405">
            <v>0</v>
          </cell>
          <cell r="AQ405">
            <v>0</v>
          </cell>
          <cell r="AR405">
            <v>0</v>
          </cell>
          <cell r="AS405">
            <v>0</v>
          </cell>
          <cell r="AT405">
            <v>0</v>
          </cell>
          <cell r="AU405">
            <v>0</v>
          </cell>
        </row>
        <row r="406">
          <cell r="AG406" t="str">
            <v>West</v>
          </cell>
          <cell r="AH406" t="str">
            <v>T2</v>
          </cell>
          <cell r="AI406" t="str">
            <v>CAC 22/11kV Line</v>
          </cell>
          <cell r="AJ406" t="str">
            <v>Volume</v>
          </cell>
          <cell r="AK406">
            <v>0</v>
          </cell>
          <cell r="AL406">
            <v>0</v>
          </cell>
          <cell r="AM406">
            <v>0</v>
          </cell>
          <cell r="AN406">
            <v>0</v>
          </cell>
          <cell r="AO406">
            <v>0</v>
          </cell>
          <cell r="AP406">
            <v>0</v>
          </cell>
          <cell r="AQ406">
            <v>0</v>
          </cell>
          <cell r="AR406">
            <v>0</v>
          </cell>
          <cell r="AS406">
            <v>0</v>
          </cell>
          <cell r="AT406">
            <v>0</v>
          </cell>
          <cell r="AU406">
            <v>0</v>
          </cell>
        </row>
        <row r="407">
          <cell r="AG407" t="str">
            <v>West</v>
          </cell>
          <cell r="AH407" t="str">
            <v>T2</v>
          </cell>
          <cell r="AI407" t="str">
            <v>CAC 22/11kV Bus</v>
          </cell>
          <cell r="AJ407" t="str">
            <v>Volume</v>
          </cell>
          <cell r="AK407">
            <v>0</v>
          </cell>
          <cell r="AL407">
            <v>0</v>
          </cell>
          <cell r="AM407">
            <v>0</v>
          </cell>
          <cell r="AN407">
            <v>0</v>
          </cell>
          <cell r="AO407">
            <v>0</v>
          </cell>
          <cell r="AP407">
            <v>0</v>
          </cell>
          <cell r="AQ407">
            <v>0</v>
          </cell>
          <cell r="AR407">
            <v>0</v>
          </cell>
          <cell r="AS407">
            <v>0</v>
          </cell>
          <cell r="AT407">
            <v>0</v>
          </cell>
          <cell r="AU407">
            <v>0</v>
          </cell>
        </row>
        <row r="408">
          <cell r="AG408" t="str">
            <v>West</v>
          </cell>
          <cell r="AH408" t="str">
            <v>T3</v>
          </cell>
          <cell r="AI408" t="str">
            <v>CAC 66kV</v>
          </cell>
          <cell r="AJ408" t="str">
            <v>Volume</v>
          </cell>
          <cell r="AK408">
            <v>4909000</v>
          </cell>
          <cell r="AL408">
            <v>4909000</v>
          </cell>
          <cell r="AM408">
            <v>4909000</v>
          </cell>
          <cell r="AN408">
            <v>4909000</v>
          </cell>
          <cell r="AO408">
            <v>4909000</v>
          </cell>
          <cell r="AP408">
            <v>4909000</v>
          </cell>
          <cell r="AQ408">
            <v>4909000</v>
          </cell>
          <cell r="AR408">
            <v>4909000</v>
          </cell>
          <cell r="AS408">
            <v>4909000</v>
          </cell>
          <cell r="AT408">
            <v>4909000</v>
          </cell>
          <cell r="AU408">
            <v>4909000</v>
          </cell>
        </row>
        <row r="409">
          <cell r="AG409" t="str">
            <v>West</v>
          </cell>
          <cell r="AH409" t="str">
            <v>T3</v>
          </cell>
          <cell r="AI409" t="str">
            <v>CAC 33kV</v>
          </cell>
          <cell r="AJ409" t="str">
            <v>Volume</v>
          </cell>
          <cell r="AK409">
            <v>0</v>
          </cell>
          <cell r="AL409">
            <v>0</v>
          </cell>
          <cell r="AM409">
            <v>0</v>
          </cell>
          <cell r="AN409">
            <v>0</v>
          </cell>
          <cell r="AO409">
            <v>0</v>
          </cell>
          <cell r="AP409">
            <v>0</v>
          </cell>
          <cell r="AQ409">
            <v>0</v>
          </cell>
          <cell r="AR409">
            <v>0</v>
          </cell>
          <cell r="AS409">
            <v>0</v>
          </cell>
          <cell r="AT409">
            <v>0</v>
          </cell>
          <cell r="AU409">
            <v>0</v>
          </cell>
        </row>
        <row r="410">
          <cell r="AG410" t="str">
            <v>West</v>
          </cell>
          <cell r="AH410" t="str">
            <v>T3</v>
          </cell>
          <cell r="AI410" t="str">
            <v>CAC 22/11kV Line</v>
          </cell>
          <cell r="AJ410" t="str">
            <v>Volume</v>
          </cell>
          <cell r="AK410">
            <v>0</v>
          </cell>
          <cell r="AL410">
            <v>0</v>
          </cell>
          <cell r="AM410">
            <v>0</v>
          </cell>
          <cell r="AN410">
            <v>0</v>
          </cell>
          <cell r="AO410">
            <v>0</v>
          </cell>
          <cell r="AP410">
            <v>0</v>
          </cell>
          <cell r="AQ410">
            <v>0</v>
          </cell>
          <cell r="AR410">
            <v>0</v>
          </cell>
          <cell r="AS410">
            <v>0</v>
          </cell>
          <cell r="AT410">
            <v>0</v>
          </cell>
          <cell r="AU410">
            <v>0</v>
          </cell>
        </row>
        <row r="411">
          <cell r="AG411" t="str">
            <v>West</v>
          </cell>
          <cell r="AH411" t="str">
            <v>T3</v>
          </cell>
          <cell r="AI411" t="str">
            <v>CAC 22/11kV Bus</v>
          </cell>
          <cell r="AJ411" t="str">
            <v>Volume</v>
          </cell>
          <cell r="AK411">
            <v>0</v>
          </cell>
          <cell r="AL411">
            <v>0</v>
          </cell>
          <cell r="AM411">
            <v>0</v>
          </cell>
          <cell r="AN411">
            <v>0</v>
          </cell>
          <cell r="AO411">
            <v>0</v>
          </cell>
          <cell r="AP411">
            <v>0</v>
          </cell>
          <cell r="AQ411">
            <v>0</v>
          </cell>
          <cell r="AR411">
            <v>0</v>
          </cell>
          <cell r="AS411">
            <v>0</v>
          </cell>
          <cell r="AT411">
            <v>0</v>
          </cell>
          <cell r="AU411">
            <v>0</v>
          </cell>
        </row>
        <row r="412">
          <cell r="AG412" t="str">
            <v>East</v>
          </cell>
          <cell r="AH412" t="str">
            <v>T1</v>
          </cell>
          <cell r="AI412" t="str">
            <v>CAC 66/33kV STOUD</v>
          </cell>
          <cell r="AJ412" t="str">
            <v>Volume</v>
          </cell>
          <cell r="AK412">
            <v>20678000</v>
          </cell>
          <cell r="AL412">
            <v>20678000</v>
          </cell>
          <cell r="AM412">
            <v>20678000</v>
          </cell>
          <cell r="AN412">
            <v>20678000</v>
          </cell>
          <cell r="AO412">
            <v>20678000</v>
          </cell>
          <cell r="AP412">
            <v>20678000</v>
          </cell>
          <cell r="AQ412">
            <v>20678000</v>
          </cell>
          <cell r="AR412">
            <v>20678000</v>
          </cell>
          <cell r="AS412">
            <v>20678000</v>
          </cell>
          <cell r="AT412">
            <v>20678000</v>
          </cell>
          <cell r="AU412">
            <v>20678000</v>
          </cell>
        </row>
        <row r="413">
          <cell r="AG413" t="str">
            <v>East</v>
          </cell>
          <cell r="AH413" t="str">
            <v>T1</v>
          </cell>
          <cell r="AI413" t="str">
            <v>CAC 22/11kV Bus STOUD</v>
          </cell>
          <cell r="AJ413" t="str">
            <v>Volume</v>
          </cell>
          <cell r="AK413">
            <v>0</v>
          </cell>
          <cell r="AL413">
            <v>0</v>
          </cell>
          <cell r="AM413">
            <v>0</v>
          </cell>
          <cell r="AN413">
            <v>0</v>
          </cell>
          <cell r="AO413">
            <v>0</v>
          </cell>
          <cell r="AP413">
            <v>0</v>
          </cell>
          <cell r="AQ413">
            <v>0</v>
          </cell>
          <cell r="AR413">
            <v>0</v>
          </cell>
          <cell r="AS413">
            <v>0</v>
          </cell>
          <cell r="AT413">
            <v>0</v>
          </cell>
          <cell r="AU413">
            <v>0</v>
          </cell>
        </row>
        <row r="414">
          <cell r="AG414" t="str">
            <v>East</v>
          </cell>
          <cell r="AH414" t="str">
            <v>T1</v>
          </cell>
          <cell r="AI414" t="str">
            <v>CAC 22/11kV Line STOUD</v>
          </cell>
          <cell r="AJ414" t="str">
            <v>Volume</v>
          </cell>
          <cell r="AK414">
            <v>0</v>
          </cell>
          <cell r="AL414">
            <v>0</v>
          </cell>
          <cell r="AM414">
            <v>0</v>
          </cell>
          <cell r="AN414">
            <v>0</v>
          </cell>
          <cell r="AO414">
            <v>0</v>
          </cell>
          <cell r="AP414">
            <v>0</v>
          </cell>
          <cell r="AQ414">
            <v>0</v>
          </cell>
          <cell r="AR414">
            <v>0</v>
          </cell>
          <cell r="AS414">
            <v>0</v>
          </cell>
          <cell r="AT414">
            <v>0</v>
          </cell>
          <cell r="AU414">
            <v>0</v>
          </cell>
        </row>
        <row r="415">
          <cell r="AG415" t="str">
            <v>East</v>
          </cell>
          <cell r="AH415" t="str">
            <v>T2</v>
          </cell>
          <cell r="AI415" t="str">
            <v>CAC 66/33kV STOUD</v>
          </cell>
          <cell r="AJ415" t="str">
            <v>Volume</v>
          </cell>
          <cell r="AK415">
            <v>0</v>
          </cell>
          <cell r="AL415">
            <v>0</v>
          </cell>
          <cell r="AM415">
            <v>0</v>
          </cell>
          <cell r="AN415">
            <v>0</v>
          </cell>
          <cell r="AO415">
            <v>0</v>
          </cell>
          <cell r="AP415">
            <v>0</v>
          </cell>
          <cell r="AQ415">
            <v>0</v>
          </cell>
          <cell r="AR415">
            <v>0</v>
          </cell>
          <cell r="AS415">
            <v>0</v>
          </cell>
          <cell r="AT415">
            <v>0</v>
          </cell>
          <cell r="AU415">
            <v>0</v>
          </cell>
        </row>
        <row r="416">
          <cell r="AG416" t="str">
            <v>East</v>
          </cell>
          <cell r="AH416" t="str">
            <v>T2</v>
          </cell>
          <cell r="AI416" t="str">
            <v>CAC 22/11kV Bus STOUD</v>
          </cell>
          <cell r="AJ416" t="str">
            <v>Volume</v>
          </cell>
          <cell r="AK416">
            <v>0</v>
          </cell>
          <cell r="AL416">
            <v>0</v>
          </cell>
          <cell r="AM416">
            <v>0</v>
          </cell>
          <cell r="AN416">
            <v>0</v>
          </cell>
          <cell r="AO416">
            <v>0</v>
          </cell>
          <cell r="AP416">
            <v>0</v>
          </cell>
          <cell r="AQ416">
            <v>0</v>
          </cell>
          <cell r="AR416">
            <v>0</v>
          </cell>
          <cell r="AS416">
            <v>0</v>
          </cell>
          <cell r="AT416">
            <v>0</v>
          </cell>
          <cell r="AU416">
            <v>0</v>
          </cell>
        </row>
        <row r="417">
          <cell r="AG417" t="str">
            <v>East</v>
          </cell>
          <cell r="AH417" t="str">
            <v>T2</v>
          </cell>
          <cell r="AI417" t="str">
            <v>CAC 22/11kV Line STOUD</v>
          </cell>
          <cell r="AJ417" t="str">
            <v>Volume</v>
          </cell>
          <cell r="AK417">
            <v>0</v>
          </cell>
          <cell r="AL417">
            <v>0</v>
          </cell>
          <cell r="AM417">
            <v>0</v>
          </cell>
          <cell r="AN417">
            <v>0</v>
          </cell>
          <cell r="AO417">
            <v>0</v>
          </cell>
          <cell r="AP417">
            <v>0</v>
          </cell>
          <cell r="AQ417">
            <v>0</v>
          </cell>
          <cell r="AR417">
            <v>0</v>
          </cell>
          <cell r="AS417">
            <v>0</v>
          </cell>
          <cell r="AT417">
            <v>0</v>
          </cell>
          <cell r="AU417">
            <v>0</v>
          </cell>
        </row>
        <row r="418">
          <cell r="AG418" t="str">
            <v>East</v>
          </cell>
          <cell r="AH418" t="str">
            <v>T3</v>
          </cell>
          <cell r="AI418" t="str">
            <v>CAC 66/33kV STOUD</v>
          </cell>
          <cell r="AJ418" t="str">
            <v>Volume</v>
          </cell>
          <cell r="AK418">
            <v>0</v>
          </cell>
          <cell r="AL418">
            <v>0</v>
          </cell>
          <cell r="AM418">
            <v>0</v>
          </cell>
          <cell r="AN418">
            <v>0</v>
          </cell>
          <cell r="AO418">
            <v>0</v>
          </cell>
          <cell r="AP418">
            <v>0</v>
          </cell>
          <cell r="AQ418">
            <v>0</v>
          </cell>
          <cell r="AR418">
            <v>0</v>
          </cell>
          <cell r="AS418">
            <v>0</v>
          </cell>
          <cell r="AT418">
            <v>0</v>
          </cell>
          <cell r="AU418">
            <v>0</v>
          </cell>
        </row>
        <row r="419">
          <cell r="AG419" t="str">
            <v>East</v>
          </cell>
          <cell r="AH419" t="str">
            <v>T3</v>
          </cell>
          <cell r="AI419" t="str">
            <v>CAC 22/11kV Bus STOUD</v>
          </cell>
          <cell r="AJ419" t="str">
            <v>Volume</v>
          </cell>
          <cell r="AK419">
            <v>0</v>
          </cell>
          <cell r="AL419">
            <v>0</v>
          </cell>
          <cell r="AM419">
            <v>0</v>
          </cell>
          <cell r="AN419">
            <v>0</v>
          </cell>
          <cell r="AO419">
            <v>0</v>
          </cell>
          <cell r="AP419">
            <v>0</v>
          </cell>
          <cell r="AQ419">
            <v>0</v>
          </cell>
          <cell r="AR419">
            <v>0</v>
          </cell>
          <cell r="AS419">
            <v>0</v>
          </cell>
          <cell r="AT419">
            <v>0</v>
          </cell>
          <cell r="AU419">
            <v>0</v>
          </cell>
        </row>
        <row r="420">
          <cell r="AG420" t="str">
            <v>East</v>
          </cell>
          <cell r="AH420" t="str">
            <v>T3</v>
          </cell>
          <cell r="AI420" t="str">
            <v>CAC 22/11kV Line STOUD</v>
          </cell>
          <cell r="AJ420" t="str">
            <v>Volume</v>
          </cell>
          <cell r="AK420">
            <v>1385000</v>
          </cell>
          <cell r="AL420">
            <v>1385000</v>
          </cell>
          <cell r="AM420">
            <v>1385000</v>
          </cell>
          <cell r="AN420">
            <v>1385000</v>
          </cell>
          <cell r="AO420">
            <v>1385000</v>
          </cell>
          <cell r="AP420">
            <v>1385000</v>
          </cell>
          <cell r="AQ420">
            <v>1385000</v>
          </cell>
          <cell r="AR420">
            <v>1385000</v>
          </cell>
          <cell r="AS420">
            <v>1385000</v>
          </cell>
          <cell r="AT420">
            <v>1385000</v>
          </cell>
          <cell r="AU420">
            <v>1385000</v>
          </cell>
        </row>
        <row r="421">
          <cell r="AG421" t="str">
            <v>West</v>
          </cell>
          <cell r="AH421" t="str">
            <v>T1</v>
          </cell>
          <cell r="AI421" t="str">
            <v>CAC 66/33kV STOUD</v>
          </cell>
          <cell r="AJ421" t="str">
            <v>Volume</v>
          </cell>
          <cell r="AK421">
            <v>0</v>
          </cell>
          <cell r="AL421">
            <v>0</v>
          </cell>
          <cell r="AM421">
            <v>0</v>
          </cell>
          <cell r="AN421">
            <v>0</v>
          </cell>
          <cell r="AO421">
            <v>0</v>
          </cell>
          <cell r="AP421">
            <v>0</v>
          </cell>
          <cell r="AQ421">
            <v>0</v>
          </cell>
          <cell r="AR421">
            <v>0</v>
          </cell>
          <cell r="AS421">
            <v>0</v>
          </cell>
          <cell r="AT421">
            <v>0</v>
          </cell>
          <cell r="AU421">
            <v>0</v>
          </cell>
        </row>
        <row r="422">
          <cell r="AG422" t="str">
            <v>West</v>
          </cell>
          <cell r="AH422" t="str">
            <v>T1</v>
          </cell>
          <cell r="AI422" t="str">
            <v>CAC 22/11kV Bus STOUD</v>
          </cell>
          <cell r="AJ422" t="str">
            <v>Volume</v>
          </cell>
          <cell r="AK422">
            <v>0</v>
          </cell>
          <cell r="AL422">
            <v>0</v>
          </cell>
          <cell r="AM422">
            <v>0</v>
          </cell>
          <cell r="AN422">
            <v>0</v>
          </cell>
          <cell r="AO422">
            <v>0</v>
          </cell>
          <cell r="AP422">
            <v>0</v>
          </cell>
          <cell r="AQ422">
            <v>0</v>
          </cell>
          <cell r="AR422">
            <v>0</v>
          </cell>
          <cell r="AS422">
            <v>0</v>
          </cell>
          <cell r="AT422">
            <v>0</v>
          </cell>
          <cell r="AU422">
            <v>0</v>
          </cell>
        </row>
        <row r="423">
          <cell r="AG423" t="str">
            <v>West</v>
          </cell>
          <cell r="AH423" t="str">
            <v>T1</v>
          </cell>
          <cell r="AI423" t="str">
            <v>CAC 22/11kV Line STOUD</v>
          </cell>
          <cell r="AJ423" t="str">
            <v>Volume</v>
          </cell>
          <cell r="AK423">
            <v>0</v>
          </cell>
          <cell r="AL423">
            <v>0</v>
          </cell>
          <cell r="AM423">
            <v>0</v>
          </cell>
          <cell r="AN423">
            <v>0</v>
          </cell>
          <cell r="AO423">
            <v>0</v>
          </cell>
          <cell r="AP423">
            <v>0</v>
          </cell>
          <cell r="AQ423">
            <v>0</v>
          </cell>
          <cell r="AR423">
            <v>0</v>
          </cell>
          <cell r="AS423">
            <v>0</v>
          </cell>
          <cell r="AT423">
            <v>0</v>
          </cell>
          <cell r="AU423">
            <v>0</v>
          </cell>
        </row>
        <row r="424">
          <cell r="AG424" t="str">
            <v>West</v>
          </cell>
          <cell r="AH424" t="str">
            <v>T2</v>
          </cell>
          <cell r="AI424" t="str">
            <v>CAC 66/33kV STOUD</v>
          </cell>
          <cell r="AJ424" t="str">
            <v>Volume</v>
          </cell>
          <cell r="AK424">
            <v>0</v>
          </cell>
          <cell r="AL424">
            <v>0</v>
          </cell>
          <cell r="AM424">
            <v>0</v>
          </cell>
          <cell r="AN424">
            <v>0</v>
          </cell>
          <cell r="AO424">
            <v>0</v>
          </cell>
          <cell r="AP424">
            <v>0</v>
          </cell>
          <cell r="AQ424">
            <v>0</v>
          </cell>
          <cell r="AR424">
            <v>0</v>
          </cell>
          <cell r="AS424">
            <v>0</v>
          </cell>
          <cell r="AT424">
            <v>0</v>
          </cell>
          <cell r="AU424">
            <v>0</v>
          </cell>
        </row>
        <row r="425">
          <cell r="AG425" t="str">
            <v>West</v>
          </cell>
          <cell r="AH425" t="str">
            <v>T2</v>
          </cell>
          <cell r="AI425" t="str">
            <v>CAC 22/11kV Bus STOUD</v>
          </cell>
          <cell r="AJ425" t="str">
            <v>Volume</v>
          </cell>
          <cell r="AK425">
            <v>0</v>
          </cell>
          <cell r="AL425">
            <v>0</v>
          </cell>
          <cell r="AM425">
            <v>0</v>
          </cell>
          <cell r="AN425">
            <v>0</v>
          </cell>
          <cell r="AO425">
            <v>0</v>
          </cell>
          <cell r="AP425">
            <v>0</v>
          </cell>
          <cell r="AQ425">
            <v>0</v>
          </cell>
          <cell r="AR425">
            <v>0</v>
          </cell>
          <cell r="AS425">
            <v>0</v>
          </cell>
          <cell r="AT425">
            <v>0</v>
          </cell>
          <cell r="AU425">
            <v>0</v>
          </cell>
        </row>
        <row r="426">
          <cell r="AG426" t="str">
            <v>West</v>
          </cell>
          <cell r="AH426" t="str">
            <v>T2</v>
          </cell>
          <cell r="AI426" t="str">
            <v>CAC 22/11kV Line STOUD</v>
          </cell>
          <cell r="AJ426" t="str">
            <v>Volume</v>
          </cell>
          <cell r="AK426">
            <v>0</v>
          </cell>
          <cell r="AL426">
            <v>0</v>
          </cell>
          <cell r="AM426">
            <v>0</v>
          </cell>
          <cell r="AN426">
            <v>0</v>
          </cell>
          <cell r="AO426">
            <v>0</v>
          </cell>
          <cell r="AP426">
            <v>0</v>
          </cell>
          <cell r="AQ426">
            <v>0</v>
          </cell>
          <cell r="AR426">
            <v>0</v>
          </cell>
          <cell r="AS426">
            <v>0</v>
          </cell>
          <cell r="AT426">
            <v>0</v>
          </cell>
          <cell r="AU426">
            <v>0</v>
          </cell>
        </row>
        <row r="427">
          <cell r="AG427" t="str">
            <v>West</v>
          </cell>
          <cell r="AH427" t="str">
            <v>T3</v>
          </cell>
          <cell r="AI427" t="str">
            <v>CAC 66/33kV STOUD</v>
          </cell>
          <cell r="AJ427" t="str">
            <v>Volume</v>
          </cell>
          <cell r="AK427">
            <v>0</v>
          </cell>
          <cell r="AL427">
            <v>0</v>
          </cell>
          <cell r="AM427">
            <v>0</v>
          </cell>
          <cell r="AN427">
            <v>0</v>
          </cell>
          <cell r="AO427">
            <v>0</v>
          </cell>
          <cell r="AP427">
            <v>0</v>
          </cell>
          <cell r="AQ427">
            <v>0</v>
          </cell>
          <cell r="AR427">
            <v>0</v>
          </cell>
          <cell r="AS427">
            <v>0</v>
          </cell>
          <cell r="AT427">
            <v>0</v>
          </cell>
          <cell r="AU427">
            <v>0</v>
          </cell>
        </row>
        <row r="428">
          <cell r="AG428" t="str">
            <v>West</v>
          </cell>
          <cell r="AH428" t="str">
            <v>T3</v>
          </cell>
          <cell r="AI428" t="str">
            <v>CAC 22/11kV Bus STOUD</v>
          </cell>
          <cell r="AJ428" t="str">
            <v>Volume</v>
          </cell>
          <cell r="AK428">
            <v>0</v>
          </cell>
          <cell r="AL428">
            <v>0</v>
          </cell>
          <cell r="AM428">
            <v>0</v>
          </cell>
          <cell r="AN428">
            <v>0</v>
          </cell>
          <cell r="AO428">
            <v>0</v>
          </cell>
          <cell r="AP428">
            <v>0</v>
          </cell>
          <cell r="AQ428">
            <v>0</v>
          </cell>
          <cell r="AR428">
            <v>0</v>
          </cell>
          <cell r="AS428">
            <v>0</v>
          </cell>
          <cell r="AT428">
            <v>0</v>
          </cell>
          <cell r="AU428">
            <v>0</v>
          </cell>
        </row>
        <row r="429">
          <cell r="AG429" t="str">
            <v>West</v>
          </cell>
          <cell r="AH429" t="str">
            <v>T3</v>
          </cell>
          <cell r="AI429" t="str">
            <v>CAC 22/11kV Line STOUD</v>
          </cell>
          <cell r="AJ429" t="str">
            <v>Volume</v>
          </cell>
          <cell r="AK429">
            <v>0</v>
          </cell>
          <cell r="AL429">
            <v>0</v>
          </cell>
          <cell r="AM429">
            <v>0</v>
          </cell>
          <cell r="AN429">
            <v>0</v>
          </cell>
          <cell r="AO429">
            <v>0</v>
          </cell>
          <cell r="AP429">
            <v>0</v>
          </cell>
          <cell r="AQ429">
            <v>0</v>
          </cell>
          <cell r="AR429">
            <v>0</v>
          </cell>
          <cell r="AS429">
            <v>0</v>
          </cell>
          <cell r="AT429">
            <v>0</v>
          </cell>
          <cell r="AU429">
            <v>0</v>
          </cell>
        </row>
        <row r="430">
          <cell r="AG430" t="str">
            <v>South East</v>
          </cell>
          <cell r="AH430" t="str">
            <v>SE</v>
          </cell>
          <cell r="AI430" t="str">
            <v>EG - 11kV</v>
          </cell>
          <cell r="AJ430" t="str">
            <v>Volume off peak</v>
          </cell>
          <cell r="AK430">
            <v>191913.24483784143</v>
          </cell>
          <cell r="AL430">
            <v>191913.24483784143</v>
          </cell>
          <cell r="AM430">
            <v>191913.24483784143</v>
          </cell>
          <cell r="AN430">
            <v>191913.24483784143</v>
          </cell>
          <cell r="AO430">
            <v>191913.24483784143</v>
          </cell>
          <cell r="AP430">
            <v>191913.24483784143</v>
          </cell>
          <cell r="AQ430">
            <v>191913.24483784143</v>
          </cell>
          <cell r="AR430">
            <v>191913.24483784143</v>
          </cell>
          <cell r="AS430">
            <v>191913.24483784143</v>
          </cell>
          <cell r="AT430">
            <v>191913.24483784143</v>
          </cell>
          <cell r="AU430">
            <v>191913.24483784143</v>
          </cell>
        </row>
        <row r="431">
          <cell r="AG431" t="str">
            <v>South East</v>
          </cell>
          <cell r="AH431" t="str">
            <v>SE</v>
          </cell>
          <cell r="AI431" t="str">
            <v>Demand ToU 11kV</v>
          </cell>
          <cell r="AJ431" t="str">
            <v>Volume off peak</v>
          </cell>
          <cell r="AK431">
            <v>0</v>
          </cell>
          <cell r="AL431">
            <v>0</v>
          </cell>
          <cell r="AM431">
            <v>0</v>
          </cell>
          <cell r="AN431">
            <v>0</v>
          </cell>
          <cell r="AO431">
            <v>0</v>
          </cell>
          <cell r="AP431">
            <v>0</v>
          </cell>
          <cell r="AQ431">
            <v>0</v>
          </cell>
          <cell r="AR431">
            <v>0</v>
          </cell>
          <cell r="AS431">
            <v>0</v>
          </cell>
          <cell r="AT431">
            <v>0</v>
          </cell>
          <cell r="AU431">
            <v>0</v>
          </cell>
        </row>
        <row r="432">
          <cell r="AG432" t="str">
            <v>South East</v>
          </cell>
          <cell r="AH432" t="str">
            <v>SE</v>
          </cell>
          <cell r="AI432" t="str">
            <v>11kV Line</v>
          </cell>
          <cell r="AJ432" t="str">
            <v>Volume off peak</v>
          </cell>
          <cell r="AK432">
            <v>1063617913.337713</v>
          </cell>
          <cell r="AL432">
            <v>1063617913.337713</v>
          </cell>
          <cell r="AM432">
            <v>1063617913.337713</v>
          </cell>
          <cell r="AN432">
            <v>1063617913.337713</v>
          </cell>
          <cell r="AO432">
            <v>1063617913.337713</v>
          </cell>
          <cell r="AP432">
            <v>1063617913.337713</v>
          </cell>
          <cell r="AQ432">
            <v>1063617913.337713</v>
          </cell>
          <cell r="AR432">
            <v>1063617913.337713</v>
          </cell>
          <cell r="AS432">
            <v>1063617913.337713</v>
          </cell>
          <cell r="AT432">
            <v>1063617913.337713</v>
          </cell>
          <cell r="AU432">
            <v>1063617913.337713</v>
          </cell>
        </row>
        <row r="433">
          <cell r="AG433" t="str">
            <v>South East</v>
          </cell>
          <cell r="AH433" t="str">
            <v>SE</v>
          </cell>
          <cell r="AI433" t="str">
            <v>11kV Bus</v>
          </cell>
          <cell r="AJ433" t="str">
            <v>Volume off peak</v>
          </cell>
          <cell r="AK433">
            <v>429352477.1585651</v>
          </cell>
          <cell r="AL433">
            <v>429352477.1585651</v>
          </cell>
          <cell r="AM433">
            <v>429352477.1585651</v>
          </cell>
          <cell r="AN433">
            <v>429352477.1585651</v>
          </cell>
          <cell r="AO433">
            <v>429352477.1585651</v>
          </cell>
          <cell r="AP433">
            <v>429352477.1585651</v>
          </cell>
          <cell r="AQ433">
            <v>429352477.1585651</v>
          </cell>
          <cell r="AR433">
            <v>429352477.1585651</v>
          </cell>
          <cell r="AS433">
            <v>429352477.1585651</v>
          </cell>
          <cell r="AT433">
            <v>429352477.1585651</v>
          </cell>
          <cell r="AU433">
            <v>429352477.1585651</v>
          </cell>
        </row>
        <row r="434">
          <cell r="AG434" t="str">
            <v>East</v>
          </cell>
          <cell r="AH434" t="str">
            <v>T1</v>
          </cell>
          <cell r="AI434" t="str">
            <v>CAC 66kV</v>
          </cell>
          <cell r="AJ434" t="str">
            <v>Volume off peak</v>
          </cell>
          <cell r="AK434">
            <v>0</v>
          </cell>
          <cell r="AL434">
            <v>0</v>
          </cell>
          <cell r="AM434">
            <v>0</v>
          </cell>
          <cell r="AN434">
            <v>0</v>
          </cell>
          <cell r="AO434">
            <v>0</v>
          </cell>
          <cell r="AP434">
            <v>0</v>
          </cell>
          <cell r="AQ434">
            <v>0</v>
          </cell>
          <cell r="AR434">
            <v>0</v>
          </cell>
          <cell r="AS434">
            <v>0</v>
          </cell>
          <cell r="AT434">
            <v>0</v>
          </cell>
          <cell r="AU434">
            <v>0</v>
          </cell>
        </row>
        <row r="435">
          <cell r="AG435" t="str">
            <v>East</v>
          </cell>
          <cell r="AH435" t="str">
            <v>T1</v>
          </cell>
          <cell r="AI435" t="str">
            <v>CAC 33kV</v>
          </cell>
          <cell r="AJ435" t="str">
            <v>Volume off peak</v>
          </cell>
          <cell r="AK435">
            <v>0</v>
          </cell>
          <cell r="AL435">
            <v>0</v>
          </cell>
          <cell r="AM435">
            <v>0</v>
          </cell>
          <cell r="AN435">
            <v>0</v>
          </cell>
          <cell r="AO435">
            <v>0</v>
          </cell>
          <cell r="AP435">
            <v>0</v>
          </cell>
          <cell r="AQ435">
            <v>0</v>
          </cell>
          <cell r="AR435">
            <v>0</v>
          </cell>
          <cell r="AS435">
            <v>0</v>
          </cell>
          <cell r="AT435">
            <v>0</v>
          </cell>
          <cell r="AU435">
            <v>0</v>
          </cell>
        </row>
        <row r="436">
          <cell r="AG436" t="str">
            <v>East</v>
          </cell>
          <cell r="AH436" t="str">
            <v>T1</v>
          </cell>
          <cell r="AI436" t="str">
            <v>CAC 22/11kV Line</v>
          </cell>
          <cell r="AJ436" t="str">
            <v>Volume off peak</v>
          </cell>
          <cell r="AK436">
            <v>0</v>
          </cell>
          <cell r="AL436">
            <v>0</v>
          </cell>
          <cell r="AM436">
            <v>0</v>
          </cell>
          <cell r="AN436">
            <v>0</v>
          </cell>
          <cell r="AO436">
            <v>0</v>
          </cell>
          <cell r="AP436">
            <v>0</v>
          </cell>
          <cell r="AQ436">
            <v>0</v>
          </cell>
          <cell r="AR436">
            <v>0</v>
          </cell>
          <cell r="AS436">
            <v>0</v>
          </cell>
          <cell r="AT436">
            <v>0</v>
          </cell>
          <cell r="AU436">
            <v>0</v>
          </cell>
        </row>
        <row r="437">
          <cell r="AG437" t="str">
            <v>East</v>
          </cell>
          <cell r="AH437" t="str">
            <v>T1</v>
          </cell>
          <cell r="AI437" t="str">
            <v>CAC 22/11kV Bus</v>
          </cell>
          <cell r="AJ437" t="str">
            <v>Volume off peak</v>
          </cell>
          <cell r="AK437">
            <v>0</v>
          </cell>
          <cell r="AL437">
            <v>0</v>
          </cell>
          <cell r="AM437">
            <v>0</v>
          </cell>
          <cell r="AN437">
            <v>0</v>
          </cell>
          <cell r="AO437">
            <v>0</v>
          </cell>
          <cell r="AP437">
            <v>0</v>
          </cell>
          <cell r="AQ437">
            <v>0</v>
          </cell>
          <cell r="AR437">
            <v>0</v>
          </cell>
          <cell r="AS437">
            <v>0</v>
          </cell>
          <cell r="AT437">
            <v>0</v>
          </cell>
          <cell r="AU437">
            <v>0</v>
          </cell>
        </row>
        <row r="438">
          <cell r="AG438" t="str">
            <v>East</v>
          </cell>
          <cell r="AH438" t="str">
            <v>T2</v>
          </cell>
          <cell r="AI438" t="str">
            <v>CAC 66kV</v>
          </cell>
          <cell r="AJ438" t="str">
            <v>Volume off peak</v>
          </cell>
          <cell r="AK438">
            <v>0</v>
          </cell>
          <cell r="AL438">
            <v>0</v>
          </cell>
          <cell r="AM438">
            <v>0</v>
          </cell>
          <cell r="AN438">
            <v>0</v>
          </cell>
          <cell r="AO438">
            <v>0</v>
          </cell>
          <cell r="AP438">
            <v>0</v>
          </cell>
          <cell r="AQ438">
            <v>0</v>
          </cell>
          <cell r="AR438">
            <v>0</v>
          </cell>
          <cell r="AS438">
            <v>0</v>
          </cell>
          <cell r="AT438">
            <v>0</v>
          </cell>
          <cell r="AU438">
            <v>0</v>
          </cell>
        </row>
        <row r="439">
          <cell r="AG439" t="str">
            <v>East</v>
          </cell>
          <cell r="AH439" t="str">
            <v>T2</v>
          </cell>
          <cell r="AI439" t="str">
            <v>CAC 33kV</v>
          </cell>
          <cell r="AJ439" t="str">
            <v>Volume off peak</v>
          </cell>
          <cell r="AK439">
            <v>0</v>
          </cell>
          <cell r="AL439">
            <v>0</v>
          </cell>
          <cell r="AM439">
            <v>0</v>
          </cell>
          <cell r="AN439">
            <v>0</v>
          </cell>
          <cell r="AO439">
            <v>0</v>
          </cell>
          <cell r="AP439">
            <v>0</v>
          </cell>
          <cell r="AQ439">
            <v>0</v>
          </cell>
          <cell r="AR439">
            <v>0</v>
          </cell>
          <cell r="AS439">
            <v>0</v>
          </cell>
          <cell r="AT439">
            <v>0</v>
          </cell>
          <cell r="AU439">
            <v>0</v>
          </cell>
        </row>
        <row r="440">
          <cell r="AG440" t="str">
            <v>East</v>
          </cell>
          <cell r="AH440" t="str">
            <v>T2</v>
          </cell>
          <cell r="AI440" t="str">
            <v>CAC 22/11kV Line</v>
          </cell>
          <cell r="AJ440" t="str">
            <v>Volume off peak</v>
          </cell>
          <cell r="AK440">
            <v>0</v>
          </cell>
          <cell r="AL440">
            <v>0</v>
          </cell>
          <cell r="AM440">
            <v>0</v>
          </cell>
          <cell r="AN440">
            <v>0</v>
          </cell>
          <cell r="AO440">
            <v>0</v>
          </cell>
          <cell r="AP440">
            <v>0</v>
          </cell>
          <cell r="AQ440">
            <v>0</v>
          </cell>
          <cell r="AR440">
            <v>0</v>
          </cell>
          <cell r="AS440">
            <v>0</v>
          </cell>
          <cell r="AT440">
            <v>0</v>
          </cell>
          <cell r="AU440">
            <v>0</v>
          </cell>
        </row>
        <row r="441">
          <cell r="AG441" t="str">
            <v>East</v>
          </cell>
          <cell r="AH441" t="str">
            <v>T2</v>
          </cell>
          <cell r="AI441" t="str">
            <v>CAC 22/11kV Bus</v>
          </cell>
          <cell r="AJ441" t="str">
            <v>Volume off peak</v>
          </cell>
          <cell r="AK441">
            <v>0</v>
          </cell>
          <cell r="AL441">
            <v>0</v>
          </cell>
          <cell r="AM441">
            <v>0</v>
          </cell>
          <cell r="AN441">
            <v>0</v>
          </cell>
          <cell r="AO441">
            <v>0</v>
          </cell>
          <cell r="AP441">
            <v>0</v>
          </cell>
          <cell r="AQ441">
            <v>0</v>
          </cell>
          <cell r="AR441">
            <v>0</v>
          </cell>
          <cell r="AS441">
            <v>0</v>
          </cell>
          <cell r="AT441">
            <v>0</v>
          </cell>
          <cell r="AU441">
            <v>0</v>
          </cell>
        </row>
        <row r="442">
          <cell r="AG442" t="str">
            <v>East</v>
          </cell>
          <cell r="AH442" t="str">
            <v>T3</v>
          </cell>
          <cell r="AI442" t="str">
            <v>CAC 66kV</v>
          </cell>
          <cell r="AJ442" t="str">
            <v>Volume off peak</v>
          </cell>
          <cell r="AK442">
            <v>0</v>
          </cell>
          <cell r="AL442">
            <v>0</v>
          </cell>
          <cell r="AM442">
            <v>0</v>
          </cell>
          <cell r="AN442">
            <v>0</v>
          </cell>
          <cell r="AO442">
            <v>0</v>
          </cell>
          <cell r="AP442">
            <v>0</v>
          </cell>
          <cell r="AQ442">
            <v>0</v>
          </cell>
          <cell r="AR442">
            <v>0</v>
          </cell>
          <cell r="AS442">
            <v>0</v>
          </cell>
          <cell r="AT442">
            <v>0</v>
          </cell>
          <cell r="AU442">
            <v>0</v>
          </cell>
        </row>
        <row r="443">
          <cell r="AG443" t="str">
            <v>East</v>
          </cell>
          <cell r="AH443" t="str">
            <v>T3</v>
          </cell>
          <cell r="AI443" t="str">
            <v>CAC 33kV</v>
          </cell>
          <cell r="AJ443" t="str">
            <v>Volume off peak</v>
          </cell>
          <cell r="AK443">
            <v>0</v>
          </cell>
          <cell r="AL443">
            <v>0</v>
          </cell>
          <cell r="AM443">
            <v>0</v>
          </cell>
          <cell r="AN443">
            <v>0</v>
          </cell>
          <cell r="AO443">
            <v>0</v>
          </cell>
          <cell r="AP443">
            <v>0</v>
          </cell>
          <cell r="AQ443">
            <v>0</v>
          </cell>
          <cell r="AR443">
            <v>0</v>
          </cell>
          <cell r="AS443">
            <v>0</v>
          </cell>
          <cell r="AT443">
            <v>0</v>
          </cell>
          <cell r="AU443">
            <v>0</v>
          </cell>
        </row>
        <row r="444">
          <cell r="AG444" t="str">
            <v>East</v>
          </cell>
          <cell r="AH444" t="str">
            <v>T3</v>
          </cell>
          <cell r="AI444" t="str">
            <v>CAC 22/11kV Line</v>
          </cell>
          <cell r="AJ444" t="str">
            <v>Volume off peak</v>
          </cell>
          <cell r="AK444">
            <v>0</v>
          </cell>
          <cell r="AL444">
            <v>0</v>
          </cell>
          <cell r="AM444">
            <v>0</v>
          </cell>
          <cell r="AN444">
            <v>0</v>
          </cell>
          <cell r="AO444">
            <v>0</v>
          </cell>
          <cell r="AP444">
            <v>0</v>
          </cell>
          <cell r="AQ444">
            <v>0</v>
          </cell>
          <cell r="AR444">
            <v>0</v>
          </cell>
          <cell r="AS444">
            <v>0</v>
          </cell>
          <cell r="AT444">
            <v>0</v>
          </cell>
          <cell r="AU444">
            <v>0</v>
          </cell>
        </row>
        <row r="445">
          <cell r="AG445" t="str">
            <v>East</v>
          </cell>
          <cell r="AH445" t="str">
            <v>T3</v>
          </cell>
          <cell r="AI445" t="str">
            <v>CAC 22/11kV Bus</v>
          </cell>
          <cell r="AJ445" t="str">
            <v>Volume off peak</v>
          </cell>
          <cell r="AK445">
            <v>0</v>
          </cell>
          <cell r="AL445">
            <v>0</v>
          </cell>
          <cell r="AM445">
            <v>0</v>
          </cell>
          <cell r="AN445">
            <v>0</v>
          </cell>
          <cell r="AO445">
            <v>0</v>
          </cell>
          <cell r="AP445">
            <v>0</v>
          </cell>
          <cell r="AQ445">
            <v>0</v>
          </cell>
          <cell r="AR445">
            <v>0</v>
          </cell>
          <cell r="AS445">
            <v>0</v>
          </cell>
          <cell r="AT445">
            <v>0</v>
          </cell>
          <cell r="AU445">
            <v>0</v>
          </cell>
        </row>
        <row r="446">
          <cell r="AG446" t="str">
            <v>West</v>
          </cell>
          <cell r="AH446" t="str">
            <v>T1</v>
          </cell>
          <cell r="AI446" t="str">
            <v>CAC 66kV</v>
          </cell>
          <cell r="AJ446" t="str">
            <v>Volume off peak</v>
          </cell>
          <cell r="AK446">
            <v>0</v>
          </cell>
          <cell r="AL446">
            <v>0</v>
          </cell>
          <cell r="AM446">
            <v>0</v>
          </cell>
          <cell r="AN446">
            <v>0</v>
          </cell>
          <cell r="AO446">
            <v>0</v>
          </cell>
          <cell r="AP446">
            <v>0</v>
          </cell>
          <cell r="AQ446">
            <v>0</v>
          </cell>
          <cell r="AR446">
            <v>0</v>
          </cell>
          <cell r="AS446">
            <v>0</v>
          </cell>
          <cell r="AT446">
            <v>0</v>
          </cell>
          <cell r="AU446">
            <v>0</v>
          </cell>
        </row>
        <row r="447">
          <cell r="AG447" t="str">
            <v>West</v>
          </cell>
          <cell r="AH447" t="str">
            <v>T1</v>
          </cell>
          <cell r="AI447" t="str">
            <v>CAC 33kV</v>
          </cell>
          <cell r="AJ447" t="str">
            <v>Volume off peak</v>
          </cell>
          <cell r="AK447">
            <v>0</v>
          </cell>
          <cell r="AL447">
            <v>0</v>
          </cell>
          <cell r="AM447">
            <v>0</v>
          </cell>
          <cell r="AN447">
            <v>0</v>
          </cell>
          <cell r="AO447">
            <v>0</v>
          </cell>
          <cell r="AP447">
            <v>0</v>
          </cell>
          <cell r="AQ447">
            <v>0</v>
          </cell>
          <cell r="AR447">
            <v>0</v>
          </cell>
          <cell r="AS447">
            <v>0</v>
          </cell>
          <cell r="AT447">
            <v>0</v>
          </cell>
          <cell r="AU447">
            <v>0</v>
          </cell>
        </row>
        <row r="448">
          <cell r="AG448" t="str">
            <v>West</v>
          </cell>
          <cell r="AH448" t="str">
            <v>T1</v>
          </cell>
          <cell r="AI448" t="str">
            <v>CAC 22/11kV Line</v>
          </cell>
          <cell r="AJ448" t="str">
            <v>Volume off peak</v>
          </cell>
          <cell r="AK448">
            <v>0</v>
          </cell>
          <cell r="AL448">
            <v>0</v>
          </cell>
          <cell r="AM448">
            <v>0</v>
          </cell>
          <cell r="AN448">
            <v>0</v>
          </cell>
          <cell r="AO448">
            <v>0</v>
          </cell>
          <cell r="AP448">
            <v>0</v>
          </cell>
          <cell r="AQ448">
            <v>0</v>
          </cell>
          <cell r="AR448">
            <v>0</v>
          </cell>
          <cell r="AS448">
            <v>0</v>
          </cell>
          <cell r="AT448">
            <v>0</v>
          </cell>
          <cell r="AU448">
            <v>0</v>
          </cell>
        </row>
        <row r="449">
          <cell r="AG449" t="str">
            <v>West</v>
          </cell>
          <cell r="AH449" t="str">
            <v>T1</v>
          </cell>
          <cell r="AI449" t="str">
            <v>CAC 22/11kV Bus</v>
          </cell>
          <cell r="AJ449" t="str">
            <v>Volume off peak</v>
          </cell>
          <cell r="AK449">
            <v>0</v>
          </cell>
          <cell r="AL449">
            <v>0</v>
          </cell>
          <cell r="AM449">
            <v>0</v>
          </cell>
          <cell r="AN449">
            <v>0</v>
          </cell>
          <cell r="AO449">
            <v>0</v>
          </cell>
          <cell r="AP449">
            <v>0</v>
          </cell>
          <cell r="AQ449">
            <v>0</v>
          </cell>
          <cell r="AR449">
            <v>0</v>
          </cell>
          <cell r="AS449">
            <v>0</v>
          </cell>
          <cell r="AT449">
            <v>0</v>
          </cell>
          <cell r="AU449">
            <v>0</v>
          </cell>
        </row>
        <row r="450">
          <cell r="AG450" t="str">
            <v>West</v>
          </cell>
          <cell r="AH450" t="str">
            <v>T2</v>
          </cell>
          <cell r="AI450" t="str">
            <v>CAC 66kV</v>
          </cell>
          <cell r="AJ450" t="str">
            <v>Volume off peak</v>
          </cell>
          <cell r="AK450">
            <v>0</v>
          </cell>
          <cell r="AL450">
            <v>0</v>
          </cell>
          <cell r="AM450">
            <v>0</v>
          </cell>
          <cell r="AN450">
            <v>0</v>
          </cell>
          <cell r="AO450">
            <v>0</v>
          </cell>
          <cell r="AP450">
            <v>0</v>
          </cell>
          <cell r="AQ450">
            <v>0</v>
          </cell>
          <cell r="AR450">
            <v>0</v>
          </cell>
          <cell r="AS450">
            <v>0</v>
          </cell>
          <cell r="AT450">
            <v>0</v>
          </cell>
          <cell r="AU450">
            <v>0</v>
          </cell>
        </row>
        <row r="451">
          <cell r="AG451" t="str">
            <v>West</v>
          </cell>
          <cell r="AH451" t="str">
            <v>T2</v>
          </cell>
          <cell r="AI451" t="str">
            <v>CAC 33kV</v>
          </cell>
          <cell r="AJ451" t="str">
            <v>Volume off peak</v>
          </cell>
          <cell r="AK451">
            <v>0</v>
          </cell>
          <cell r="AL451">
            <v>0</v>
          </cell>
          <cell r="AM451">
            <v>0</v>
          </cell>
          <cell r="AN451">
            <v>0</v>
          </cell>
          <cell r="AO451">
            <v>0</v>
          </cell>
          <cell r="AP451">
            <v>0</v>
          </cell>
          <cell r="AQ451">
            <v>0</v>
          </cell>
          <cell r="AR451">
            <v>0</v>
          </cell>
          <cell r="AS451">
            <v>0</v>
          </cell>
          <cell r="AT451">
            <v>0</v>
          </cell>
          <cell r="AU451">
            <v>0</v>
          </cell>
        </row>
        <row r="452">
          <cell r="AG452" t="str">
            <v>West</v>
          </cell>
          <cell r="AH452" t="str">
            <v>T2</v>
          </cell>
          <cell r="AI452" t="str">
            <v>CAC 22/11kV Line</v>
          </cell>
          <cell r="AJ452" t="str">
            <v>Volume off peak</v>
          </cell>
          <cell r="AK452">
            <v>0</v>
          </cell>
          <cell r="AL452">
            <v>0</v>
          </cell>
          <cell r="AM452">
            <v>0</v>
          </cell>
          <cell r="AN452">
            <v>0</v>
          </cell>
          <cell r="AO452">
            <v>0</v>
          </cell>
          <cell r="AP452">
            <v>0</v>
          </cell>
          <cell r="AQ452">
            <v>0</v>
          </cell>
          <cell r="AR452">
            <v>0</v>
          </cell>
          <cell r="AS452">
            <v>0</v>
          </cell>
          <cell r="AT452">
            <v>0</v>
          </cell>
          <cell r="AU452">
            <v>0</v>
          </cell>
        </row>
        <row r="453">
          <cell r="AG453" t="str">
            <v>West</v>
          </cell>
          <cell r="AH453" t="str">
            <v>T2</v>
          </cell>
          <cell r="AI453" t="str">
            <v>CAC 22/11kV Bus</v>
          </cell>
          <cell r="AJ453" t="str">
            <v>Volume off peak</v>
          </cell>
          <cell r="AK453">
            <v>0</v>
          </cell>
          <cell r="AL453">
            <v>0</v>
          </cell>
          <cell r="AM453">
            <v>0</v>
          </cell>
          <cell r="AN453">
            <v>0</v>
          </cell>
          <cell r="AO453">
            <v>0</v>
          </cell>
          <cell r="AP453">
            <v>0</v>
          </cell>
          <cell r="AQ453">
            <v>0</v>
          </cell>
          <cell r="AR453">
            <v>0</v>
          </cell>
          <cell r="AS453">
            <v>0</v>
          </cell>
          <cell r="AT453">
            <v>0</v>
          </cell>
          <cell r="AU453">
            <v>0</v>
          </cell>
        </row>
        <row r="454">
          <cell r="AG454" t="str">
            <v>West</v>
          </cell>
          <cell r="AH454" t="str">
            <v>T3</v>
          </cell>
          <cell r="AI454" t="str">
            <v>CAC 66kV</v>
          </cell>
          <cell r="AJ454" t="str">
            <v>Volume off peak</v>
          </cell>
          <cell r="AK454">
            <v>0</v>
          </cell>
          <cell r="AL454">
            <v>0</v>
          </cell>
          <cell r="AM454">
            <v>0</v>
          </cell>
          <cell r="AN454">
            <v>0</v>
          </cell>
          <cell r="AO454">
            <v>0</v>
          </cell>
          <cell r="AP454">
            <v>0</v>
          </cell>
          <cell r="AQ454">
            <v>0</v>
          </cell>
          <cell r="AR454">
            <v>0</v>
          </cell>
          <cell r="AS454">
            <v>0</v>
          </cell>
          <cell r="AT454">
            <v>0</v>
          </cell>
          <cell r="AU454">
            <v>0</v>
          </cell>
        </row>
        <row r="455">
          <cell r="AG455" t="str">
            <v>West</v>
          </cell>
          <cell r="AH455" t="str">
            <v>T3</v>
          </cell>
          <cell r="AI455" t="str">
            <v>CAC 33kV</v>
          </cell>
          <cell r="AJ455" t="str">
            <v>Volume off peak</v>
          </cell>
          <cell r="AK455">
            <v>0</v>
          </cell>
          <cell r="AL455">
            <v>0</v>
          </cell>
          <cell r="AM455">
            <v>0</v>
          </cell>
          <cell r="AN455">
            <v>0</v>
          </cell>
          <cell r="AO455">
            <v>0</v>
          </cell>
          <cell r="AP455">
            <v>0</v>
          </cell>
          <cell r="AQ455">
            <v>0</v>
          </cell>
          <cell r="AR455">
            <v>0</v>
          </cell>
          <cell r="AS455">
            <v>0</v>
          </cell>
          <cell r="AT455">
            <v>0</v>
          </cell>
          <cell r="AU455">
            <v>0</v>
          </cell>
        </row>
        <row r="456">
          <cell r="AG456" t="str">
            <v>West</v>
          </cell>
          <cell r="AH456" t="str">
            <v>T3</v>
          </cell>
          <cell r="AI456" t="str">
            <v>CAC 22/11kV Line</v>
          </cell>
          <cell r="AJ456" t="str">
            <v>Volume off peak</v>
          </cell>
          <cell r="AK456">
            <v>0</v>
          </cell>
          <cell r="AL456">
            <v>0</v>
          </cell>
          <cell r="AM456">
            <v>0</v>
          </cell>
          <cell r="AN456">
            <v>0</v>
          </cell>
          <cell r="AO456">
            <v>0</v>
          </cell>
          <cell r="AP456">
            <v>0</v>
          </cell>
          <cell r="AQ456">
            <v>0</v>
          </cell>
          <cell r="AR456">
            <v>0</v>
          </cell>
          <cell r="AS456">
            <v>0</v>
          </cell>
          <cell r="AT456">
            <v>0</v>
          </cell>
          <cell r="AU456">
            <v>0</v>
          </cell>
        </row>
        <row r="457">
          <cell r="AG457" t="str">
            <v>West</v>
          </cell>
          <cell r="AH457" t="str">
            <v>T3</v>
          </cell>
          <cell r="AI457" t="str">
            <v>CAC 22/11kV Bus</v>
          </cell>
          <cell r="AJ457" t="str">
            <v>Volume off peak</v>
          </cell>
          <cell r="AK457">
            <v>0</v>
          </cell>
          <cell r="AL457">
            <v>0</v>
          </cell>
          <cell r="AM457">
            <v>0</v>
          </cell>
          <cell r="AN457">
            <v>0</v>
          </cell>
          <cell r="AO457">
            <v>0</v>
          </cell>
          <cell r="AP457">
            <v>0</v>
          </cell>
          <cell r="AQ457">
            <v>0</v>
          </cell>
          <cell r="AR457">
            <v>0</v>
          </cell>
          <cell r="AS457">
            <v>0</v>
          </cell>
          <cell r="AT457">
            <v>0</v>
          </cell>
          <cell r="AU457">
            <v>0</v>
          </cell>
        </row>
        <row r="458">
          <cell r="AG458" t="str">
            <v>East</v>
          </cell>
          <cell r="AH458" t="str">
            <v>T1</v>
          </cell>
          <cell r="AI458" t="str">
            <v>CAC 66/33kV STOUD</v>
          </cell>
          <cell r="AJ458" t="str">
            <v>Volume off peak</v>
          </cell>
          <cell r="AK458">
            <v>0</v>
          </cell>
          <cell r="AL458">
            <v>0</v>
          </cell>
          <cell r="AM458">
            <v>0</v>
          </cell>
          <cell r="AN458">
            <v>0</v>
          </cell>
          <cell r="AO458">
            <v>0</v>
          </cell>
          <cell r="AP458">
            <v>0</v>
          </cell>
          <cell r="AQ458">
            <v>0</v>
          </cell>
          <cell r="AR458">
            <v>0</v>
          </cell>
          <cell r="AS458">
            <v>0</v>
          </cell>
          <cell r="AT458">
            <v>0</v>
          </cell>
          <cell r="AU458">
            <v>0</v>
          </cell>
        </row>
        <row r="459">
          <cell r="AG459" t="str">
            <v>East</v>
          </cell>
          <cell r="AH459" t="str">
            <v>T1</v>
          </cell>
          <cell r="AI459" t="str">
            <v>CAC 22/11kV Bus STOUD</v>
          </cell>
          <cell r="AJ459" t="str">
            <v>Volume off peak</v>
          </cell>
          <cell r="AK459">
            <v>0</v>
          </cell>
          <cell r="AL459">
            <v>0</v>
          </cell>
          <cell r="AM459">
            <v>0</v>
          </cell>
          <cell r="AN459">
            <v>0</v>
          </cell>
          <cell r="AO459">
            <v>0</v>
          </cell>
          <cell r="AP459">
            <v>0</v>
          </cell>
          <cell r="AQ459">
            <v>0</v>
          </cell>
          <cell r="AR459">
            <v>0</v>
          </cell>
          <cell r="AS459">
            <v>0</v>
          </cell>
          <cell r="AT459">
            <v>0</v>
          </cell>
          <cell r="AU459">
            <v>0</v>
          </cell>
        </row>
        <row r="460">
          <cell r="AG460" t="str">
            <v>East</v>
          </cell>
          <cell r="AH460" t="str">
            <v>T1</v>
          </cell>
          <cell r="AI460" t="str">
            <v>CAC 22/11kV Line STOUD</v>
          </cell>
          <cell r="AJ460" t="str">
            <v>Volume off peak</v>
          </cell>
          <cell r="AK460">
            <v>0</v>
          </cell>
          <cell r="AL460">
            <v>0</v>
          </cell>
          <cell r="AM460">
            <v>0</v>
          </cell>
          <cell r="AN460">
            <v>0</v>
          </cell>
          <cell r="AO460">
            <v>0</v>
          </cell>
          <cell r="AP460">
            <v>0</v>
          </cell>
          <cell r="AQ460">
            <v>0</v>
          </cell>
          <cell r="AR460">
            <v>0</v>
          </cell>
          <cell r="AS460">
            <v>0</v>
          </cell>
          <cell r="AT460">
            <v>0</v>
          </cell>
          <cell r="AU460">
            <v>0</v>
          </cell>
        </row>
        <row r="461">
          <cell r="AG461" t="str">
            <v>East</v>
          </cell>
          <cell r="AH461" t="str">
            <v>T2</v>
          </cell>
          <cell r="AI461" t="str">
            <v>CAC 66/33kV STOUD</v>
          </cell>
          <cell r="AJ461" t="str">
            <v>Volume off peak</v>
          </cell>
          <cell r="AK461">
            <v>0</v>
          </cell>
          <cell r="AL461">
            <v>0</v>
          </cell>
          <cell r="AM461">
            <v>0</v>
          </cell>
          <cell r="AN461">
            <v>0</v>
          </cell>
          <cell r="AO461">
            <v>0</v>
          </cell>
          <cell r="AP461">
            <v>0</v>
          </cell>
          <cell r="AQ461">
            <v>0</v>
          </cell>
          <cell r="AR461">
            <v>0</v>
          </cell>
          <cell r="AS461">
            <v>0</v>
          </cell>
          <cell r="AT461">
            <v>0</v>
          </cell>
          <cell r="AU461">
            <v>0</v>
          </cell>
        </row>
        <row r="462">
          <cell r="AG462" t="str">
            <v>East</v>
          </cell>
          <cell r="AH462" t="str">
            <v>T2</v>
          </cell>
          <cell r="AI462" t="str">
            <v>CAC 22/11kV Bus STOUD</v>
          </cell>
          <cell r="AJ462" t="str">
            <v>Volume off peak</v>
          </cell>
          <cell r="AK462">
            <v>0</v>
          </cell>
          <cell r="AL462">
            <v>0</v>
          </cell>
          <cell r="AM462">
            <v>0</v>
          </cell>
          <cell r="AN462">
            <v>0</v>
          </cell>
          <cell r="AO462">
            <v>0</v>
          </cell>
          <cell r="AP462">
            <v>0</v>
          </cell>
          <cell r="AQ462">
            <v>0</v>
          </cell>
          <cell r="AR462">
            <v>0</v>
          </cell>
          <cell r="AS462">
            <v>0</v>
          </cell>
          <cell r="AT462">
            <v>0</v>
          </cell>
          <cell r="AU462">
            <v>0</v>
          </cell>
        </row>
        <row r="463">
          <cell r="AG463" t="str">
            <v>East</v>
          </cell>
          <cell r="AH463" t="str">
            <v>T2</v>
          </cell>
          <cell r="AI463" t="str">
            <v>CAC 22/11kV Line STOUD</v>
          </cell>
          <cell r="AJ463" t="str">
            <v>Volume off peak</v>
          </cell>
          <cell r="AK463">
            <v>0</v>
          </cell>
          <cell r="AL463">
            <v>0</v>
          </cell>
          <cell r="AM463">
            <v>0</v>
          </cell>
          <cell r="AN463">
            <v>0</v>
          </cell>
          <cell r="AO463">
            <v>0</v>
          </cell>
          <cell r="AP463">
            <v>0</v>
          </cell>
          <cell r="AQ463">
            <v>0</v>
          </cell>
          <cell r="AR463">
            <v>0</v>
          </cell>
          <cell r="AS463">
            <v>0</v>
          </cell>
          <cell r="AT463">
            <v>0</v>
          </cell>
          <cell r="AU463">
            <v>0</v>
          </cell>
        </row>
        <row r="464">
          <cell r="AG464" t="str">
            <v>East</v>
          </cell>
          <cell r="AH464" t="str">
            <v>T3</v>
          </cell>
          <cell r="AI464" t="str">
            <v>CAC 66/33kV STOUD</v>
          </cell>
          <cell r="AJ464" t="str">
            <v>Volume off peak</v>
          </cell>
          <cell r="AK464">
            <v>0</v>
          </cell>
          <cell r="AL464">
            <v>0</v>
          </cell>
          <cell r="AM464">
            <v>0</v>
          </cell>
          <cell r="AN464">
            <v>0</v>
          </cell>
          <cell r="AO464">
            <v>0</v>
          </cell>
          <cell r="AP464">
            <v>0</v>
          </cell>
          <cell r="AQ464">
            <v>0</v>
          </cell>
          <cell r="AR464">
            <v>0</v>
          </cell>
          <cell r="AS464">
            <v>0</v>
          </cell>
          <cell r="AT464">
            <v>0</v>
          </cell>
          <cell r="AU464">
            <v>0</v>
          </cell>
        </row>
        <row r="465">
          <cell r="AG465" t="str">
            <v>East</v>
          </cell>
          <cell r="AH465" t="str">
            <v>T3</v>
          </cell>
          <cell r="AI465" t="str">
            <v>CAC 22/11kV Bus STOUD</v>
          </cell>
          <cell r="AJ465" t="str">
            <v>Volume off peak</v>
          </cell>
          <cell r="AK465">
            <v>0</v>
          </cell>
          <cell r="AL465">
            <v>0</v>
          </cell>
          <cell r="AM465">
            <v>0</v>
          </cell>
          <cell r="AN465">
            <v>0</v>
          </cell>
          <cell r="AO465">
            <v>0</v>
          </cell>
          <cell r="AP465">
            <v>0</v>
          </cell>
          <cell r="AQ465">
            <v>0</v>
          </cell>
          <cell r="AR465">
            <v>0</v>
          </cell>
          <cell r="AS465">
            <v>0</v>
          </cell>
          <cell r="AT465">
            <v>0</v>
          </cell>
          <cell r="AU465">
            <v>0</v>
          </cell>
        </row>
        <row r="466">
          <cell r="AG466" t="str">
            <v>East</v>
          </cell>
          <cell r="AH466" t="str">
            <v>T3</v>
          </cell>
          <cell r="AI466" t="str">
            <v>CAC 22/11kV Line STOUD</v>
          </cell>
          <cell r="AJ466" t="str">
            <v>Volume off peak</v>
          </cell>
          <cell r="AK466">
            <v>0</v>
          </cell>
          <cell r="AL466">
            <v>0</v>
          </cell>
          <cell r="AM466">
            <v>0</v>
          </cell>
          <cell r="AN466">
            <v>0</v>
          </cell>
          <cell r="AO466">
            <v>0</v>
          </cell>
          <cell r="AP466">
            <v>0</v>
          </cell>
          <cell r="AQ466">
            <v>0</v>
          </cell>
          <cell r="AR466">
            <v>0</v>
          </cell>
          <cell r="AS466">
            <v>0</v>
          </cell>
          <cell r="AT466">
            <v>0</v>
          </cell>
          <cell r="AU466">
            <v>0</v>
          </cell>
        </row>
        <row r="467">
          <cell r="AG467" t="str">
            <v>West</v>
          </cell>
          <cell r="AH467" t="str">
            <v>T1</v>
          </cell>
          <cell r="AI467" t="str">
            <v>CAC 66/33kV STOUD</v>
          </cell>
          <cell r="AJ467" t="str">
            <v>Volume off peak</v>
          </cell>
          <cell r="AK467">
            <v>0</v>
          </cell>
          <cell r="AL467">
            <v>0</v>
          </cell>
          <cell r="AM467">
            <v>0</v>
          </cell>
          <cell r="AN467">
            <v>0</v>
          </cell>
          <cell r="AO467">
            <v>0</v>
          </cell>
          <cell r="AP467">
            <v>0</v>
          </cell>
          <cell r="AQ467">
            <v>0</v>
          </cell>
          <cell r="AR467">
            <v>0</v>
          </cell>
          <cell r="AS467">
            <v>0</v>
          </cell>
          <cell r="AT467">
            <v>0</v>
          </cell>
          <cell r="AU467">
            <v>0</v>
          </cell>
        </row>
        <row r="468">
          <cell r="AG468" t="str">
            <v>West</v>
          </cell>
          <cell r="AH468" t="str">
            <v>T1</v>
          </cell>
          <cell r="AI468" t="str">
            <v>CAC 22/11kV Bus STOUD</v>
          </cell>
          <cell r="AJ468" t="str">
            <v>Volume off peak</v>
          </cell>
          <cell r="AK468">
            <v>0</v>
          </cell>
          <cell r="AL468">
            <v>0</v>
          </cell>
          <cell r="AM468">
            <v>0</v>
          </cell>
          <cell r="AN468">
            <v>0</v>
          </cell>
          <cell r="AO468">
            <v>0</v>
          </cell>
          <cell r="AP468">
            <v>0</v>
          </cell>
          <cell r="AQ468">
            <v>0</v>
          </cell>
          <cell r="AR468">
            <v>0</v>
          </cell>
          <cell r="AS468">
            <v>0</v>
          </cell>
          <cell r="AT468">
            <v>0</v>
          </cell>
          <cell r="AU468">
            <v>0</v>
          </cell>
        </row>
        <row r="469">
          <cell r="AG469" t="str">
            <v>West</v>
          </cell>
          <cell r="AH469" t="str">
            <v>T1</v>
          </cell>
          <cell r="AI469" t="str">
            <v>CAC 22/11kV Line STOUD</v>
          </cell>
          <cell r="AJ469" t="str">
            <v>Volume off peak</v>
          </cell>
          <cell r="AK469">
            <v>0</v>
          </cell>
          <cell r="AL469">
            <v>0</v>
          </cell>
          <cell r="AM469">
            <v>0</v>
          </cell>
          <cell r="AN469">
            <v>0</v>
          </cell>
          <cell r="AO469">
            <v>0</v>
          </cell>
          <cell r="AP469">
            <v>0</v>
          </cell>
          <cell r="AQ469">
            <v>0</v>
          </cell>
          <cell r="AR469">
            <v>0</v>
          </cell>
          <cell r="AS469">
            <v>0</v>
          </cell>
          <cell r="AT469">
            <v>0</v>
          </cell>
          <cell r="AU469">
            <v>0</v>
          </cell>
        </row>
        <row r="470">
          <cell r="AG470" t="str">
            <v>West</v>
          </cell>
          <cell r="AH470" t="str">
            <v>T2</v>
          </cell>
          <cell r="AI470" t="str">
            <v>CAC 66/33kV STOUD</v>
          </cell>
          <cell r="AJ470" t="str">
            <v>Volume off peak</v>
          </cell>
          <cell r="AK470">
            <v>0</v>
          </cell>
          <cell r="AL470">
            <v>0</v>
          </cell>
          <cell r="AM470">
            <v>0</v>
          </cell>
          <cell r="AN470">
            <v>0</v>
          </cell>
          <cell r="AO470">
            <v>0</v>
          </cell>
          <cell r="AP470">
            <v>0</v>
          </cell>
          <cell r="AQ470">
            <v>0</v>
          </cell>
          <cell r="AR470">
            <v>0</v>
          </cell>
          <cell r="AS470">
            <v>0</v>
          </cell>
          <cell r="AT470">
            <v>0</v>
          </cell>
          <cell r="AU470">
            <v>0</v>
          </cell>
        </row>
        <row r="471">
          <cell r="AG471" t="str">
            <v>West</v>
          </cell>
          <cell r="AH471" t="str">
            <v>T2</v>
          </cell>
          <cell r="AI471" t="str">
            <v>CAC 22/11kV Bus STOUD</v>
          </cell>
          <cell r="AJ471" t="str">
            <v>Volume off peak</v>
          </cell>
          <cell r="AK471">
            <v>0</v>
          </cell>
          <cell r="AL471">
            <v>0</v>
          </cell>
          <cell r="AM471">
            <v>0</v>
          </cell>
          <cell r="AN471">
            <v>0</v>
          </cell>
          <cell r="AO471">
            <v>0</v>
          </cell>
          <cell r="AP471">
            <v>0</v>
          </cell>
          <cell r="AQ471">
            <v>0</v>
          </cell>
          <cell r="AR471">
            <v>0</v>
          </cell>
          <cell r="AS471">
            <v>0</v>
          </cell>
          <cell r="AT471">
            <v>0</v>
          </cell>
          <cell r="AU471">
            <v>0</v>
          </cell>
        </row>
        <row r="472">
          <cell r="AG472" t="str">
            <v>West</v>
          </cell>
          <cell r="AH472" t="str">
            <v>T2</v>
          </cell>
          <cell r="AI472" t="str">
            <v>CAC 22/11kV Line STOUD</v>
          </cell>
          <cell r="AJ472" t="str">
            <v>Volume off peak</v>
          </cell>
          <cell r="AK472">
            <v>0</v>
          </cell>
          <cell r="AL472">
            <v>0</v>
          </cell>
          <cell r="AM472">
            <v>0</v>
          </cell>
          <cell r="AN472">
            <v>0</v>
          </cell>
          <cell r="AO472">
            <v>0</v>
          </cell>
          <cell r="AP472">
            <v>0</v>
          </cell>
          <cell r="AQ472">
            <v>0</v>
          </cell>
          <cell r="AR472">
            <v>0</v>
          </cell>
          <cell r="AS472">
            <v>0</v>
          </cell>
          <cell r="AT472">
            <v>0</v>
          </cell>
          <cell r="AU472">
            <v>0</v>
          </cell>
        </row>
        <row r="473">
          <cell r="AG473" t="str">
            <v>West</v>
          </cell>
          <cell r="AH473" t="str">
            <v>T3</v>
          </cell>
          <cell r="AI473" t="str">
            <v>CAC 66/33kV STOUD</v>
          </cell>
          <cell r="AJ473" t="str">
            <v>Volume off peak</v>
          </cell>
          <cell r="AK473">
            <v>0</v>
          </cell>
          <cell r="AL473">
            <v>0</v>
          </cell>
          <cell r="AM473">
            <v>0</v>
          </cell>
          <cell r="AN473">
            <v>0</v>
          </cell>
          <cell r="AO473">
            <v>0</v>
          </cell>
          <cell r="AP473">
            <v>0</v>
          </cell>
          <cell r="AQ473">
            <v>0</v>
          </cell>
          <cell r="AR473">
            <v>0</v>
          </cell>
          <cell r="AS473">
            <v>0</v>
          </cell>
          <cell r="AT473">
            <v>0</v>
          </cell>
          <cell r="AU473">
            <v>0</v>
          </cell>
        </row>
        <row r="474">
          <cell r="AG474" t="str">
            <v>West</v>
          </cell>
          <cell r="AH474" t="str">
            <v>T3</v>
          </cell>
          <cell r="AI474" t="str">
            <v>CAC 22/11kV Bus STOUD</v>
          </cell>
          <cell r="AJ474" t="str">
            <v>Volume off peak</v>
          </cell>
          <cell r="AK474">
            <v>0</v>
          </cell>
          <cell r="AL474">
            <v>0</v>
          </cell>
          <cell r="AM474">
            <v>0</v>
          </cell>
          <cell r="AN474">
            <v>0</v>
          </cell>
          <cell r="AO474">
            <v>0</v>
          </cell>
          <cell r="AP474">
            <v>0</v>
          </cell>
          <cell r="AQ474">
            <v>0</v>
          </cell>
          <cell r="AR474">
            <v>0</v>
          </cell>
          <cell r="AS474">
            <v>0</v>
          </cell>
          <cell r="AT474">
            <v>0</v>
          </cell>
          <cell r="AU474">
            <v>0</v>
          </cell>
        </row>
        <row r="475">
          <cell r="AG475" t="str">
            <v>West</v>
          </cell>
          <cell r="AH475" t="str">
            <v>T3</v>
          </cell>
          <cell r="AI475" t="str">
            <v>CAC 22/11kV Line STOUD</v>
          </cell>
          <cell r="AJ475" t="str">
            <v>Volume off peak</v>
          </cell>
          <cell r="AK475">
            <v>0</v>
          </cell>
          <cell r="AL475">
            <v>0</v>
          </cell>
          <cell r="AM475">
            <v>0</v>
          </cell>
          <cell r="AN475">
            <v>0</v>
          </cell>
          <cell r="AO475">
            <v>0</v>
          </cell>
          <cell r="AP475">
            <v>0</v>
          </cell>
          <cell r="AQ475">
            <v>0</v>
          </cell>
          <cell r="AR475">
            <v>0</v>
          </cell>
          <cell r="AS475">
            <v>0</v>
          </cell>
          <cell r="AT475">
            <v>0</v>
          </cell>
          <cell r="AU475">
            <v>0</v>
          </cell>
        </row>
        <row r="476">
          <cell r="AG476" t="str">
            <v>South East</v>
          </cell>
          <cell r="AH476" t="str">
            <v>SE</v>
          </cell>
          <cell r="AI476" t="str">
            <v>EG - 11kV</v>
          </cell>
          <cell r="AJ476" t="str">
            <v>Volume peak</v>
          </cell>
          <cell r="AK476">
            <v>197428.92896697877</v>
          </cell>
          <cell r="AL476">
            <v>197428.92896697877</v>
          </cell>
          <cell r="AM476">
            <v>197428.92896697877</v>
          </cell>
          <cell r="AN476">
            <v>197428.92896697877</v>
          </cell>
          <cell r="AO476">
            <v>197428.92896697877</v>
          </cell>
          <cell r="AP476">
            <v>197428.92896697877</v>
          </cell>
          <cell r="AQ476">
            <v>197428.92896697877</v>
          </cell>
          <cell r="AR476">
            <v>197428.92896697877</v>
          </cell>
          <cell r="AS476">
            <v>197428.92896697877</v>
          </cell>
          <cell r="AT476">
            <v>197428.92896697877</v>
          </cell>
          <cell r="AU476">
            <v>197428.92896697877</v>
          </cell>
        </row>
        <row r="477">
          <cell r="AG477" t="str">
            <v>South East</v>
          </cell>
          <cell r="AH477" t="str">
            <v>SE</v>
          </cell>
          <cell r="AI477" t="str">
            <v>Demand ToU 11kV</v>
          </cell>
          <cell r="AJ477" t="str">
            <v>Volume peak</v>
          </cell>
          <cell r="AK477">
            <v>0</v>
          </cell>
          <cell r="AL477">
            <v>0</v>
          </cell>
          <cell r="AM477">
            <v>0</v>
          </cell>
          <cell r="AN477">
            <v>0</v>
          </cell>
          <cell r="AO477">
            <v>0</v>
          </cell>
          <cell r="AP477">
            <v>0</v>
          </cell>
          <cell r="AQ477">
            <v>0</v>
          </cell>
          <cell r="AR477">
            <v>0</v>
          </cell>
          <cell r="AS477">
            <v>0</v>
          </cell>
          <cell r="AT477">
            <v>0</v>
          </cell>
          <cell r="AU477">
            <v>0</v>
          </cell>
        </row>
        <row r="478">
          <cell r="AG478" t="str">
            <v>South East</v>
          </cell>
          <cell r="AH478" t="str">
            <v>SE</v>
          </cell>
          <cell r="AI478" t="str">
            <v>11kV Line</v>
          </cell>
          <cell r="AJ478" t="str">
            <v>Volume peak</v>
          </cell>
          <cell r="AK478">
            <v>1306950196.5548153</v>
          </cell>
          <cell r="AL478">
            <v>1306950196.5548153</v>
          </cell>
          <cell r="AM478">
            <v>1306950196.5548153</v>
          </cell>
          <cell r="AN478">
            <v>1306950196.5548153</v>
          </cell>
          <cell r="AO478">
            <v>1306950196.5548153</v>
          </cell>
          <cell r="AP478">
            <v>1306950196.5548153</v>
          </cell>
          <cell r="AQ478">
            <v>1306950196.5548153</v>
          </cell>
          <cell r="AR478">
            <v>1306950196.5548153</v>
          </cell>
          <cell r="AS478">
            <v>1306950196.5548153</v>
          </cell>
          <cell r="AT478">
            <v>1306950196.5548153</v>
          </cell>
          <cell r="AU478">
            <v>1306950196.5548153</v>
          </cell>
        </row>
        <row r="479">
          <cell r="AG479" t="str">
            <v>South East</v>
          </cell>
          <cell r="AH479" t="str">
            <v>SE</v>
          </cell>
          <cell r="AI479" t="str">
            <v>11kV Bus</v>
          </cell>
          <cell r="AJ479" t="str">
            <v>Volume peak</v>
          </cell>
          <cell r="AK479">
            <v>530365621.98647791</v>
          </cell>
          <cell r="AL479">
            <v>530365621.98647791</v>
          </cell>
          <cell r="AM479">
            <v>530365621.98647791</v>
          </cell>
          <cell r="AN479">
            <v>530365621.98647791</v>
          </cell>
          <cell r="AO479">
            <v>530365621.98647791</v>
          </cell>
          <cell r="AP479">
            <v>530365621.98647791</v>
          </cell>
          <cell r="AQ479">
            <v>530365621.98647791</v>
          </cell>
          <cell r="AR479">
            <v>530365621.98647791</v>
          </cell>
          <cell r="AS479">
            <v>530365621.98647791</v>
          </cell>
          <cell r="AT479">
            <v>530365621.98647791</v>
          </cell>
          <cell r="AU479">
            <v>530365621.98647791</v>
          </cell>
        </row>
        <row r="480">
          <cell r="AG480" t="str">
            <v>East</v>
          </cell>
          <cell r="AH480" t="str">
            <v>T1</v>
          </cell>
          <cell r="AI480" t="str">
            <v>CAC 66kV</v>
          </cell>
          <cell r="AJ480" t="str">
            <v>Volume peak</v>
          </cell>
          <cell r="AK480">
            <v>0</v>
          </cell>
          <cell r="AL480">
            <v>0</v>
          </cell>
          <cell r="AM480">
            <v>0</v>
          </cell>
          <cell r="AN480">
            <v>0</v>
          </cell>
          <cell r="AO480">
            <v>0</v>
          </cell>
          <cell r="AP480">
            <v>0</v>
          </cell>
          <cell r="AQ480">
            <v>0</v>
          </cell>
          <cell r="AR480">
            <v>0</v>
          </cell>
          <cell r="AS480">
            <v>0</v>
          </cell>
          <cell r="AT480">
            <v>0</v>
          </cell>
          <cell r="AU480">
            <v>0</v>
          </cell>
        </row>
        <row r="481">
          <cell r="AG481" t="str">
            <v>East</v>
          </cell>
          <cell r="AH481" t="str">
            <v>T1</v>
          </cell>
          <cell r="AI481" t="str">
            <v>CAC 33kV</v>
          </cell>
          <cell r="AJ481" t="str">
            <v>Volume peak</v>
          </cell>
          <cell r="AK481">
            <v>0</v>
          </cell>
          <cell r="AL481">
            <v>0</v>
          </cell>
          <cell r="AM481">
            <v>0</v>
          </cell>
          <cell r="AN481">
            <v>0</v>
          </cell>
          <cell r="AO481">
            <v>0</v>
          </cell>
          <cell r="AP481">
            <v>0</v>
          </cell>
          <cell r="AQ481">
            <v>0</v>
          </cell>
          <cell r="AR481">
            <v>0</v>
          </cell>
          <cell r="AS481">
            <v>0</v>
          </cell>
          <cell r="AT481">
            <v>0</v>
          </cell>
          <cell r="AU481">
            <v>0</v>
          </cell>
        </row>
        <row r="482">
          <cell r="AG482" t="str">
            <v>East</v>
          </cell>
          <cell r="AH482" t="str">
            <v>T1</v>
          </cell>
          <cell r="AI482" t="str">
            <v>CAC 22/11kV Line</v>
          </cell>
          <cell r="AJ482" t="str">
            <v>Volume peak</v>
          </cell>
          <cell r="AK482">
            <v>0</v>
          </cell>
          <cell r="AL482">
            <v>0</v>
          </cell>
          <cell r="AM482">
            <v>0</v>
          </cell>
          <cell r="AN482">
            <v>0</v>
          </cell>
          <cell r="AO482">
            <v>0</v>
          </cell>
          <cell r="AP482">
            <v>0</v>
          </cell>
          <cell r="AQ482">
            <v>0</v>
          </cell>
          <cell r="AR482">
            <v>0</v>
          </cell>
          <cell r="AS482">
            <v>0</v>
          </cell>
          <cell r="AT482">
            <v>0</v>
          </cell>
          <cell r="AU482">
            <v>0</v>
          </cell>
        </row>
        <row r="483">
          <cell r="AG483" t="str">
            <v>East</v>
          </cell>
          <cell r="AH483" t="str">
            <v>T1</v>
          </cell>
          <cell r="AI483" t="str">
            <v>CAC 22/11kV Bus</v>
          </cell>
          <cell r="AJ483" t="str">
            <v>Volume peak</v>
          </cell>
          <cell r="AK483">
            <v>0</v>
          </cell>
          <cell r="AL483">
            <v>0</v>
          </cell>
          <cell r="AM483">
            <v>0</v>
          </cell>
          <cell r="AN483">
            <v>0</v>
          </cell>
          <cell r="AO483">
            <v>0</v>
          </cell>
          <cell r="AP483">
            <v>0</v>
          </cell>
          <cell r="AQ483">
            <v>0</v>
          </cell>
          <cell r="AR483">
            <v>0</v>
          </cell>
          <cell r="AS483">
            <v>0</v>
          </cell>
          <cell r="AT483">
            <v>0</v>
          </cell>
          <cell r="AU483">
            <v>0</v>
          </cell>
        </row>
        <row r="484">
          <cell r="AG484" t="str">
            <v>East</v>
          </cell>
          <cell r="AH484" t="str">
            <v>T2</v>
          </cell>
          <cell r="AI484" t="str">
            <v>CAC 66kV</v>
          </cell>
          <cell r="AJ484" t="str">
            <v>Volume peak</v>
          </cell>
          <cell r="AK484">
            <v>0</v>
          </cell>
          <cell r="AL484">
            <v>0</v>
          </cell>
          <cell r="AM484">
            <v>0</v>
          </cell>
          <cell r="AN484">
            <v>0</v>
          </cell>
          <cell r="AO484">
            <v>0</v>
          </cell>
          <cell r="AP484">
            <v>0</v>
          </cell>
          <cell r="AQ484">
            <v>0</v>
          </cell>
          <cell r="AR484">
            <v>0</v>
          </cell>
          <cell r="AS484">
            <v>0</v>
          </cell>
          <cell r="AT484">
            <v>0</v>
          </cell>
          <cell r="AU484">
            <v>0</v>
          </cell>
        </row>
        <row r="485">
          <cell r="AG485" t="str">
            <v>East</v>
          </cell>
          <cell r="AH485" t="str">
            <v>T2</v>
          </cell>
          <cell r="AI485" t="str">
            <v>CAC 33kV</v>
          </cell>
          <cell r="AJ485" t="str">
            <v>Volume peak</v>
          </cell>
          <cell r="AK485">
            <v>0</v>
          </cell>
          <cell r="AL485">
            <v>0</v>
          </cell>
          <cell r="AM485">
            <v>0</v>
          </cell>
          <cell r="AN485">
            <v>0</v>
          </cell>
          <cell r="AO485">
            <v>0</v>
          </cell>
          <cell r="AP485">
            <v>0</v>
          </cell>
          <cell r="AQ485">
            <v>0</v>
          </cell>
          <cell r="AR485">
            <v>0</v>
          </cell>
          <cell r="AS485">
            <v>0</v>
          </cell>
          <cell r="AT485">
            <v>0</v>
          </cell>
          <cell r="AU485">
            <v>0</v>
          </cell>
        </row>
        <row r="486">
          <cell r="AG486" t="str">
            <v>East</v>
          </cell>
          <cell r="AH486" t="str">
            <v>T2</v>
          </cell>
          <cell r="AI486" t="str">
            <v>CAC 22/11kV Line</v>
          </cell>
          <cell r="AJ486" t="str">
            <v>Volume peak</v>
          </cell>
          <cell r="AK486">
            <v>0</v>
          </cell>
          <cell r="AL486">
            <v>0</v>
          </cell>
          <cell r="AM486">
            <v>0</v>
          </cell>
          <cell r="AN486">
            <v>0</v>
          </cell>
          <cell r="AO486">
            <v>0</v>
          </cell>
          <cell r="AP486">
            <v>0</v>
          </cell>
          <cell r="AQ486">
            <v>0</v>
          </cell>
          <cell r="AR486">
            <v>0</v>
          </cell>
          <cell r="AS486">
            <v>0</v>
          </cell>
          <cell r="AT486">
            <v>0</v>
          </cell>
          <cell r="AU486">
            <v>0</v>
          </cell>
        </row>
        <row r="487">
          <cell r="AG487" t="str">
            <v>East</v>
          </cell>
          <cell r="AH487" t="str">
            <v>T2</v>
          </cell>
          <cell r="AI487" t="str">
            <v>CAC 22/11kV Bus</v>
          </cell>
          <cell r="AJ487" t="str">
            <v>Volume peak</v>
          </cell>
          <cell r="AK487">
            <v>0</v>
          </cell>
          <cell r="AL487">
            <v>0</v>
          </cell>
          <cell r="AM487">
            <v>0</v>
          </cell>
          <cell r="AN487">
            <v>0</v>
          </cell>
          <cell r="AO487">
            <v>0</v>
          </cell>
          <cell r="AP487">
            <v>0</v>
          </cell>
          <cell r="AQ487">
            <v>0</v>
          </cell>
          <cell r="AR487">
            <v>0</v>
          </cell>
          <cell r="AS487">
            <v>0</v>
          </cell>
          <cell r="AT487">
            <v>0</v>
          </cell>
          <cell r="AU487">
            <v>0</v>
          </cell>
        </row>
        <row r="488">
          <cell r="AG488" t="str">
            <v>East</v>
          </cell>
          <cell r="AH488" t="str">
            <v>T3</v>
          </cell>
          <cell r="AI488" t="str">
            <v>CAC 66kV</v>
          </cell>
          <cell r="AJ488" t="str">
            <v>Volume peak</v>
          </cell>
          <cell r="AK488">
            <v>0</v>
          </cell>
          <cell r="AL488">
            <v>0</v>
          </cell>
          <cell r="AM488">
            <v>0</v>
          </cell>
          <cell r="AN488">
            <v>0</v>
          </cell>
          <cell r="AO488">
            <v>0</v>
          </cell>
          <cell r="AP488">
            <v>0</v>
          </cell>
          <cell r="AQ488">
            <v>0</v>
          </cell>
          <cell r="AR488">
            <v>0</v>
          </cell>
          <cell r="AS488">
            <v>0</v>
          </cell>
          <cell r="AT488">
            <v>0</v>
          </cell>
          <cell r="AU488">
            <v>0</v>
          </cell>
        </row>
        <row r="489">
          <cell r="AG489" t="str">
            <v>East</v>
          </cell>
          <cell r="AH489" t="str">
            <v>T3</v>
          </cell>
          <cell r="AI489" t="str">
            <v>CAC 33kV</v>
          </cell>
          <cell r="AJ489" t="str">
            <v>Volume peak</v>
          </cell>
          <cell r="AK489">
            <v>0</v>
          </cell>
          <cell r="AL489">
            <v>0</v>
          </cell>
          <cell r="AM489">
            <v>0</v>
          </cell>
          <cell r="AN489">
            <v>0</v>
          </cell>
          <cell r="AO489">
            <v>0</v>
          </cell>
          <cell r="AP489">
            <v>0</v>
          </cell>
          <cell r="AQ489">
            <v>0</v>
          </cell>
          <cell r="AR489">
            <v>0</v>
          </cell>
          <cell r="AS489">
            <v>0</v>
          </cell>
          <cell r="AT489">
            <v>0</v>
          </cell>
          <cell r="AU489">
            <v>0</v>
          </cell>
        </row>
        <row r="490">
          <cell r="AG490" t="str">
            <v>East</v>
          </cell>
          <cell r="AH490" t="str">
            <v>T3</v>
          </cell>
          <cell r="AI490" t="str">
            <v>CAC 22/11kV Line</v>
          </cell>
          <cell r="AJ490" t="str">
            <v>Volume peak</v>
          </cell>
          <cell r="AK490">
            <v>0</v>
          </cell>
          <cell r="AL490">
            <v>0</v>
          </cell>
          <cell r="AM490">
            <v>0</v>
          </cell>
          <cell r="AN490">
            <v>0</v>
          </cell>
          <cell r="AO490">
            <v>0</v>
          </cell>
          <cell r="AP490">
            <v>0</v>
          </cell>
          <cell r="AQ490">
            <v>0</v>
          </cell>
          <cell r="AR490">
            <v>0</v>
          </cell>
          <cell r="AS490">
            <v>0</v>
          </cell>
          <cell r="AT490">
            <v>0</v>
          </cell>
          <cell r="AU490">
            <v>0</v>
          </cell>
        </row>
        <row r="491">
          <cell r="AG491" t="str">
            <v>East</v>
          </cell>
          <cell r="AH491" t="str">
            <v>T3</v>
          </cell>
          <cell r="AI491" t="str">
            <v>CAC 22/11kV Bus</v>
          </cell>
          <cell r="AJ491" t="str">
            <v>Volume peak</v>
          </cell>
          <cell r="AK491">
            <v>0</v>
          </cell>
          <cell r="AL491">
            <v>0</v>
          </cell>
          <cell r="AM491">
            <v>0</v>
          </cell>
          <cell r="AN491">
            <v>0</v>
          </cell>
          <cell r="AO491">
            <v>0</v>
          </cell>
          <cell r="AP491">
            <v>0</v>
          </cell>
          <cell r="AQ491">
            <v>0</v>
          </cell>
          <cell r="AR491">
            <v>0</v>
          </cell>
          <cell r="AS491">
            <v>0</v>
          </cell>
          <cell r="AT491">
            <v>0</v>
          </cell>
          <cell r="AU491">
            <v>0</v>
          </cell>
        </row>
        <row r="492">
          <cell r="AG492" t="str">
            <v>West</v>
          </cell>
          <cell r="AH492" t="str">
            <v>T1</v>
          </cell>
          <cell r="AI492" t="str">
            <v>CAC 66kV</v>
          </cell>
          <cell r="AJ492" t="str">
            <v>Volume peak</v>
          </cell>
          <cell r="AK492">
            <v>0</v>
          </cell>
          <cell r="AL492">
            <v>0</v>
          </cell>
          <cell r="AM492">
            <v>0</v>
          </cell>
          <cell r="AN492">
            <v>0</v>
          </cell>
          <cell r="AO492">
            <v>0</v>
          </cell>
          <cell r="AP492">
            <v>0</v>
          </cell>
          <cell r="AQ492">
            <v>0</v>
          </cell>
          <cell r="AR492">
            <v>0</v>
          </cell>
          <cell r="AS492">
            <v>0</v>
          </cell>
          <cell r="AT492">
            <v>0</v>
          </cell>
          <cell r="AU492">
            <v>0</v>
          </cell>
        </row>
        <row r="493">
          <cell r="AG493" t="str">
            <v>West</v>
          </cell>
          <cell r="AH493" t="str">
            <v>T1</v>
          </cell>
          <cell r="AI493" t="str">
            <v>CAC 33kV</v>
          </cell>
          <cell r="AJ493" t="str">
            <v>Volume peak</v>
          </cell>
          <cell r="AK493">
            <v>0</v>
          </cell>
          <cell r="AL493">
            <v>0</v>
          </cell>
          <cell r="AM493">
            <v>0</v>
          </cell>
          <cell r="AN493">
            <v>0</v>
          </cell>
          <cell r="AO493">
            <v>0</v>
          </cell>
          <cell r="AP493">
            <v>0</v>
          </cell>
          <cell r="AQ493">
            <v>0</v>
          </cell>
          <cell r="AR493">
            <v>0</v>
          </cell>
          <cell r="AS493">
            <v>0</v>
          </cell>
          <cell r="AT493">
            <v>0</v>
          </cell>
          <cell r="AU493">
            <v>0</v>
          </cell>
        </row>
        <row r="494">
          <cell r="AG494" t="str">
            <v>West</v>
          </cell>
          <cell r="AH494" t="str">
            <v>T1</v>
          </cell>
          <cell r="AI494" t="str">
            <v>CAC 22/11kV Line</v>
          </cell>
          <cell r="AJ494" t="str">
            <v>Volume peak</v>
          </cell>
          <cell r="AK494">
            <v>0</v>
          </cell>
          <cell r="AL494">
            <v>0</v>
          </cell>
          <cell r="AM494">
            <v>0</v>
          </cell>
          <cell r="AN494">
            <v>0</v>
          </cell>
          <cell r="AO494">
            <v>0</v>
          </cell>
          <cell r="AP494">
            <v>0</v>
          </cell>
          <cell r="AQ494">
            <v>0</v>
          </cell>
          <cell r="AR494">
            <v>0</v>
          </cell>
          <cell r="AS494">
            <v>0</v>
          </cell>
          <cell r="AT494">
            <v>0</v>
          </cell>
          <cell r="AU494">
            <v>0</v>
          </cell>
        </row>
        <row r="495">
          <cell r="AG495" t="str">
            <v>West</v>
          </cell>
          <cell r="AH495" t="str">
            <v>T1</v>
          </cell>
          <cell r="AI495" t="str">
            <v>CAC 22/11kV Bus</v>
          </cell>
          <cell r="AJ495" t="str">
            <v>Volume peak</v>
          </cell>
          <cell r="AK495">
            <v>0</v>
          </cell>
          <cell r="AL495">
            <v>0</v>
          </cell>
          <cell r="AM495">
            <v>0</v>
          </cell>
          <cell r="AN495">
            <v>0</v>
          </cell>
          <cell r="AO495">
            <v>0</v>
          </cell>
          <cell r="AP495">
            <v>0</v>
          </cell>
          <cell r="AQ495">
            <v>0</v>
          </cell>
          <cell r="AR495">
            <v>0</v>
          </cell>
          <cell r="AS495">
            <v>0</v>
          </cell>
          <cell r="AT495">
            <v>0</v>
          </cell>
          <cell r="AU495">
            <v>0</v>
          </cell>
        </row>
        <row r="496">
          <cell r="AG496" t="str">
            <v>West</v>
          </cell>
          <cell r="AH496" t="str">
            <v>T2</v>
          </cell>
          <cell r="AI496" t="str">
            <v>CAC 66kV</v>
          </cell>
          <cell r="AJ496" t="str">
            <v>Volume peak</v>
          </cell>
          <cell r="AK496">
            <v>0</v>
          </cell>
          <cell r="AL496">
            <v>0</v>
          </cell>
          <cell r="AM496">
            <v>0</v>
          </cell>
          <cell r="AN496">
            <v>0</v>
          </cell>
          <cell r="AO496">
            <v>0</v>
          </cell>
          <cell r="AP496">
            <v>0</v>
          </cell>
          <cell r="AQ496">
            <v>0</v>
          </cell>
          <cell r="AR496">
            <v>0</v>
          </cell>
          <cell r="AS496">
            <v>0</v>
          </cell>
          <cell r="AT496">
            <v>0</v>
          </cell>
          <cell r="AU496">
            <v>0</v>
          </cell>
        </row>
        <row r="497">
          <cell r="AG497" t="str">
            <v>West</v>
          </cell>
          <cell r="AH497" t="str">
            <v>T2</v>
          </cell>
          <cell r="AI497" t="str">
            <v>CAC 33kV</v>
          </cell>
          <cell r="AJ497" t="str">
            <v>Volume peak</v>
          </cell>
          <cell r="AK497">
            <v>0</v>
          </cell>
          <cell r="AL497">
            <v>0</v>
          </cell>
          <cell r="AM497">
            <v>0</v>
          </cell>
          <cell r="AN497">
            <v>0</v>
          </cell>
          <cell r="AO497">
            <v>0</v>
          </cell>
          <cell r="AP497">
            <v>0</v>
          </cell>
          <cell r="AQ497">
            <v>0</v>
          </cell>
          <cell r="AR497">
            <v>0</v>
          </cell>
          <cell r="AS497">
            <v>0</v>
          </cell>
          <cell r="AT497">
            <v>0</v>
          </cell>
          <cell r="AU497">
            <v>0</v>
          </cell>
        </row>
        <row r="498">
          <cell r="AG498" t="str">
            <v>West</v>
          </cell>
          <cell r="AH498" t="str">
            <v>T2</v>
          </cell>
          <cell r="AI498" t="str">
            <v>CAC 22/11kV Line</v>
          </cell>
          <cell r="AJ498" t="str">
            <v>Volume peak</v>
          </cell>
          <cell r="AK498">
            <v>0</v>
          </cell>
          <cell r="AL498">
            <v>0</v>
          </cell>
          <cell r="AM498">
            <v>0</v>
          </cell>
          <cell r="AN498">
            <v>0</v>
          </cell>
          <cell r="AO498">
            <v>0</v>
          </cell>
          <cell r="AP498">
            <v>0</v>
          </cell>
          <cell r="AQ498">
            <v>0</v>
          </cell>
          <cell r="AR498">
            <v>0</v>
          </cell>
          <cell r="AS498">
            <v>0</v>
          </cell>
          <cell r="AT498">
            <v>0</v>
          </cell>
          <cell r="AU498">
            <v>0</v>
          </cell>
        </row>
        <row r="499">
          <cell r="AG499" t="str">
            <v>West</v>
          </cell>
          <cell r="AH499" t="str">
            <v>T2</v>
          </cell>
          <cell r="AI499" t="str">
            <v>CAC 22/11kV Bus</v>
          </cell>
          <cell r="AJ499" t="str">
            <v>Volume peak</v>
          </cell>
          <cell r="AK499">
            <v>0</v>
          </cell>
          <cell r="AL499">
            <v>0</v>
          </cell>
          <cell r="AM499">
            <v>0</v>
          </cell>
          <cell r="AN499">
            <v>0</v>
          </cell>
          <cell r="AO499">
            <v>0</v>
          </cell>
          <cell r="AP499">
            <v>0</v>
          </cell>
          <cell r="AQ499">
            <v>0</v>
          </cell>
          <cell r="AR499">
            <v>0</v>
          </cell>
          <cell r="AS499">
            <v>0</v>
          </cell>
          <cell r="AT499">
            <v>0</v>
          </cell>
          <cell r="AU499">
            <v>0</v>
          </cell>
        </row>
        <row r="500">
          <cell r="AG500" t="str">
            <v>West</v>
          </cell>
          <cell r="AH500" t="str">
            <v>T3</v>
          </cell>
          <cell r="AI500" t="str">
            <v>CAC 66kV</v>
          </cell>
          <cell r="AJ500" t="str">
            <v>Volume peak</v>
          </cell>
          <cell r="AK500">
            <v>0</v>
          </cell>
          <cell r="AL500">
            <v>0</v>
          </cell>
          <cell r="AM500">
            <v>0</v>
          </cell>
          <cell r="AN500">
            <v>0</v>
          </cell>
          <cell r="AO500">
            <v>0</v>
          </cell>
          <cell r="AP500">
            <v>0</v>
          </cell>
          <cell r="AQ500">
            <v>0</v>
          </cell>
          <cell r="AR500">
            <v>0</v>
          </cell>
          <cell r="AS500">
            <v>0</v>
          </cell>
          <cell r="AT500">
            <v>0</v>
          </cell>
          <cell r="AU500">
            <v>0</v>
          </cell>
        </row>
        <row r="501">
          <cell r="AG501" t="str">
            <v>West</v>
          </cell>
          <cell r="AH501" t="str">
            <v>T3</v>
          </cell>
          <cell r="AI501" t="str">
            <v>CAC 33kV</v>
          </cell>
          <cell r="AJ501" t="str">
            <v>Volume peak</v>
          </cell>
          <cell r="AK501">
            <v>0</v>
          </cell>
          <cell r="AL501">
            <v>0</v>
          </cell>
          <cell r="AM501">
            <v>0</v>
          </cell>
          <cell r="AN501">
            <v>0</v>
          </cell>
          <cell r="AO501">
            <v>0</v>
          </cell>
          <cell r="AP501">
            <v>0</v>
          </cell>
          <cell r="AQ501">
            <v>0</v>
          </cell>
          <cell r="AR501">
            <v>0</v>
          </cell>
          <cell r="AS501">
            <v>0</v>
          </cell>
          <cell r="AT501">
            <v>0</v>
          </cell>
          <cell r="AU501">
            <v>0</v>
          </cell>
        </row>
        <row r="502">
          <cell r="AG502" t="str">
            <v>West</v>
          </cell>
          <cell r="AH502" t="str">
            <v>T3</v>
          </cell>
          <cell r="AI502" t="str">
            <v>CAC 22/11kV Line</v>
          </cell>
          <cell r="AJ502" t="str">
            <v>Volume peak</v>
          </cell>
          <cell r="AK502">
            <v>0</v>
          </cell>
          <cell r="AL502">
            <v>0</v>
          </cell>
          <cell r="AM502">
            <v>0</v>
          </cell>
          <cell r="AN502">
            <v>0</v>
          </cell>
          <cell r="AO502">
            <v>0</v>
          </cell>
          <cell r="AP502">
            <v>0</v>
          </cell>
          <cell r="AQ502">
            <v>0</v>
          </cell>
          <cell r="AR502">
            <v>0</v>
          </cell>
          <cell r="AS502">
            <v>0</v>
          </cell>
          <cell r="AT502">
            <v>0</v>
          </cell>
          <cell r="AU502">
            <v>0</v>
          </cell>
        </row>
        <row r="503">
          <cell r="AG503" t="str">
            <v>West</v>
          </cell>
          <cell r="AH503" t="str">
            <v>T3</v>
          </cell>
          <cell r="AI503" t="str">
            <v>CAC 22/11kV Bus</v>
          </cell>
          <cell r="AJ503" t="str">
            <v>Volume peak</v>
          </cell>
          <cell r="AK503">
            <v>0</v>
          </cell>
          <cell r="AL503">
            <v>0</v>
          </cell>
          <cell r="AM503">
            <v>0</v>
          </cell>
          <cell r="AN503">
            <v>0</v>
          </cell>
          <cell r="AO503">
            <v>0</v>
          </cell>
          <cell r="AP503">
            <v>0</v>
          </cell>
          <cell r="AQ503">
            <v>0</v>
          </cell>
          <cell r="AR503">
            <v>0</v>
          </cell>
          <cell r="AS503">
            <v>0</v>
          </cell>
          <cell r="AT503">
            <v>0</v>
          </cell>
          <cell r="AU503">
            <v>0</v>
          </cell>
        </row>
        <row r="504">
          <cell r="AG504" t="str">
            <v>East</v>
          </cell>
          <cell r="AH504" t="str">
            <v>T1</v>
          </cell>
          <cell r="AI504" t="str">
            <v>CAC 66/33kV STOUD</v>
          </cell>
          <cell r="AJ504" t="str">
            <v>Volume peak</v>
          </cell>
          <cell r="AK504">
            <v>0</v>
          </cell>
          <cell r="AL504">
            <v>0</v>
          </cell>
          <cell r="AM504">
            <v>0</v>
          </cell>
          <cell r="AN504">
            <v>0</v>
          </cell>
          <cell r="AO504">
            <v>0</v>
          </cell>
          <cell r="AP504">
            <v>0</v>
          </cell>
          <cell r="AQ504">
            <v>0</v>
          </cell>
          <cell r="AR504">
            <v>0</v>
          </cell>
          <cell r="AS504">
            <v>0</v>
          </cell>
          <cell r="AT504">
            <v>0</v>
          </cell>
          <cell r="AU504">
            <v>0</v>
          </cell>
        </row>
        <row r="505">
          <cell r="AG505" t="str">
            <v>East</v>
          </cell>
          <cell r="AH505" t="str">
            <v>T1</v>
          </cell>
          <cell r="AI505" t="str">
            <v>CAC 22/11kV Bus STOUD</v>
          </cell>
          <cell r="AJ505" t="str">
            <v>Volume peak</v>
          </cell>
          <cell r="AK505">
            <v>0</v>
          </cell>
          <cell r="AL505">
            <v>0</v>
          </cell>
          <cell r="AM505">
            <v>0</v>
          </cell>
          <cell r="AN505">
            <v>0</v>
          </cell>
          <cell r="AO505">
            <v>0</v>
          </cell>
          <cell r="AP505">
            <v>0</v>
          </cell>
          <cell r="AQ505">
            <v>0</v>
          </cell>
          <cell r="AR505">
            <v>0</v>
          </cell>
          <cell r="AS505">
            <v>0</v>
          </cell>
          <cell r="AT505">
            <v>0</v>
          </cell>
          <cell r="AU505">
            <v>0</v>
          </cell>
        </row>
        <row r="506">
          <cell r="AG506" t="str">
            <v>East</v>
          </cell>
          <cell r="AH506" t="str">
            <v>T1</v>
          </cell>
          <cell r="AI506" t="str">
            <v>CAC 22/11kV Line STOUD</v>
          </cell>
          <cell r="AJ506" t="str">
            <v>Volume peak</v>
          </cell>
          <cell r="AK506">
            <v>0</v>
          </cell>
          <cell r="AL506">
            <v>0</v>
          </cell>
          <cell r="AM506">
            <v>0</v>
          </cell>
          <cell r="AN506">
            <v>0</v>
          </cell>
          <cell r="AO506">
            <v>0</v>
          </cell>
          <cell r="AP506">
            <v>0</v>
          </cell>
          <cell r="AQ506">
            <v>0</v>
          </cell>
          <cell r="AR506">
            <v>0</v>
          </cell>
          <cell r="AS506">
            <v>0</v>
          </cell>
          <cell r="AT506">
            <v>0</v>
          </cell>
          <cell r="AU506">
            <v>0</v>
          </cell>
        </row>
        <row r="507">
          <cell r="AG507" t="str">
            <v>East</v>
          </cell>
          <cell r="AH507" t="str">
            <v>T2</v>
          </cell>
          <cell r="AI507" t="str">
            <v>CAC 66/33kV STOUD</v>
          </cell>
          <cell r="AJ507" t="str">
            <v>Volume peak</v>
          </cell>
          <cell r="AK507">
            <v>0</v>
          </cell>
          <cell r="AL507">
            <v>0</v>
          </cell>
          <cell r="AM507">
            <v>0</v>
          </cell>
          <cell r="AN507">
            <v>0</v>
          </cell>
          <cell r="AO507">
            <v>0</v>
          </cell>
          <cell r="AP507">
            <v>0</v>
          </cell>
          <cell r="AQ507">
            <v>0</v>
          </cell>
          <cell r="AR507">
            <v>0</v>
          </cell>
          <cell r="AS507">
            <v>0</v>
          </cell>
          <cell r="AT507">
            <v>0</v>
          </cell>
          <cell r="AU507">
            <v>0</v>
          </cell>
        </row>
        <row r="508">
          <cell r="AG508" t="str">
            <v>East</v>
          </cell>
          <cell r="AH508" t="str">
            <v>T2</v>
          </cell>
          <cell r="AI508" t="str">
            <v>CAC 22/11kV Bus STOUD</v>
          </cell>
          <cell r="AJ508" t="str">
            <v>Volume peak</v>
          </cell>
          <cell r="AK508">
            <v>0</v>
          </cell>
          <cell r="AL508">
            <v>0</v>
          </cell>
          <cell r="AM508">
            <v>0</v>
          </cell>
          <cell r="AN508">
            <v>0</v>
          </cell>
          <cell r="AO508">
            <v>0</v>
          </cell>
          <cell r="AP508">
            <v>0</v>
          </cell>
          <cell r="AQ508">
            <v>0</v>
          </cell>
          <cell r="AR508">
            <v>0</v>
          </cell>
          <cell r="AS508">
            <v>0</v>
          </cell>
          <cell r="AT508">
            <v>0</v>
          </cell>
          <cell r="AU508">
            <v>0</v>
          </cell>
        </row>
        <row r="509">
          <cell r="AG509" t="str">
            <v>East</v>
          </cell>
          <cell r="AH509" t="str">
            <v>T2</v>
          </cell>
          <cell r="AI509" t="str">
            <v>CAC 22/11kV Line STOUD</v>
          </cell>
          <cell r="AJ509" t="str">
            <v>Volume peak</v>
          </cell>
          <cell r="AK509">
            <v>0</v>
          </cell>
          <cell r="AL509">
            <v>0</v>
          </cell>
          <cell r="AM509">
            <v>0</v>
          </cell>
          <cell r="AN509">
            <v>0</v>
          </cell>
          <cell r="AO509">
            <v>0</v>
          </cell>
          <cell r="AP509">
            <v>0</v>
          </cell>
          <cell r="AQ509">
            <v>0</v>
          </cell>
          <cell r="AR509">
            <v>0</v>
          </cell>
          <cell r="AS509">
            <v>0</v>
          </cell>
          <cell r="AT509">
            <v>0</v>
          </cell>
          <cell r="AU509">
            <v>0</v>
          </cell>
        </row>
        <row r="510">
          <cell r="AG510" t="str">
            <v>East</v>
          </cell>
          <cell r="AH510" t="str">
            <v>T3</v>
          </cell>
          <cell r="AI510" t="str">
            <v>CAC 66/33kV STOUD</v>
          </cell>
          <cell r="AJ510" t="str">
            <v>Volume peak</v>
          </cell>
          <cell r="AK510">
            <v>0</v>
          </cell>
          <cell r="AL510">
            <v>0</v>
          </cell>
          <cell r="AM510">
            <v>0</v>
          </cell>
          <cell r="AN510">
            <v>0</v>
          </cell>
          <cell r="AO510">
            <v>0</v>
          </cell>
          <cell r="AP510">
            <v>0</v>
          </cell>
          <cell r="AQ510">
            <v>0</v>
          </cell>
          <cell r="AR510">
            <v>0</v>
          </cell>
          <cell r="AS510">
            <v>0</v>
          </cell>
          <cell r="AT510">
            <v>0</v>
          </cell>
          <cell r="AU510">
            <v>0</v>
          </cell>
        </row>
        <row r="511">
          <cell r="AG511" t="str">
            <v>East</v>
          </cell>
          <cell r="AH511" t="str">
            <v>T3</v>
          </cell>
          <cell r="AI511" t="str">
            <v>CAC 22/11kV Bus STOUD</v>
          </cell>
          <cell r="AJ511" t="str">
            <v>Volume peak</v>
          </cell>
          <cell r="AK511">
            <v>0</v>
          </cell>
          <cell r="AL511">
            <v>0</v>
          </cell>
          <cell r="AM511">
            <v>0</v>
          </cell>
          <cell r="AN511">
            <v>0</v>
          </cell>
          <cell r="AO511">
            <v>0</v>
          </cell>
          <cell r="AP511">
            <v>0</v>
          </cell>
          <cell r="AQ511">
            <v>0</v>
          </cell>
          <cell r="AR511">
            <v>0</v>
          </cell>
          <cell r="AS511">
            <v>0</v>
          </cell>
          <cell r="AT511">
            <v>0</v>
          </cell>
          <cell r="AU511">
            <v>0</v>
          </cell>
        </row>
        <row r="512">
          <cell r="AG512" t="str">
            <v>East</v>
          </cell>
          <cell r="AH512" t="str">
            <v>T3</v>
          </cell>
          <cell r="AI512" t="str">
            <v>CAC 22/11kV Line STOUD</v>
          </cell>
          <cell r="AJ512" t="str">
            <v>Volume peak</v>
          </cell>
          <cell r="AK512">
            <v>0</v>
          </cell>
          <cell r="AL512">
            <v>0</v>
          </cell>
          <cell r="AM512">
            <v>0</v>
          </cell>
          <cell r="AN512">
            <v>0</v>
          </cell>
          <cell r="AO512">
            <v>0</v>
          </cell>
          <cell r="AP512">
            <v>0</v>
          </cell>
          <cell r="AQ512">
            <v>0</v>
          </cell>
          <cell r="AR512">
            <v>0</v>
          </cell>
          <cell r="AS512">
            <v>0</v>
          </cell>
          <cell r="AT512">
            <v>0</v>
          </cell>
          <cell r="AU512">
            <v>0</v>
          </cell>
        </row>
        <row r="513">
          <cell r="AG513" t="str">
            <v>West</v>
          </cell>
          <cell r="AH513" t="str">
            <v>T1</v>
          </cell>
          <cell r="AI513" t="str">
            <v>CAC 66/33kV STOUD</v>
          </cell>
          <cell r="AJ513" t="str">
            <v>Volume peak</v>
          </cell>
          <cell r="AK513">
            <v>0</v>
          </cell>
          <cell r="AL513">
            <v>0</v>
          </cell>
          <cell r="AM513">
            <v>0</v>
          </cell>
          <cell r="AN513">
            <v>0</v>
          </cell>
          <cell r="AO513">
            <v>0</v>
          </cell>
          <cell r="AP513">
            <v>0</v>
          </cell>
          <cell r="AQ513">
            <v>0</v>
          </cell>
          <cell r="AR513">
            <v>0</v>
          </cell>
          <cell r="AS513">
            <v>0</v>
          </cell>
          <cell r="AT513">
            <v>0</v>
          </cell>
          <cell r="AU513">
            <v>0</v>
          </cell>
        </row>
        <row r="514">
          <cell r="AG514" t="str">
            <v>West</v>
          </cell>
          <cell r="AH514" t="str">
            <v>T1</v>
          </cell>
          <cell r="AI514" t="str">
            <v>CAC 22/11kV Bus STOUD</v>
          </cell>
          <cell r="AJ514" t="str">
            <v>Volume peak</v>
          </cell>
          <cell r="AK514">
            <v>0</v>
          </cell>
          <cell r="AL514">
            <v>0</v>
          </cell>
          <cell r="AM514">
            <v>0</v>
          </cell>
          <cell r="AN514">
            <v>0</v>
          </cell>
          <cell r="AO514">
            <v>0</v>
          </cell>
          <cell r="AP514">
            <v>0</v>
          </cell>
          <cell r="AQ514">
            <v>0</v>
          </cell>
          <cell r="AR514">
            <v>0</v>
          </cell>
          <cell r="AS514">
            <v>0</v>
          </cell>
          <cell r="AT514">
            <v>0</v>
          </cell>
          <cell r="AU514">
            <v>0</v>
          </cell>
        </row>
        <row r="515">
          <cell r="AG515" t="str">
            <v>West</v>
          </cell>
          <cell r="AH515" t="str">
            <v>T1</v>
          </cell>
          <cell r="AI515" t="str">
            <v>CAC 22/11kV Line STOUD</v>
          </cell>
          <cell r="AJ515" t="str">
            <v>Volume peak</v>
          </cell>
          <cell r="AK515">
            <v>0</v>
          </cell>
          <cell r="AL515">
            <v>0</v>
          </cell>
          <cell r="AM515">
            <v>0</v>
          </cell>
          <cell r="AN515">
            <v>0</v>
          </cell>
          <cell r="AO515">
            <v>0</v>
          </cell>
          <cell r="AP515">
            <v>0</v>
          </cell>
          <cell r="AQ515">
            <v>0</v>
          </cell>
          <cell r="AR515">
            <v>0</v>
          </cell>
          <cell r="AS515">
            <v>0</v>
          </cell>
          <cell r="AT515">
            <v>0</v>
          </cell>
          <cell r="AU515">
            <v>0</v>
          </cell>
        </row>
        <row r="516">
          <cell r="AG516" t="str">
            <v>West</v>
          </cell>
          <cell r="AH516" t="str">
            <v>T2</v>
          </cell>
          <cell r="AI516" t="str">
            <v>CAC 66/33kV STOUD</v>
          </cell>
          <cell r="AJ516" t="str">
            <v>Volume peak</v>
          </cell>
          <cell r="AK516">
            <v>0</v>
          </cell>
          <cell r="AL516">
            <v>0</v>
          </cell>
          <cell r="AM516">
            <v>0</v>
          </cell>
          <cell r="AN516">
            <v>0</v>
          </cell>
          <cell r="AO516">
            <v>0</v>
          </cell>
          <cell r="AP516">
            <v>0</v>
          </cell>
          <cell r="AQ516">
            <v>0</v>
          </cell>
          <cell r="AR516">
            <v>0</v>
          </cell>
          <cell r="AS516">
            <v>0</v>
          </cell>
          <cell r="AT516">
            <v>0</v>
          </cell>
          <cell r="AU516">
            <v>0</v>
          </cell>
        </row>
        <row r="517">
          <cell r="AG517" t="str">
            <v>West</v>
          </cell>
          <cell r="AH517" t="str">
            <v>T2</v>
          </cell>
          <cell r="AI517" t="str">
            <v>CAC 22/11kV Bus STOUD</v>
          </cell>
          <cell r="AJ517" t="str">
            <v>Volume peak</v>
          </cell>
          <cell r="AK517">
            <v>0</v>
          </cell>
          <cell r="AL517">
            <v>0</v>
          </cell>
          <cell r="AM517">
            <v>0</v>
          </cell>
          <cell r="AN517">
            <v>0</v>
          </cell>
          <cell r="AO517">
            <v>0</v>
          </cell>
          <cell r="AP517">
            <v>0</v>
          </cell>
          <cell r="AQ517">
            <v>0</v>
          </cell>
          <cell r="AR517">
            <v>0</v>
          </cell>
          <cell r="AS517">
            <v>0</v>
          </cell>
          <cell r="AT517">
            <v>0</v>
          </cell>
          <cell r="AU517">
            <v>0</v>
          </cell>
        </row>
        <row r="518">
          <cell r="AG518" t="str">
            <v>West</v>
          </cell>
          <cell r="AH518" t="str">
            <v>T2</v>
          </cell>
          <cell r="AI518" t="str">
            <v>CAC 22/11kV Line STOUD</v>
          </cell>
          <cell r="AJ518" t="str">
            <v>Volume peak</v>
          </cell>
          <cell r="AK518">
            <v>0</v>
          </cell>
          <cell r="AL518">
            <v>0</v>
          </cell>
          <cell r="AM518">
            <v>0</v>
          </cell>
          <cell r="AN518">
            <v>0</v>
          </cell>
          <cell r="AO518">
            <v>0</v>
          </cell>
          <cell r="AP518">
            <v>0</v>
          </cell>
          <cell r="AQ518">
            <v>0</v>
          </cell>
          <cell r="AR518">
            <v>0</v>
          </cell>
          <cell r="AS518">
            <v>0</v>
          </cell>
          <cell r="AT518">
            <v>0</v>
          </cell>
          <cell r="AU518">
            <v>0</v>
          </cell>
        </row>
        <row r="519">
          <cell r="AG519" t="str">
            <v>West</v>
          </cell>
          <cell r="AH519" t="str">
            <v>T3</v>
          </cell>
          <cell r="AI519" t="str">
            <v>CAC 66/33kV STOUD</v>
          </cell>
          <cell r="AJ519" t="str">
            <v>Volume peak</v>
          </cell>
          <cell r="AK519">
            <v>0</v>
          </cell>
          <cell r="AL519">
            <v>0</v>
          </cell>
          <cell r="AM519">
            <v>0</v>
          </cell>
          <cell r="AN519">
            <v>0</v>
          </cell>
          <cell r="AO519">
            <v>0</v>
          </cell>
          <cell r="AP519">
            <v>0</v>
          </cell>
          <cell r="AQ519">
            <v>0</v>
          </cell>
          <cell r="AR519">
            <v>0</v>
          </cell>
          <cell r="AS519">
            <v>0</v>
          </cell>
          <cell r="AT519">
            <v>0</v>
          </cell>
          <cell r="AU519">
            <v>0</v>
          </cell>
        </row>
        <row r="520">
          <cell r="AG520" t="str">
            <v>West</v>
          </cell>
          <cell r="AH520" t="str">
            <v>T3</v>
          </cell>
          <cell r="AI520" t="str">
            <v>CAC 22/11kV Bus STOUD</v>
          </cell>
          <cell r="AJ520" t="str">
            <v>Volume peak</v>
          </cell>
          <cell r="AK520">
            <v>0</v>
          </cell>
          <cell r="AL520">
            <v>0</v>
          </cell>
          <cell r="AM520">
            <v>0</v>
          </cell>
          <cell r="AN520">
            <v>0</v>
          </cell>
          <cell r="AO520">
            <v>0</v>
          </cell>
          <cell r="AP520">
            <v>0</v>
          </cell>
          <cell r="AQ520">
            <v>0</v>
          </cell>
          <cell r="AR520">
            <v>0</v>
          </cell>
          <cell r="AS520">
            <v>0</v>
          </cell>
          <cell r="AT520">
            <v>0</v>
          </cell>
          <cell r="AU520">
            <v>0</v>
          </cell>
        </row>
        <row r="521">
          <cell r="AG521" t="str">
            <v>West</v>
          </cell>
          <cell r="AH521" t="str">
            <v>T3</v>
          </cell>
          <cell r="AI521" t="str">
            <v>CAC 22/11kV Line STOUD</v>
          </cell>
          <cell r="AJ521" t="str">
            <v>Volume peak</v>
          </cell>
          <cell r="AK521">
            <v>0</v>
          </cell>
          <cell r="AL521">
            <v>0</v>
          </cell>
          <cell r="AM521">
            <v>0</v>
          </cell>
          <cell r="AN521">
            <v>0</v>
          </cell>
          <cell r="AO521">
            <v>0</v>
          </cell>
          <cell r="AP521">
            <v>0</v>
          </cell>
          <cell r="AQ521">
            <v>0</v>
          </cell>
          <cell r="AR521">
            <v>0</v>
          </cell>
          <cell r="AS521">
            <v>0</v>
          </cell>
          <cell r="AT521">
            <v>0</v>
          </cell>
          <cell r="AU521">
            <v>0</v>
          </cell>
        </row>
        <row r="522">
          <cell r="AG522" t="str">
            <v>South East</v>
          </cell>
          <cell r="AH522" t="str">
            <v>SE</v>
          </cell>
          <cell r="AI522" t="str">
            <v>EG - 11kV</v>
          </cell>
          <cell r="AJ522" t="str">
            <v>Volume non summer</v>
          </cell>
          <cell r="AK522">
            <v>0</v>
          </cell>
          <cell r="AL522">
            <v>0</v>
          </cell>
          <cell r="AM522">
            <v>0</v>
          </cell>
          <cell r="AN522">
            <v>0</v>
          </cell>
          <cell r="AO522">
            <v>0</v>
          </cell>
          <cell r="AP522">
            <v>0</v>
          </cell>
          <cell r="AQ522">
            <v>0</v>
          </cell>
          <cell r="AR522">
            <v>0</v>
          </cell>
          <cell r="AS522">
            <v>0</v>
          </cell>
          <cell r="AT522">
            <v>0</v>
          </cell>
          <cell r="AU522">
            <v>0</v>
          </cell>
        </row>
        <row r="523">
          <cell r="AG523" t="str">
            <v>South East</v>
          </cell>
          <cell r="AH523" t="str">
            <v>SE</v>
          </cell>
          <cell r="AI523" t="str">
            <v>Demand ToU 11kV</v>
          </cell>
          <cell r="AJ523" t="str">
            <v>Volume non summer</v>
          </cell>
          <cell r="AK523">
            <v>0</v>
          </cell>
          <cell r="AL523">
            <v>0</v>
          </cell>
          <cell r="AM523">
            <v>0</v>
          </cell>
          <cell r="AN523">
            <v>0</v>
          </cell>
          <cell r="AO523">
            <v>0</v>
          </cell>
          <cell r="AP523">
            <v>0</v>
          </cell>
          <cell r="AQ523">
            <v>0</v>
          </cell>
          <cell r="AR523">
            <v>0</v>
          </cell>
          <cell r="AS523">
            <v>0</v>
          </cell>
          <cell r="AT523">
            <v>0</v>
          </cell>
          <cell r="AU523">
            <v>0</v>
          </cell>
        </row>
        <row r="524">
          <cell r="AG524" t="str">
            <v>South East</v>
          </cell>
          <cell r="AH524" t="str">
            <v>SE</v>
          </cell>
          <cell r="AI524" t="str">
            <v>11kV Line</v>
          </cell>
          <cell r="AJ524" t="str">
            <v>Volume non summer</v>
          </cell>
          <cell r="AK524">
            <v>0</v>
          </cell>
          <cell r="AL524">
            <v>0</v>
          </cell>
          <cell r="AM524">
            <v>0</v>
          </cell>
          <cell r="AN524">
            <v>0</v>
          </cell>
          <cell r="AO524">
            <v>0</v>
          </cell>
          <cell r="AP524">
            <v>0</v>
          </cell>
          <cell r="AQ524">
            <v>0</v>
          </cell>
          <cell r="AR524">
            <v>0</v>
          </cell>
          <cell r="AS524">
            <v>0</v>
          </cell>
          <cell r="AT524">
            <v>0</v>
          </cell>
          <cell r="AU524">
            <v>0</v>
          </cell>
        </row>
        <row r="525">
          <cell r="AG525" t="str">
            <v>South East</v>
          </cell>
          <cell r="AH525" t="str">
            <v>SE</v>
          </cell>
          <cell r="AI525" t="str">
            <v>11kV Bus</v>
          </cell>
          <cell r="AJ525" t="str">
            <v>Volume non summer</v>
          </cell>
          <cell r="AK525">
            <v>0</v>
          </cell>
          <cell r="AL525">
            <v>0</v>
          </cell>
          <cell r="AM525">
            <v>0</v>
          </cell>
          <cell r="AN525">
            <v>0</v>
          </cell>
          <cell r="AO525">
            <v>0</v>
          </cell>
          <cell r="AP525">
            <v>0</v>
          </cell>
          <cell r="AQ525">
            <v>0</v>
          </cell>
          <cell r="AR525">
            <v>0</v>
          </cell>
          <cell r="AS525">
            <v>0</v>
          </cell>
          <cell r="AT525">
            <v>0</v>
          </cell>
          <cell r="AU525">
            <v>0</v>
          </cell>
        </row>
        <row r="526">
          <cell r="AG526" t="str">
            <v>East</v>
          </cell>
          <cell r="AH526" t="str">
            <v>T1</v>
          </cell>
          <cell r="AI526" t="str">
            <v>CAC 66kV</v>
          </cell>
          <cell r="AJ526" t="str">
            <v>Volume non summer</v>
          </cell>
          <cell r="AK526">
            <v>0</v>
          </cell>
          <cell r="AL526">
            <v>0</v>
          </cell>
          <cell r="AM526">
            <v>0</v>
          </cell>
          <cell r="AN526">
            <v>0</v>
          </cell>
          <cell r="AO526">
            <v>0</v>
          </cell>
          <cell r="AP526">
            <v>0</v>
          </cell>
          <cell r="AQ526">
            <v>0</v>
          </cell>
          <cell r="AR526">
            <v>0</v>
          </cell>
          <cell r="AS526">
            <v>0</v>
          </cell>
          <cell r="AT526">
            <v>0</v>
          </cell>
          <cell r="AU526">
            <v>0</v>
          </cell>
        </row>
        <row r="527">
          <cell r="AG527" t="str">
            <v>East</v>
          </cell>
          <cell r="AH527" t="str">
            <v>T1</v>
          </cell>
          <cell r="AI527" t="str">
            <v>CAC 33kV</v>
          </cell>
          <cell r="AJ527" t="str">
            <v>Volume non summer</v>
          </cell>
          <cell r="AK527">
            <v>0</v>
          </cell>
          <cell r="AL527">
            <v>0</v>
          </cell>
          <cell r="AM527">
            <v>0</v>
          </cell>
          <cell r="AN527">
            <v>0</v>
          </cell>
          <cell r="AO527">
            <v>0</v>
          </cell>
          <cell r="AP527">
            <v>0</v>
          </cell>
          <cell r="AQ527">
            <v>0</v>
          </cell>
          <cell r="AR527">
            <v>0</v>
          </cell>
          <cell r="AS527">
            <v>0</v>
          </cell>
          <cell r="AT527">
            <v>0</v>
          </cell>
          <cell r="AU527">
            <v>0</v>
          </cell>
        </row>
        <row r="528">
          <cell r="AG528" t="str">
            <v>East</v>
          </cell>
          <cell r="AH528" t="str">
            <v>T1</v>
          </cell>
          <cell r="AI528" t="str">
            <v>CAC 22/11kV Line</v>
          </cell>
          <cell r="AJ528" t="str">
            <v>Volume non summer</v>
          </cell>
          <cell r="AK528">
            <v>0</v>
          </cell>
          <cell r="AL528">
            <v>0</v>
          </cell>
          <cell r="AM528">
            <v>0</v>
          </cell>
          <cell r="AN528">
            <v>0</v>
          </cell>
          <cell r="AO528">
            <v>0</v>
          </cell>
          <cell r="AP528">
            <v>0</v>
          </cell>
          <cell r="AQ528">
            <v>0</v>
          </cell>
          <cell r="AR528">
            <v>0</v>
          </cell>
          <cell r="AS528">
            <v>0</v>
          </cell>
          <cell r="AT528">
            <v>0</v>
          </cell>
          <cell r="AU528">
            <v>0</v>
          </cell>
        </row>
        <row r="529">
          <cell r="AG529" t="str">
            <v>East</v>
          </cell>
          <cell r="AH529" t="str">
            <v>T1</v>
          </cell>
          <cell r="AI529" t="str">
            <v>CAC 22/11kV Bus</v>
          </cell>
          <cell r="AJ529" t="str">
            <v>Volume non summer</v>
          </cell>
          <cell r="AK529">
            <v>0</v>
          </cell>
          <cell r="AL529">
            <v>0</v>
          </cell>
          <cell r="AM529">
            <v>0</v>
          </cell>
          <cell r="AN529">
            <v>0</v>
          </cell>
          <cell r="AO529">
            <v>0</v>
          </cell>
          <cell r="AP529">
            <v>0</v>
          </cell>
          <cell r="AQ529">
            <v>0</v>
          </cell>
          <cell r="AR529">
            <v>0</v>
          </cell>
          <cell r="AS529">
            <v>0</v>
          </cell>
          <cell r="AT529">
            <v>0</v>
          </cell>
          <cell r="AU529">
            <v>0</v>
          </cell>
        </row>
        <row r="530">
          <cell r="AG530" t="str">
            <v>East</v>
          </cell>
          <cell r="AH530" t="str">
            <v>T2</v>
          </cell>
          <cell r="AI530" t="str">
            <v>CAC 66kV</v>
          </cell>
          <cell r="AJ530" t="str">
            <v>Volume non summer</v>
          </cell>
          <cell r="AK530">
            <v>0</v>
          </cell>
          <cell r="AL530">
            <v>0</v>
          </cell>
          <cell r="AM530">
            <v>0</v>
          </cell>
          <cell r="AN530">
            <v>0</v>
          </cell>
          <cell r="AO530">
            <v>0</v>
          </cell>
          <cell r="AP530">
            <v>0</v>
          </cell>
          <cell r="AQ530">
            <v>0</v>
          </cell>
          <cell r="AR530">
            <v>0</v>
          </cell>
          <cell r="AS530">
            <v>0</v>
          </cell>
          <cell r="AT530">
            <v>0</v>
          </cell>
          <cell r="AU530">
            <v>0</v>
          </cell>
        </row>
        <row r="531">
          <cell r="AG531" t="str">
            <v>East</v>
          </cell>
          <cell r="AH531" t="str">
            <v>T2</v>
          </cell>
          <cell r="AI531" t="str">
            <v>CAC 33kV</v>
          </cell>
          <cell r="AJ531" t="str">
            <v>Volume non summer</v>
          </cell>
          <cell r="AK531">
            <v>0</v>
          </cell>
          <cell r="AL531">
            <v>0</v>
          </cell>
          <cell r="AM531">
            <v>0</v>
          </cell>
          <cell r="AN531">
            <v>0</v>
          </cell>
          <cell r="AO531">
            <v>0</v>
          </cell>
          <cell r="AP531">
            <v>0</v>
          </cell>
          <cell r="AQ531">
            <v>0</v>
          </cell>
          <cell r="AR531">
            <v>0</v>
          </cell>
          <cell r="AS531">
            <v>0</v>
          </cell>
          <cell r="AT531">
            <v>0</v>
          </cell>
          <cell r="AU531">
            <v>0</v>
          </cell>
        </row>
        <row r="532">
          <cell r="AG532" t="str">
            <v>East</v>
          </cell>
          <cell r="AH532" t="str">
            <v>T2</v>
          </cell>
          <cell r="AI532" t="str">
            <v>CAC 22/11kV Line</v>
          </cell>
          <cell r="AJ532" t="str">
            <v>Volume non summer</v>
          </cell>
          <cell r="AK532">
            <v>0</v>
          </cell>
          <cell r="AL532">
            <v>0</v>
          </cell>
          <cell r="AM532">
            <v>0</v>
          </cell>
          <cell r="AN532">
            <v>0</v>
          </cell>
          <cell r="AO532">
            <v>0</v>
          </cell>
          <cell r="AP532">
            <v>0</v>
          </cell>
          <cell r="AQ532">
            <v>0</v>
          </cell>
          <cell r="AR532">
            <v>0</v>
          </cell>
          <cell r="AS532">
            <v>0</v>
          </cell>
          <cell r="AT532">
            <v>0</v>
          </cell>
          <cell r="AU532">
            <v>0</v>
          </cell>
        </row>
        <row r="533">
          <cell r="AG533" t="str">
            <v>East</v>
          </cell>
          <cell r="AH533" t="str">
            <v>T2</v>
          </cell>
          <cell r="AI533" t="str">
            <v>CAC 22/11kV Bus</v>
          </cell>
          <cell r="AJ533" t="str">
            <v>Volume non summer</v>
          </cell>
          <cell r="AK533">
            <v>0</v>
          </cell>
          <cell r="AL533">
            <v>0</v>
          </cell>
          <cell r="AM533">
            <v>0</v>
          </cell>
          <cell r="AN533">
            <v>0</v>
          </cell>
          <cell r="AO533">
            <v>0</v>
          </cell>
          <cell r="AP533">
            <v>0</v>
          </cell>
          <cell r="AQ533">
            <v>0</v>
          </cell>
          <cell r="AR533">
            <v>0</v>
          </cell>
          <cell r="AS533">
            <v>0</v>
          </cell>
          <cell r="AT533">
            <v>0</v>
          </cell>
          <cell r="AU533">
            <v>0</v>
          </cell>
        </row>
        <row r="534">
          <cell r="AG534" t="str">
            <v>East</v>
          </cell>
          <cell r="AH534" t="str">
            <v>T3</v>
          </cell>
          <cell r="AI534" t="str">
            <v>CAC 66kV</v>
          </cell>
          <cell r="AJ534" t="str">
            <v>Volume non summer</v>
          </cell>
          <cell r="AK534">
            <v>0</v>
          </cell>
          <cell r="AL534">
            <v>0</v>
          </cell>
          <cell r="AM534">
            <v>0</v>
          </cell>
          <cell r="AN534">
            <v>0</v>
          </cell>
          <cell r="AO534">
            <v>0</v>
          </cell>
          <cell r="AP534">
            <v>0</v>
          </cell>
          <cell r="AQ534">
            <v>0</v>
          </cell>
          <cell r="AR534">
            <v>0</v>
          </cell>
          <cell r="AS534">
            <v>0</v>
          </cell>
          <cell r="AT534">
            <v>0</v>
          </cell>
          <cell r="AU534">
            <v>0</v>
          </cell>
        </row>
        <row r="535">
          <cell r="AG535" t="str">
            <v>East</v>
          </cell>
          <cell r="AH535" t="str">
            <v>T3</v>
          </cell>
          <cell r="AI535" t="str">
            <v>CAC 33kV</v>
          </cell>
          <cell r="AJ535" t="str">
            <v>Volume non summer</v>
          </cell>
          <cell r="AK535">
            <v>0</v>
          </cell>
          <cell r="AL535">
            <v>0</v>
          </cell>
          <cell r="AM535">
            <v>0</v>
          </cell>
          <cell r="AN535">
            <v>0</v>
          </cell>
          <cell r="AO535">
            <v>0</v>
          </cell>
          <cell r="AP535">
            <v>0</v>
          </cell>
          <cell r="AQ535">
            <v>0</v>
          </cell>
          <cell r="AR535">
            <v>0</v>
          </cell>
          <cell r="AS535">
            <v>0</v>
          </cell>
          <cell r="AT535">
            <v>0</v>
          </cell>
          <cell r="AU535">
            <v>0</v>
          </cell>
        </row>
        <row r="536">
          <cell r="AG536" t="str">
            <v>East</v>
          </cell>
          <cell r="AH536" t="str">
            <v>T3</v>
          </cell>
          <cell r="AI536" t="str">
            <v>CAC 22/11kV Line</v>
          </cell>
          <cell r="AJ536" t="str">
            <v>Volume non summer</v>
          </cell>
          <cell r="AK536">
            <v>0</v>
          </cell>
          <cell r="AL536">
            <v>0</v>
          </cell>
          <cell r="AM536">
            <v>0</v>
          </cell>
          <cell r="AN536">
            <v>0</v>
          </cell>
          <cell r="AO536">
            <v>0</v>
          </cell>
          <cell r="AP536">
            <v>0</v>
          </cell>
          <cell r="AQ536">
            <v>0</v>
          </cell>
          <cell r="AR536">
            <v>0</v>
          </cell>
          <cell r="AS536">
            <v>0</v>
          </cell>
          <cell r="AT536">
            <v>0</v>
          </cell>
          <cell r="AU536">
            <v>0</v>
          </cell>
        </row>
        <row r="537">
          <cell r="AG537" t="str">
            <v>East</v>
          </cell>
          <cell r="AH537" t="str">
            <v>T3</v>
          </cell>
          <cell r="AI537" t="str">
            <v>CAC 22/11kV Bus</v>
          </cell>
          <cell r="AJ537" t="str">
            <v>Volume non summer</v>
          </cell>
          <cell r="AK537">
            <v>0</v>
          </cell>
          <cell r="AL537">
            <v>0</v>
          </cell>
          <cell r="AM537">
            <v>0</v>
          </cell>
          <cell r="AN537">
            <v>0</v>
          </cell>
          <cell r="AO537">
            <v>0</v>
          </cell>
          <cell r="AP537">
            <v>0</v>
          </cell>
          <cell r="AQ537">
            <v>0</v>
          </cell>
          <cell r="AR537">
            <v>0</v>
          </cell>
          <cell r="AS537">
            <v>0</v>
          </cell>
          <cell r="AT537">
            <v>0</v>
          </cell>
          <cell r="AU537">
            <v>0</v>
          </cell>
        </row>
        <row r="538">
          <cell r="AG538" t="str">
            <v>West</v>
          </cell>
          <cell r="AH538" t="str">
            <v>T1</v>
          </cell>
          <cell r="AI538" t="str">
            <v>CAC 66kV</v>
          </cell>
          <cell r="AJ538" t="str">
            <v>Volume non summer</v>
          </cell>
          <cell r="AK538">
            <v>0</v>
          </cell>
          <cell r="AL538">
            <v>0</v>
          </cell>
          <cell r="AM538">
            <v>0</v>
          </cell>
          <cell r="AN538">
            <v>0</v>
          </cell>
          <cell r="AO538">
            <v>0</v>
          </cell>
          <cell r="AP538">
            <v>0</v>
          </cell>
          <cell r="AQ538">
            <v>0</v>
          </cell>
          <cell r="AR538">
            <v>0</v>
          </cell>
          <cell r="AS538">
            <v>0</v>
          </cell>
          <cell r="AT538">
            <v>0</v>
          </cell>
          <cell r="AU538">
            <v>0</v>
          </cell>
        </row>
        <row r="539">
          <cell r="AG539" t="str">
            <v>West</v>
          </cell>
          <cell r="AH539" t="str">
            <v>T1</v>
          </cell>
          <cell r="AI539" t="str">
            <v>CAC 33kV</v>
          </cell>
          <cell r="AJ539" t="str">
            <v>Volume non summer</v>
          </cell>
          <cell r="AK539">
            <v>0</v>
          </cell>
          <cell r="AL539">
            <v>0</v>
          </cell>
          <cell r="AM539">
            <v>0</v>
          </cell>
          <cell r="AN539">
            <v>0</v>
          </cell>
          <cell r="AO539">
            <v>0</v>
          </cell>
          <cell r="AP539">
            <v>0</v>
          </cell>
          <cell r="AQ539">
            <v>0</v>
          </cell>
          <cell r="AR539">
            <v>0</v>
          </cell>
          <cell r="AS539">
            <v>0</v>
          </cell>
          <cell r="AT539">
            <v>0</v>
          </cell>
          <cell r="AU539">
            <v>0</v>
          </cell>
        </row>
        <row r="540">
          <cell r="AG540" t="str">
            <v>West</v>
          </cell>
          <cell r="AH540" t="str">
            <v>T1</v>
          </cell>
          <cell r="AI540" t="str">
            <v>CAC 22/11kV Line</v>
          </cell>
          <cell r="AJ540" t="str">
            <v>Volume non summer</v>
          </cell>
          <cell r="AK540">
            <v>0</v>
          </cell>
          <cell r="AL540">
            <v>0</v>
          </cell>
          <cell r="AM540">
            <v>0</v>
          </cell>
          <cell r="AN540">
            <v>0</v>
          </cell>
          <cell r="AO540">
            <v>0</v>
          </cell>
          <cell r="AP540">
            <v>0</v>
          </cell>
          <cell r="AQ540">
            <v>0</v>
          </cell>
          <cell r="AR540">
            <v>0</v>
          </cell>
          <cell r="AS540">
            <v>0</v>
          </cell>
          <cell r="AT540">
            <v>0</v>
          </cell>
          <cell r="AU540">
            <v>0</v>
          </cell>
        </row>
        <row r="541">
          <cell r="AG541" t="str">
            <v>West</v>
          </cell>
          <cell r="AH541" t="str">
            <v>T1</v>
          </cell>
          <cell r="AI541" t="str">
            <v>CAC 22/11kV Bus</v>
          </cell>
          <cell r="AJ541" t="str">
            <v>Volume non summer</v>
          </cell>
          <cell r="AK541">
            <v>0</v>
          </cell>
          <cell r="AL541">
            <v>0</v>
          </cell>
          <cell r="AM541">
            <v>0</v>
          </cell>
          <cell r="AN541">
            <v>0</v>
          </cell>
          <cell r="AO541">
            <v>0</v>
          </cell>
          <cell r="AP541">
            <v>0</v>
          </cell>
          <cell r="AQ541">
            <v>0</v>
          </cell>
          <cell r="AR541">
            <v>0</v>
          </cell>
          <cell r="AS541">
            <v>0</v>
          </cell>
          <cell r="AT541">
            <v>0</v>
          </cell>
          <cell r="AU541">
            <v>0</v>
          </cell>
        </row>
        <row r="542">
          <cell r="AG542" t="str">
            <v>West</v>
          </cell>
          <cell r="AH542" t="str">
            <v>T2</v>
          </cell>
          <cell r="AI542" t="str">
            <v>CAC 66kV</v>
          </cell>
          <cell r="AJ542" t="str">
            <v>Volume non summer</v>
          </cell>
          <cell r="AK542">
            <v>0</v>
          </cell>
          <cell r="AL542">
            <v>0</v>
          </cell>
          <cell r="AM542">
            <v>0</v>
          </cell>
          <cell r="AN542">
            <v>0</v>
          </cell>
          <cell r="AO542">
            <v>0</v>
          </cell>
          <cell r="AP542">
            <v>0</v>
          </cell>
          <cell r="AQ542">
            <v>0</v>
          </cell>
          <cell r="AR542">
            <v>0</v>
          </cell>
          <cell r="AS542">
            <v>0</v>
          </cell>
          <cell r="AT542">
            <v>0</v>
          </cell>
          <cell r="AU542">
            <v>0</v>
          </cell>
        </row>
        <row r="543">
          <cell r="AG543" t="str">
            <v>West</v>
          </cell>
          <cell r="AH543" t="str">
            <v>T2</v>
          </cell>
          <cell r="AI543" t="str">
            <v>CAC 33kV</v>
          </cell>
          <cell r="AJ543" t="str">
            <v>Volume non summer</v>
          </cell>
          <cell r="AK543">
            <v>0</v>
          </cell>
          <cell r="AL543">
            <v>0</v>
          </cell>
          <cell r="AM543">
            <v>0</v>
          </cell>
          <cell r="AN543">
            <v>0</v>
          </cell>
          <cell r="AO543">
            <v>0</v>
          </cell>
          <cell r="AP543">
            <v>0</v>
          </cell>
          <cell r="AQ543">
            <v>0</v>
          </cell>
          <cell r="AR543">
            <v>0</v>
          </cell>
          <cell r="AS543">
            <v>0</v>
          </cell>
          <cell r="AT543">
            <v>0</v>
          </cell>
          <cell r="AU543">
            <v>0</v>
          </cell>
        </row>
        <row r="544">
          <cell r="AG544" t="str">
            <v>West</v>
          </cell>
          <cell r="AH544" t="str">
            <v>T2</v>
          </cell>
          <cell r="AI544" t="str">
            <v>CAC 22/11kV Line</v>
          </cell>
          <cell r="AJ544" t="str">
            <v>Volume non summer</v>
          </cell>
          <cell r="AK544">
            <v>0</v>
          </cell>
          <cell r="AL544">
            <v>0</v>
          </cell>
          <cell r="AM544">
            <v>0</v>
          </cell>
          <cell r="AN544">
            <v>0</v>
          </cell>
          <cell r="AO544">
            <v>0</v>
          </cell>
          <cell r="AP544">
            <v>0</v>
          </cell>
          <cell r="AQ544">
            <v>0</v>
          </cell>
          <cell r="AR544">
            <v>0</v>
          </cell>
          <cell r="AS544">
            <v>0</v>
          </cell>
          <cell r="AT544">
            <v>0</v>
          </cell>
          <cell r="AU544">
            <v>0</v>
          </cell>
        </row>
        <row r="545">
          <cell r="AG545" t="str">
            <v>West</v>
          </cell>
          <cell r="AH545" t="str">
            <v>T2</v>
          </cell>
          <cell r="AI545" t="str">
            <v>CAC 22/11kV Bus</v>
          </cell>
          <cell r="AJ545" t="str">
            <v>Volume non summer</v>
          </cell>
          <cell r="AK545">
            <v>0</v>
          </cell>
          <cell r="AL545">
            <v>0</v>
          </cell>
          <cell r="AM545">
            <v>0</v>
          </cell>
          <cell r="AN545">
            <v>0</v>
          </cell>
          <cell r="AO545">
            <v>0</v>
          </cell>
          <cell r="AP545">
            <v>0</v>
          </cell>
          <cell r="AQ545">
            <v>0</v>
          </cell>
          <cell r="AR545">
            <v>0</v>
          </cell>
          <cell r="AS545">
            <v>0</v>
          </cell>
          <cell r="AT545">
            <v>0</v>
          </cell>
          <cell r="AU545">
            <v>0</v>
          </cell>
        </row>
        <row r="546">
          <cell r="AG546" t="str">
            <v>West</v>
          </cell>
          <cell r="AH546" t="str">
            <v>T3</v>
          </cell>
          <cell r="AI546" t="str">
            <v>CAC 66kV</v>
          </cell>
          <cell r="AJ546" t="str">
            <v>Volume non summer</v>
          </cell>
          <cell r="AK546">
            <v>0</v>
          </cell>
          <cell r="AL546">
            <v>0</v>
          </cell>
          <cell r="AM546">
            <v>0</v>
          </cell>
          <cell r="AN546">
            <v>0</v>
          </cell>
          <cell r="AO546">
            <v>0</v>
          </cell>
          <cell r="AP546">
            <v>0</v>
          </cell>
          <cell r="AQ546">
            <v>0</v>
          </cell>
          <cell r="AR546">
            <v>0</v>
          </cell>
          <cell r="AS546">
            <v>0</v>
          </cell>
          <cell r="AT546">
            <v>0</v>
          </cell>
          <cell r="AU546">
            <v>0</v>
          </cell>
        </row>
        <row r="547">
          <cell r="AG547" t="str">
            <v>West</v>
          </cell>
          <cell r="AH547" t="str">
            <v>T3</v>
          </cell>
          <cell r="AI547" t="str">
            <v>CAC 33kV</v>
          </cell>
          <cell r="AJ547" t="str">
            <v>Volume non summer</v>
          </cell>
          <cell r="AK547">
            <v>0</v>
          </cell>
          <cell r="AL547">
            <v>0</v>
          </cell>
          <cell r="AM547">
            <v>0</v>
          </cell>
          <cell r="AN547">
            <v>0</v>
          </cell>
          <cell r="AO547">
            <v>0</v>
          </cell>
          <cell r="AP547">
            <v>0</v>
          </cell>
          <cell r="AQ547">
            <v>0</v>
          </cell>
          <cell r="AR547">
            <v>0</v>
          </cell>
          <cell r="AS547">
            <v>0</v>
          </cell>
          <cell r="AT547">
            <v>0</v>
          </cell>
          <cell r="AU547">
            <v>0</v>
          </cell>
        </row>
        <row r="548">
          <cell r="AG548" t="str">
            <v>West</v>
          </cell>
          <cell r="AH548" t="str">
            <v>T3</v>
          </cell>
          <cell r="AI548" t="str">
            <v>CAC 22/11kV Line</v>
          </cell>
          <cell r="AJ548" t="str">
            <v>Volume non summer</v>
          </cell>
          <cell r="AK548">
            <v>0</v>
          </cell>
          <cell r="AL548">
            <v>0</v>
          </cell>
          <cell r="AM548">
            <v>0</v>
          </cell>
          <cell r="AN548">
            <v>0</v>
          </cell>
          <cell r="AO548">
            <v>0</v>
          </cell>
          <cell r="AP548">
            <v>0</v>
          </cell>
          <cell r="AQ548">
            <v>0</v>
          </cell>
          <cell r="AR548">
            <v>0</v>
          </cell>
          <cell r="AS548">
            <v>0</v>
          </cell>
          <cell r="AT548">
            <v>0</v>
          </cell>
          <cell r="AU548">
            <v>0</v>
          </cell>
        </row>
        <row r="549">
          <cell r="AG549" t="str">
            <v>West</v>
          </cell>
          <cell r="AH549" t="str">
            <v>T3</v>
          </cell>
          <cell r="AI549" t="str">
            <v>CAC 22/11kV Bus</v>
          </cell>
          <cell r="AJ549" t="str">
            <v>Volume non summer</v>
          </cell>
          <cell r="AK549">
            <v>0</v>
          </cell>
          <cell r="AL549">
            <v>0</v>
          </cell>
          <cell r="AM549">
            <v>0</v>
          </cell>
          <cell r="AN549">
            <v>0</v>
          </cell>
          <cell r="AO549">
            <v>0</v>
          </cell>
          <cell r="AP549">
            <v>0</v>
          </cell>
          <cell r="AQ549">
            <v>0</v>
          </cell>
          <cell r="AR549">
            <v>0</v>
          </cell>
          <cell r="AS549">
            <v>0</v>
          </cell>
          <cell r="AT549">
            <v>0</v>
          </cell>
          <cell r="AU549">
            <v>0</v>
          </cell>
        </row>
        <row r="550">
          <cell r="AG550" t="str">
            <v>East</v>
          </cell>
          <cell r="AH550" t="str">
            <v>T1</v>
          </cell>
          <cell r="AI550" t="str">
            <v>CAC 66/33kV STOUD</v>
          </cell>
          <cell r="AJ550" t="str">
            <v>Volume non summer</v>
          </cell>
          <cell r="AK550">
            <v>15865216.720099546</v>
          </cell>
          <cell r="AL550">
            <v>15865216.720099546</v>
          </cell>
          <cell r="AM550">
            <v>15865216.720099546</v>
          </cell>
          <cell r="AN550">
            <v>15865216.720099546</v>
          </cell>
          <cell r="AO550">
            <v>15865216.720099546</v>
          </cell>
          <cell r="AP550">
            <v>15865216.720099546</v>
          </cell>
          <cell r="AQ550">
            <v>15865216.720099546</v>
          </cell>
          <cell r="AR550">
            <v>15865216.720099546</v>
          </cell>
          <cell r="AS550">
            <v>15865216.720099546</v>
          </cell>
          <cell r="AT550">
            <v>15865216.720099546</v>
          </cell>
          <cell r="AU550">
            <v>15865216.720099546</v>
          </cell>
        </row>
        <row r="551">
          <cell r="AG551" t="str">
            <v>East</v>
          </cell>
          <cell r="AH551" t="str">
            <v>T1</v>
          </cell>
          <cell r="AI551" t="str">
            <v>CAC 22/11kV Bus STOUD</v>
          </cell>
          <cell r="AJ551" t="str">
            <v>Volume non summer</v>
          </cell>
          <cell r="AK551">
            <v>0</v>
          </cell>
          <cell r="AL551">
            <v>0</v>
          </cell>
          <cell r="AM551">
            <v>0</v>
          </cell>
          <cell r="AN551">
            <v>0</v>
          </cell>
          <cell r="AO551">
            <v>0</v>
          </cell>
          <cell r="AP551">
            <v>0</v>
          </cell>
          <cell r="AQ551">
            <v>0</v>
          </cell>
          <cell r="AR551">
            <v>0</v>
          </cell>
          <cell r="AS551">
            <v>0</v>
          </cell>
          <cell r="AT551">
            <v>0</v>
          </cell>
          <cell r="AU551">
            <v>0</v>
          </cell>
        </row>
        <row r="552">
          <cell r="AG552" t="str">
            <v>East</v>
          </cell>
          <cell r="AH552" t="str">
            <v>T1</v>
          </cell>
          <cell r="AI552" t="str">
            <v>CAC 22/11kV Line STOUD</v>
          </cell>
          <cell r="AJ552" t="str">
            <v>Volume non summer</v>
          </cell>
          <cell r="AK552">
            <v>0</v>
          </cell>
          <cell r="AL552">
            <v>0</v>
          </cell>
          <cell r="AM552">
            <v>0</v>
          </cell>
          <cell r="AN552">
            <v>0</v>
          </cell>
          <cell r="AO552">
            <v>0</v>
          </cell>
          <cell r="AP552">
            <v>0</v>
          </cell>
          <cell r="AQ552">
            <v>0</v>
          </cell>
          <cell r="AR552">
            <v>0</v>
          </cell>
          <cell r="AS552">
            <v>0</v>
          </cell>
          <cell r="AT552">
            <v>0</v>
          </cell>
          <cell r="AU552">
            <v>0</v>
          </cell>
        </row>
        <row r="553">
          <cell r="AG553" t="str">
            <v>East</v>
          </cell>
          <cell r="AH553" t="str">
            <v>T2</v>
          </cell>
          <cell r="AI553" t="str">
            <v>CAC 66/33kV STOUD</v>
          </cell>
          <cell r="AJ553" t="str">
            <v>Volume non summer</v>
          </cell>
          <cell r="AK553">
            <v>0</v>
          </cell>
          <cell r="AL553">
            <v>0</v>
          </cell>
          <cell r="AM553">
            <v>0</v>
          </cell>
          <cell r="AN553">
            <v>0</v>
          </cell>
          <cell r="AO553">
            <v>0</v>
          </cell>
          <cell r="AP553">
            <v>0</v>
          </cell>
          <cell r="AQ553">
            <v>0</v>
          </cell>
          <cell r="AR553">
            <v>0</v>
          </cell>
          <cell r="AS553">
            <v>0</v>
          </cell>
          <cell r="AT553">
            <v>0</v>
          </cell>
          <cell r="AU553">
            <v>0</v>
          </cell>
        </row>
        <row r="554">
          <cell r="AG554" t="str">
            <v>East</v>
          </cell>
          <cell r="AH554" t="str">
            <v>T2</v>
          </cell>
          <cell r="AI554" t="str">
            <v>CAC 22/11kV Bus STOUD</v>
          </cell>
          <cell r="AJ554" t="str">
            <v>Volume non summer</v>
          </cell>
          <cell r="AK554">
            <v>0</v>
          </cell>
          <cell r="AL554">
            <v>0</v>
          </cell>
          <cell r="AM554">
            <v>0</v>
          </cell>
          <cell r="AN554">
            <v>0</v>
          </cell>
          <cell r="AO554">
            <v>0</v>
          </cell>
          <cell r="AP554">
            <v>0</v>
          </cell>
          <cell r="AQ554">
            <v>0</v>
          </cell>
          <cell r="AR554">
            <v>0</v>
          </cell>
          <cell r="AS554">
            <v>0</v>
          </cell>
          <cell r="AT554">
            <v>0</v>
          </cell>
          <cell r="AU554">
            <v>0</v>
          </cell>
        </row>
        <row r="555">
          <cell r="AG555" t="str">
            <v>East</v>
          </cell>
          <cell r="AH555" t="str">
            <v>T2</v>
          </cell>
          <cell r="AI555" t="str">
            <v>CAC 22/11kV Line STOUD</v>
          </cell>
          <cell r="AJ555" t="str">
            <v>Volume non summer</v>
          </cell>
          <cell r="AK555">
            <v>0</v>
          </cell>
          <cell r="AL555">
            <v>0</v>
          </cell>
          <cell r="AM555">
            <v>0</v>
          </cell>
          <cell r="AN555">
            <v>0</v>
          </cell>
          <cell r="AO555">
            <v>0</v>
          </cell>
          <cell r="AP555">
            <v>0</v>
          </cell>
          <cell r="AQ555">
            <v>0</v>
          </cell>
          <cell r="AR555">
            <v>0</v>
          </cell>
          <cell r="AS555">
            <v>0</v>
          </cell>
          <cell r="AT555">
            <v>0</v>
          </cell>
          <cell r="AU555">
            <v>0</v>
          </cell>
        </row>
        <row r="556">
          <cell r="AG556" t="str">
            <v>East</v>
          </cell>
          <cell r="AH556" t="str">
            <v>T3</v>
          </cell>
          <cell r="AI556" t="str">
            <v>CAC 66/33kV STOUD</v>
          </cell>
          <cell r="AJ556" t="str">
            <v>Volume non summer</v>
          </cell>
          <cell r="AK556">
            <v>0</v>
          </cell>
          <cell r="AL556">
            <v>0</v>
          </cell>
          <cell r="AM556">
            <v>0</v>
          </cell>
          <cell r="AN556">
            <v>0</v>
          </cell>
          <cell r="AO556">
            <v>0</v>
          </cell>
          <cell r="AP556">
            <v>0</v>
          </cell>
          <cell r="AQ556">
            <v>0</v>
          </cell>
          <cell r="AR556">
            <v>0</v>
          </cell>
          <cell r="AS556">
            <v>0</v>
          </cell>
          <cell r="AT556">
            <v>0</v>
          </cell>
          <cell r="AU556">
            <v>0</v>
          </cell>
        </row>
        <row r="557">
          <cell r="AG557" t="str">
            <v>East</v>
          </cell>
          <cell r="AH557" t="str">
            <v>T3</v>
          </cell>
          <cell r="AI557" t="str">
            <v>CAC 22/11kV Bus STOUD</v>
          </cell>
          <cell r="AJ557" t="str">
            <v>Volume non summer</v>
          </cell>
          <cell r="AK557">
            <v>0</v>
          </cell>
          <cell r="AL557">
            <v>0</v>
          </cell>
          <cell r="AM557">
            <v>0</v>
          </cell>
          <cell r="AN557">
            <v>0</v>
          </cell>
          <cell r="AO557">
            <v>0</v>
          </cell>
          <cell r="AP557">
            <v>0</v>
          </cell>
          <cell r="AQ557">
            <v>0</v>
          </cell>
          <cell r="AR557">
            <v>0</v>
          </cell>
          <cell r="AS557">
            <v>0</v>
          </cell>
          <cell r="AT557">
            <v>0</v>
          </cell>
          <cell r="AU557">
            <v>0</v>
          </cell>
        </row>
        <row r="558">
          <cell r="AG558" t="str">
            <v>East</v>
          </cell>
          <cell r="AH558" t="str">
            <v>T3</v>
          </cell>
          <cell r="AI558" t="str">
            <v>CAC 22/11kV Line STOUD</v>
          </cell>
          <cell r="AJ558" t="str">
            <v>Volume non summer</v>
          </cell>
          <cell r="AK558">
            <v>942587.00456952944</v>
          </cell>
          <cell r="AL558">
            <v>942587.00456952944</v>
          </cell>
          <cell r="AM558">
            <v>942587.00456952944</v>
          </cell>
          <cell r="AN558">
            <v>942587.00456952944</v>
          </cell>
          <cell r="AO558">
            <v>942587.00456952944</v>
          </cell>
          <cell r="AP558">
            <v>942587.00456952944</v>
          </cell>
          <cell r="AQ558">
            <v>942587.00456952944</v>
          </cell>
          <cell r="AR558">
            <v>942587.00456952944</v>
          </cell>
          <cell r="AS558">
            <v>942587.00456952944</v>
          </cell>
          <cell r="AT558">
            <v>942587.00456952944</v>
          </cell>
          <cell r="AU558">
            <v>942587.00456952944</v>
          </cell>
        </row>
        <row r="559">
          <cell r="AG559" t="str">
            <v>West</v>
          </cell>
          <cell r="AH559" t="str">
            <v>T1</v>
          </cell>
          <cell r="AI559" t="str">
            <v>CAC 66/33kV STOUD</v>
          </cell>
          <cell r="AJ559" t="str">
            <v>Volume non summer</v>
          </cell>
          <cell r="AK559">
            <v>0</v>
          </cell>
          <cell r="AL559">
            <v>0</v>
          </cell>
          <cell r="AM559">
            <v>0</v>
          </cell>
          <cell r="AN559">
            <v>0</v>
          </cell>
          <cell r="AO559">
            <v>0</v>
          </cell>
          <cell r="AP559">
            <v>0</v>
          </cell>
          <cell r="AQ559">
            <v>0</v>
          </cell>
          <cell r="AR559">
            <v>0</v>
          </cell>
          <cell r="AS559">
            <v>0</v>
          </cell>
          <cell r="AT559">
            <v>0</v>
          </cell>
          <cell r="AU559">
            <v>0</v>
          </cell>
        </row>
        <row r="560">
          <cell r="AG560" t="str">
            <v>West</v>
          </cell>
          <cell r="AH560" t="str">
            <v>T1</v>
          </cell>
          <cell r="AI560" t="str">
            <v>CAC 22/11kV Bus STOUD</v>
          </cell>
          <cell r="AJ560" t="str">
            <v>Volume non summer</v>
          </cell>
          <cell r="AK560">
            <v>0</v>
          </cell>
          <cell r="AL560">
            <v>0</v>
          </cell>
          <cell r="AM560">
            <v>0</v>
          </cell>
          <cell r="AN560">
            <v>0</v>
          </cell>
          <cell r="AO560">
            <v>0</v>
          </cell>
          <cell r="AP560">
            <v>0</v>
          </cell>
          <cell r="AQ560">
            <v>0</v>
          </cell>
          <cell r="AR560">
            <v>0</v>
          </cell>
          <cell r="AS560">
            <v>0</v>
          </cell>
          <cell r="AT560">
            <v>0</v>
          </cell>
          <cell r="AU560">
            <v>0</v>
          </cell>
        </row>
        <row r="561">
          <cell r="AG561" t="str">
            <v>West</v>
          </cell>
          <cell r="AH561" t="str">
            <v>T1</v>
          </cell>
          <cell r="AI561" t="str">
            <v>CAC 22/11kV Line STOUD</v>
          </cell>
          <cell r="AJ561" t="str">
            <v>Volume non summer</v>
          </cell>
          <cell r="AK561">
            <v>0</v>
          </cell>
          <cell r="AL561">
            <v>0</v>
          </cell>
          <cell r="AM561">
            <v>0</v>
          </cell>
          <cell r="AN561">
            <v>0</v>
          </cell>
          <cell r="AO561">
            <v>0</v>
          </cell>
          <cell r="AP561">
            <v>0</v>
          </cell>
          <cell r="AQ561">
            <v>0</v>
          </cell>
          <cell r="AR561">
            <v>0</v>
          </cell>
          <cell r="AS561">
            <v>0</v>
          </cell>
          <cell r="AT561">
            <v>0</v>
          </cell>
          <cell r="AU561">
            <v>0</v>
          </cell>
        </row>
        <row r="562">
          <cell r="AG562" t="str">
            <v>West</v>
          </cell>
          <cell r="AH562" t="str">
            <v>T2</v>
          </cell>
          <cell r="AI562" t="str">
            <v>CAC 66/33kV STOUD</v>
          </cell>
          <cell r="AJ562" t="str">
            <v>Volume non summer</v>
          </cell>
          <cell r="AK562">
            <v>0</v>
          </cell>
          <cell r="AL562">
            <v>0</v>
          </cell>
          <cell r="AM562">
            <v>0</v>
          </cell>
          <cell r="AN562">
            <v>0</v>
          </cell>
          <cell r="AO562">
            <v>0</v>
          </cell>
          <cell r="AP562">
            <v>0</v>
          </cell>
          <cell r="AQ562">
            <v>0</v>
          </cell>
          <cell r="AR562">
            <v>0</v>
          </cell>
          <cell r="AS562">
            <v>0</v>
          </cell>
          <cell r="AT562">
            <v>0</v>
          </cell>
          <cell r="AU562">
            <v>0</v>
          </cell>
        </row>
        <row r="563">
          <cell r="AG563" t="str">
            <v>West</v>
          </cell>
          <cell r="AH563" t="str">
            <v>T2</v>
          </cell>
          <cell r="AI563" t="str">
            <v>CAC 22/11kV Bus STOUD</v>
          </cell>
          <cell r="AJ563" t="str">
            <v>Volume non summer</v>
          </cell>
          <cell r="AK563">
            <v>0</v>
          </cell>
          <cell r="AL563">
            <v>0</v>
          </cell>
          <cell r="AM563">
            <v>0</v>
          </cell>
          <cell r="AN563">
            <v>0</v>
          </cell>
          <cell r="AO563">
            <v>0</v>
          </cell>
          <cell r="AP563">
            <v>0</v>
          </cell>
          <cell r="AQ563">
            <v>0</v>
          </cell>
          <cell r="AR563">
            <v>0</v>
          </cell>
          <cell r="AS563">
            <v>0</v>
          </cell>
          <cell r="AT563">
            <v>0</v>
          </cell>
          <cell r="AU563">
            <v>0</v>
          </cell>
        </row>
        <row r="564">
          <cell r="AG564" t="str">
            <v>West</v>
          </cell>
          <cell r="AH564" t="str">
            <v>T2</v>
          </cell>
          <cell r="AI564" t="str">
            <v>CAC 22/11kV Line STOUD</v>
          </cell>
          <cell r="AJ564" t="str">
            <v>Volume non summer</v>
          </cell>
          <cell r="AK564">
            <v>0</v>
          </cell>
          <cell r="AL564">
            <v>0</v>
          </cell>
          <cell r="AM564">
            <v>0</v>
          </cell>
          <cell r="AN564">
            <v>0</v>
          </cell>
          <cell r="AO564">
            <v>0</v>
          </cell>
          <cell r="AP564">
            <v>0</v>
          </cell>
          <cell r="AQ564">
            <v>0</v>
          </cell>
          <cell r="AR564">
            <v>0</v>
          </cell>
          <cell r="AS564">
            <v>0</v>
          </cell>
          <cell r="AT564">
            <v>0</v>
          </cell>
          <cell r="AU564">
            <v>0</v>
          </cell>
        </row>
        <row r="565">
          <cell r="AG565" t="str">
            <v>West</v>
          </cell>
          <cell r="AH565" t="str">
            <v>T3</v>
          </cell>
          <cell r="AI565" t="str">
            <v>CAC 66/33kV STOUD</v>
          </cell>
          <cell r="AJ565" t="str">
            <v>Volume non summer</v>
          </cell>
          <cell r="AK565">
            <v>0</v>
          </cell>
          <cell r="AL565">
            <v>0</v>
          </cell>
          <cell r="AM565">
            <v>0</v>
          </cell>
          <cell r="AN565">
            <v>0</v>
          </cell>
          <cell r="AO565">
            <v>0</v>
          </cell>
          <cell r="AP565">
            <v>0</v>
          </cell>
          <cell r="AQ565">
            <v>0</v>
          </cell>
          <cell r="AR565">
            <v>0</v>
          </cell>
          <cell r="AS565">
            <v>0</v>
          </cell>
          <cell r="AT565">
            <v>0</v>
          </cell>
          <cell r="AU565">
            <v>0</v>
          </cell>
        </row>
        <row r="566">
          <cell r="AG566" t="str">
            <v>West</v>
          </cell>
          <cell r="AH566" t="str">
            <v>T3</v>
          </cell>
          <cell r="AI566" t="str">
            <v>CAC 22/11kV Bus STOUD</v>
          </cell>
          <cell r="AJ566" t="str">
            <v>Volume non summer</v>
          </cell>
          <cell r="AK566">
            <v>0</v>
          </cell>
          <cell r="AL566">
            <v>0</v>
          </cell>
          <cell r="AM566">
            <v>0</v>
          </cell>
          <cell r="AN566">
            <v>0</v>
          </cell>
          <cell r="AO566">
            <v>0</v>
          </cell>
          <cell r="AP566">
            <v>0</v>
          </cell>
          <cell r="AQ566">
            <v>0</v>
          </cell>
          <cell r="AR566">
            <v>0</v>
          </cell>
          <cell r="AS566">
            <v>0</v>
          </cell>
          <cell r="AT566">
            <v>0</v>
          </cell>
          <cell r="AU566">
            <v>0</v>
          </cell>
        </row>
        <row r="567">
          <cell r="AG567" t="str">
            <v>West</v>
          </cell>
          <cell r="AH567" t="str">
            <v>T3</v>
          </cell>
          <cell r="AI567" t="str">
            <v>CAC 22/11kV Line STOUD</v>
          </cell>
          <cell r="AJ567" t="str">
            <v>Volume non summer</v>
          </cell>
          <cell r="AK567">
            <v>0</v>
          </cell>
          <cell r="AL567">
            <v>0</v>
          </cell>
          <cell r="AM567">
            <v>0</v>
          </cell>
          <cell r="AN567">
            <v>0</v>
          </cell>
          <cell r="AO567">
            <v>0</v>
          </cell>
          <cell r="AP567">
            <v>0</v>
          </cell>
          <cell r="AQ567">
            <v>0</v>
          </cell>
          <cell r="AR567">
            <v>0</v>
          </cell>
          <cell r="AS567">
            <v>0</v>
          </cell>
          <cell r="AT567">
            <v>0</v>
          </cell>
          <cell r="AU567">
            <v>0</v>
          </cell>
        </row>
        <row r="568">
          <cell r="AG568" t="str">
            <v>South East</v>
          </cell>
          <cell r="AH568" t="str">
            <v>SE</v>
          </cell>
          <cell r="AI568" t="str">
            <v>EG - 11kV</v>
          </cell>
          <cell r="AJ568" t="str">
            <v>Volume summer</v>
          </cell>
          <cell r="AK568">
            <v>0</v>
          </cell>
          <cell r="AL568">
            <v>0</v>
          </cell>
          <cell r="AM568">
            <v>0</v>
          </cell>
          <cell r="AN568">
            <v>0</v>
          </cell>
          <cell r="AO568">
            <v>0</v>
          </cell>
          <cell r="AP568">
            <v>0</v>
          </cell>
          <cell r="AQ568">
            <v>0</v>
          </cell>
          <cell r="AR568">
            <v>0</v>
          </cell>
          <cell r="AS568">
            <v>0</v>
          </cell>
          <cell r="AT568">
            <v>0</v>
          </cell>
          <cell r="AU568">
            <v>0</v>
          </cell>
        </row>
        <row r="569">
          <cell r="AG569" t="str">
            <v>South East</v>
          </cell>
          <cell r="AH569" t="str">
            <v>SE</v>
          </cell>
          <cell r="AI569" t="str">
            <v>Demand ToU 11kV</v>
          </cell>
          <cell r="AJ569" t="str">
            <v>Volume summer</v>
          </cell>
          <cell r="AK569">
            <v>0</v>
          </cell>
          <cell r="AL569">
            <v>0</v>
          </cell>
          <cell r="AM569">
            <v>0</v>
          </cell>
          <cell r="AN569">
            <v>0</v>
          </cell>
          <cell r="AO569">
            <v>0</v>
          </cell>
          <cell r="AP569">
            <v>0</v>
          </cell>
          <cell r="AQ569">
            <v>0</v>
          </cell>
          <cell r="AR569">
            <v>0</v>
          </cell>
          <cell r="AS569">
            <v>0</v>
          </cell>
          <cell r="AT569">
            <v>0</v>
          </cell>
          <cell r="AU569">
            <v>0</v>
          </cell>
        </row>
        <row r="570">
          <cell r="AG570" t="str">
            <v>South East</v>
          </cell>
          <cell r="AH570" t="str">
            <v>SE</v>
          </cell>
          <cell r="AI570" t="str">
            <v>11kV Line</v>
          </cell>
          <cell r="AJ570" t="str">
            <v>Volume summer</v>
          </cell>
          <cell r="AK570">
            <v>0</v>
          </cell>
          <cell r="AL570">
            <v>0</v>
          </cell>
          <cell r="AM570">
            <v>0</v>
          </cell>
          <cell r="AN570">
            <v>0</v>
          </cell>
          <cell r="AO570">
            <v>0</v>
          </cell>
          <cell r="AP570">
            <v>0</v>
          </cell>
          <cell r="AQ570">
            <v>0</v>
          </cell>
          <cell r="AR570">
            <v>0</v>
          </cell>
          <cell r="AS570">
            <v>0</v>
          </cell>
          <cell r="AT570">
            <v>0</v>
          </cell>
          <cell r="AU570">
            <v>0</v>
          </cell>
        </row>
        <row r="571">
          <cell r="AG571" t="str">
            <v>South East</v>
          </cell>
          <cell r="AH571" t="str">
            <v>SE</v>
          </cell>
          <cell r="AI571" t="str">
            <v>11kV Bus</v>
          </cell>
          <cell r="AJ571" t="str">
            <v>Volume summer</v>
          </cell>
          <cell r="AK571">
            <v>0</v>
          </cell>
          <cell r="AL571">
            <v>0</v>
          </cell>
          <cell r="AM571">
            <v>0</v>
          </cell>
          <cell r="AN571">
            <v>0</v>
          </cell>
          <cell r="AO571">
            <v>0</v>
          </cell>
          <cell r="AP571">
            <v>0</v>
          </cell>
          <cell r="AQ571">
            <v>0</v>
          </cell>
          <cell r="AR571">
            <v>0</v>
          </cell>
          <cell r="AS571">
            <v>0</v>
          </cell>
          <cell r="AT571">
            <v>0</v>
          </cell>
          <cell r="AU571">
            <v>0</v>
          </cell>
        </row>
        <row r="572">
          <cell r="AG572" t="str">
            <v>East</v>
          </cell>
          <cell r="AH572" t="str">
            <v>T1</v>
          </cell>
          <cell r="AI572" t="str">
            <v>CAC 66kV</v>
          </cell>
          <cell r="AJ572" t="str">
            <v>Volume summer</v>
          </cell>
          <cell r="AK572">
            <v>0</v>
          </cell>
          <cell r="AL572">
            <v>0</v>
          </cell>
          <cell r="AM572">
            <v>0</v>
          </cell>
          <cell r="AN572">
            <v>0</v>
          </cell>
          <cell r="AO572">
            <v>0</v>
          </cell>
          <cell r="AP572">
            <v>0</v>
          </cell>
          <cell r="AQ572">
            <v>0</v>
          </cell>
          <cell r="AR572">
            <v>0</v>
          </cell>
          <cell r="AS572">
            <v>0</v>
          </cell>
          <cell r="AT572">
            <v>0</v>
          </cell>
          <cell r="AU572">
            <v>0</v>
          </cell>
        </row>
        <row r="573">
          <cell r="AG573" t="str">
            <v>East</v>
          </cell>
          <cell r="AH573" t="str">
            <v>T1</v>
          </cell>
          <cell r="AI573" t="str">
            <v>CAC 33kV</v>
          </cell>
          <cell r="AJ573" t="str">
            <v>Volume summer</v>
          </cell>
          <cell r="AK573">
            <v>0</v>
          </cell>
          <cell r="AL573">
            <v>0</v>
          </cell>
          <cell r="AM573">
            <v>0</v>
          </cell>
          <cell r="AN573">
            <v>0</v>
          </cell>
          <cell r="AO573">
            <v>0</v>
          </cell>
          <cell r="AP573">
            <v>0</v>
          </cell>
          <cell r="AQ573">
            <v>0</v>
          </cell>
          <cell r="AR573">
            <v>0</v>
          </cell>
          <cell r="AS573">
            <v>0</v>
          </cell>
          <cell r="AT573">
            <v>0</v>
          </cell>
          <cell r="AU573">
            <v>0</v>
          </cell>
        </row>
        <row r="574">
          <cell r="AG574" t="str">
            <v>East</v>
          </cell>
          <cell r="AH574" t="str">
            <v>T1</v>
          </cell>
          <cell r="AI574" t="str">
            <v>CAC 22/11kV Line</v>
          </cell>
          <cell r="AJ574" t="str">
            <v>Volume summer</v>
          </cell>
          <cell r="AK574">
            <v>0</v>
          </cell>
          <cell r="AL574">
            <v>0</v>
          </cell>
          <cell r="AM574">
            <v>0</v>
          </cell>
          <cell r="AN574">
            <v>0</v>
          </cell>
          <cell r="AO574">
            <v>0</v>
          </cell>
          <cell r="AP574">
            <v>0</v>
          </cell>
          <cell r="AQ574">
            <v>0</v>
          </cell>
          <cell r="AR574">
            <v>0</v>
          </cell>
          <cell r="AS574">
            <v>0</v>
          </cell>
          <cell r="AT574">
            <v>0</v>
          </cell>
          <cell r="AU574">
            <v>0</v>
          </cell>
        </row>
        <row r="575">
          <cell r="AG575" t="str">
            <v>East</v>
          </cell>
          <cell r="AH575" t="str">
            <v>T1</v>
          </cell>
          <cell r="AI575" t="str">
            <v>CAC 22/11kV Bus</v>
          </cell>
          <cell r="AJ575" t="str">
            <v>Volume summer</v>
          </cell>
          <cell r="AK575">
            <v>0</v>
          </cell>
          <cell r="AL575">
            <v>0</v>
          </cell>
          <cell r="AM575">
            <v>0</v>
          </cell>
          <cell r="AN575">
            <v>0</v>
          </cell>
          <cell r="AO575">
            <v>0</v>
          </cell>
          <cell r="AP575">
            <v>0</v>
          </cell>
          <cell r="AQ575">
            <v>0</v>
          </cell>
          <cell r="AR575">
            <v>0</v>
          </cell>
          <cell r="AS575">
            <v>0</v>
          </cell>
          <cell r="AT575">
            <v>0</v>
          </cell>
          <cell r="AU575">
            <v>0</v>
          </cell>
        </row>
        <row r="576">
          <cell r="AG576" t="str">
            <v>East</v>
          </cell>
          <cell r="AH576" t="str">
            <v>T2</v>
          </cell>
          <cell r="AI576" t="str">
            <v>CAC 66kV</v>
          </cell>
          <cell r="AJ576" t="str">
            <v>Volume summer</v>
          </cell>
          <cell r="AK576">
            <v>0</v>
          </cell>
          <cell r="AL576">
            <v>0</v>
          </cell>
          <cell r="AM576">
            <v>0</v>
          </cell>
          <cell r="AN576">
            <v>0</v>
          </cell>
          <cell r="AO576">
            <v>0</v>
          </cell>
          <cell r="AP576">
            <v>0</v>
          </cell>
          <cell r="AQ576">
            <v>0</v>
          </cell>
          <cell r="AR576">
            <v>0</v>
          </cell>
          <cell r="AS576">
            <v>0</v>
          </cell>
          <cell r="AT576">
            <v>0</v>
          </cell>
          <cell r="AU576">
            <v>0</v>
          </cell>
        </row>
        <row r="577">
          <cell r="AG577" t="str">
            <v>East</v>
          </cell>
          <cell r="AH577" t="str">
            <v>T2</v>
          </cell>
          <cell r="AI577" t="str">
            <v>CAC 33kV</v>
          </cell>
          <cell r="AJ577" t="str">
            <v>Volume summer</v>
          </cell>
          <cell r="AK577">
            <v>0</v>
          </cell>
          <cell r="AL577">
            <v>0</v>
          </cell>
          <cell r="AM577">
            <v>0</v>
          </cell>
          <cell r="AN577">
            <v>0</v>
          </cell>
          <cell r="AO577">
            <v>0</v>
          </cell>
          <cell r="AP577">
            <v>0</v>
          </cell>
          <cell r="AQ577">
            <v>0</v>
          </cell>
          <cell r="AR577">
            <v>0</v>
          </cell>
          <cell r="AS577">
            <v>0</v>
          </cell>
          <cell r="AT577">
            <v>0</v>
          </cell>
          <cell r="AU577">
            <v>0</v>
          </cell>
        </row>
        <row r="578">
          <cell r="AG578" t="str">
            <v>East</v>
          </cell>
          <cell r="AH578" t="str">
            <v>T2</v>
          </cell>
          <cell r="AI578" t="str">
            <v>CAC 22/11kV Line</v>
          </cell>
          <cell r="AJ578" t="str">
            <v>Volume summer</v>
          </cell>
          <cell r="AK578">
            <v>0</v>
          </cell>
          <cell r="AL578">
            <v>0</v>
          </cell>
          <cell r="AM578">
            <v>0</v>
          </cell>
          <cell r="AN578">
            <v>0</v>
          </cell>
          <cell r="AO578">
            <v>0</v>
          </cell>
          <cell r="AP578">
            <v>0</v>
          </cell>
          <cell r="AQ578">
            <v>0</v>
          </cell>
          <cell r="AR578">
            <v>0</v>
          </cell>
          <cell r="AS578">
            <v>0</v>
          </cell>
          <cell r="AT578">
            <v>0</v>
          </cell>
          <cell r="AU578">
            <v>0</v>
          </cell>
        </row>
        <row r="579">
          <cell r="AG579" t="str">
            <v>East</v>
          </cell>
          <cell r="AH579" t="str">
            <v>T2</v>
          </cell>
          <cell r="AI579" t="str">
            <v>CAC 22/11kV Bus</v>
          </cell>
          <cell r="AJ579" t="str">
            <v>Volume summer</v>
          </cell>
          <cell r="AK579">
            <v>0</v>
          </cell>
          <cell r="AL579">
            <v>0</v>
          </cell>
          <cell r="AM579">
            <v>0</v>
          </cell>
          <cell r="AN579">
            <v>0</v>
          </cell>
          <cell r="AO579">
            <v>0</v>
          </cell>
          <cell r="AP579">
            <v>0</v>
          </cell>
          <cell r="AQ579">
            <v>0</v>
          </cell>
          <cell r="AR579">
            <v>0</v>
          </cell>
          <cell r="AS579">
            <v>0</v>
          </cell>
          <cell r="AT579">
            <v>0</v>
          </cell>
          <cell r="AU579">
            <v>0</v>
          </cell>
        </row>
        <row r="580">
          <cell r="AG580" t="str">
            <v>East</v>
          </cell>
          <cell r="AH580" t="str">
            <v>T3</v>
          </cell>
          <cell r="AI580" t="str">
            <v>CAC 66kV</v>
          </cell>
          <cell r="AJ580" t="str">
            <v>Volume summer</v>
          </cell>
          <cell r="AK580">
            <v>0</v>
          </cell>
          <cell r="AL580">
            <v>0</v>
          </cell>
          <cell r="AM580">
            <v>0</v>
          </cell>
          <cell r="AN580">
            <v>0</v>
          </cell>
          <cell r="AO580">
            <v>0</v>
          </cell>
          <cell r="AP580">
            <v>0</v>
          </cell>
          <cell r="AQ580">
            <v>0</v>
          </cell>
          <cell r="AR580">
            <v>0</v>
          </cell>
          <cell r="AS580">
            <v>0</v>
          </cell>
          <cell r="AT580">
            <v>0</v>
          </cell>
          <cell r="AU580">
            <v>0</v>
          </cell>
        </row>
        <row r="581">
          <cell r="AG581" t="str">
            <v>East</v>
          </cell>
          <cell r="AH581" t="str">
            <v>T3</v>
          </cell>
          <cell r="AI581" t="str">
            <v>CAC 33kV</v>
          </cell>
          <cell r="AJ581" t="str">
            <v>Volume summer</v>
          </cell>
          <cell r="AK581">
            <v>0</v>
          </cell>
          <cell r="AL581">
            <v>0</v>
          </cell>
          <cell r="AM581">
            <v>0</v>
          </cell>
          <cell r="AN581">
            <v>0</v>
          </cell>
          <cell r="AO581">
            <v>0</v>
          </cell>
          <cell r="AP581">
            <v>0</v>
          </cell>
          <cell r="AQ581">
            <v>0</v>
          </cell>
          <cell r="AR581">
            <v>0</v>
          </cell>
          <cell r="AS581">
            <v>0</v>
          </cell>
          <cell r="AT581">
            <v>0</v>
          </cell>
          <cell r="AU581">
            <v>0</v>
          </cell>
        </row>
        <row r="582">
          <cell r="AG582" t="str">
            <v>East</v>
          </cell>
          <cell r="AH582" t="str">
            <v>T3</v>
          </cell>
          <cell r="AI582" t="str">
            <v>CAC 22/11kV Line</v>
          </cell>
          <cell r="AJ582" t="str">
            <v>Volume summer</v>
          </cell>
          <cell r="AK582">
            <v>0</v>
          </cell>
          <cell r="AL582">
            <v>0</v>
          </cell>
          <cell r="AM582">
            <v>0</v>
          </cell>
          <cell r="AN582">
            <v>0</v>
          </cell>
          <cell r="AO582">
            <v>0</v>
          </cell>
          <cell r="AP582">
            <v>0</v>
          </cell>
          <cell r="AQ582">
            <v>0</v>
          </cell>
          <cell r="AR582">
            <v>0</v>
          </cell>
          <cell r="AS582">
            <v>0</v>
          </cell>
          <cell r="AT582">
            <v>0</v>
          </cell>
          <cell r="AU582">
            <v>0</v>
          </cell>
        </row>
        <row r="583">
          <cell r="AG583" t="str">
            <v>East</v>
          </cell>
          <cell r="AH583" t="str">
            <v>T3</v>
          </cell>
          <cell r="AI583" t="str">
            <v>CAC 22/11kV Bus</v>
          </cell>
          <cell r="AJ583" t="str">
            <v>Volume summer</v>
          </cell>
          <cell r="AK583">
            <v>0</v>
          </cell>
          <cell r="AL583">
            <v>0</v>
          </cell>
          <cell r="AM583">
            <v>0</v>
          </cell>
          <cell r="AN583">
            <v>0</v>
          </cell>
          <cell r="AO583">
            <v>0</v>
          </cell>
          <cell r="AP583">
            <v>0</v>
          </cell>
          <cell r="AQ583">
            <v>0</v>
          </cell>
          <cell r="AR583">
            <v>0</v>
          </cell>
          <cell r="AS583">
            <v>0</v>
          </cell>
          <cell r="AT583">
            <v>0</v>
          </cell>
          <cell r="AU583">
            <v>0</v>
          </cell>
        </row>
        <row r="584">
          <cell r="AG584" t="str">
            <v>West</v>
          </cell>
          <cell r="AH584" t="str">
            <v>T1</v>
          </cell>
          <cell r="AI584" t="str">
            <v>CAC 66kV</v>
          </cell>
          <cell r="AJ584" t="str">
            <v>Volume summer</v>
          </cell>
          <cell r="AK584">
            <v>0</v>
          </cell>
          <cell r="AL584">
            <v>0</v>
          </cell>
          <cell r="AM584">
            <v>0</v>
          </cell>
          <cell r="AN584">
            <v>0</v>
          </cell>
          <cell r="AO584">
            <v>0</v>
          </cell>
          <cell r="AP584">
            <v>0</v>
          </cell>
          <cell r="AQ584">
            <v>0</v>
          </cell>
          <cell r="AR584">
            <v>0</v>
          </cell>
          <cell r="AS584">
            <v>0</v>
          </cell>
          <cell r="AT584">
            <v>0</v>
          </cell>
          <cell r="AU584">
            <v>0</v>
          </cell>
        </row>
        <row r="585">
          <cell r="AG585" t="str">
            <v>West</v>
          </cell>
          <cell r="AH585" t="str">
            <v>T1</v>
          </cell>
          <cell r="AI585" t="str">
            <v>CAC 33kV</v>
          </cell>
          <cell r="AJ585" t="str">
            <v>Volume summer</v>
          </cell>
          <cell r="AK585">
            <v>0</v>
          </cell>
          <cell r="AL585">
            <v>0</v>
          </cell>
          <cell r="AM585">
            <v>0</v>
          </cell>
          <cell r="AN585">
            <v>0</v>
          </cell>
          <cell r="AO585">
            <v>0</v>
          </cell>
          <cell r="AP585">
            <v>0</v>
          </cell>
          <cell r="AQ585">
            <v>0</v>
          </cell>
          <cell r="AR585">
            <v>0</v>
          </cell>
          <cell r="AS585">
            <v>0</v>
          </cell>
          <cell r="AT585">
            <v>0</v>
          </cell>
          <cell r="AU585">
            <v>0</v>
          </cell>
        </row>
        <row r="586">
          <cell r="AG586" t="str">
            <v>West</v>
          </cell>
          <cell r="AH586" t="str">
            <v>T1</v>
          </cell>
          <cell r="AI586" t="str">
            <v>CAC 22/11kV Line</v>
          </cell>
          <cell r="AJ586" t="str">
            <v>Volume summer</v>
          </cell>
          <cell r="AK586">
            <v>0</v>
          </cell>
          <cell r="AL586">
            <v>0</v>
          </cell>
          <cell r="AM586">
            <v>0</v>
          </cell>
          <cell r="AN586">
            <v>0</v>
          </cell>
          <cell r="AO586">
            <v>0</v>
          </cell>
          <cell r="AP586">
            <v>0</v>
          </cell>
          <cell r="AQ586">
            <v>0</v>
          </cell>
          <cell r="AR586">
            <v>0</v>
          </cell>
          <cell r="AS586">
            <v>0</v>
          </cell>
          <cell r="AT586">
            <v>0</v>
          </cell>
          <cell r="AU586">
            <v>0</v>
          </cell>
        </row>
        <row r="587">
          <cell r="AG587" t="str">
            <v>West</v>
          </cell>
          <cell r="AH587" t="str">
            <v>T1</v>
          </cell>
          <cell r="AI587" t="str">
            <v>CAC 22/11kV Bus</v>
          </cell>
          <cell r="AJ587" t="str">
            <v>Volume summer</v>
          </cell>
          <cell r="AK587">
            <v>0</v>
          </cell>
          <cell r="AL587">
            <v>0</v>
          </cell>
          <cell r="AM587">
            <v>0</v>
          </cell>
          <cell r="AN587">
            <v>0</v>
          </cell>
          <cell r="AO587">
            <v>0</v>
          </cell>
          <cell r="AP587">
            <v>0</v>
          </cell>
          <cell r="AQ587">
            <v>0</v>
          </cell>
          <cell r="AR587">
            <v>0</v>
          </cell>
          <cell r="AS587">
            <v>0</v>
          </cell>
          <cell r="AT587">
            <v>0</v>
          </cell>
          <cell r="AU587">
            <v>0</v>
          </cell>
        </row>
        <row r="588">
          <cell r="AG588" t="str">
            <v>West</v>
          </cell>
          <cell r="AH588" t="str">
            <v>T2</v>
          </cell>
          <cell r="AI588" t="str">
            <v>CAC 66kV</v>
          </cell>
          <cell r="AJ588" t="str">
            <v>Volume summer</v>
          </cell>
          <cell r="AK588">
            <v>0</v>
          </cell>
          <cell r="AL588">
            <v>0</v>
          </cell>
          <cell r="AM588">
            <v>0</v>
          </cell>
          <cell r="AN588">
            <v>0</v>
          </cell>
          <cell r="AO588">
            <v>0</v>
          </cell>
          <cell r="AP588">
            <v>0</v>
          </cell>
          <cell r="AQ588">
            <v>0</v>
          </cell>
          <cell r="AR588">
            <v>0</v>
          </cell>
          <cell r="AS588">
            <v>0</v>
          </cell>
          <cell r="AT588">
            <v>0</v>
          </cell>
          <cell r="AU588">
            <v>0</v>
          </cell>
        </row>
        <row r="589">
          <cell r="AG589" t="str">
            <v>West</v>
          </cell>
          <cell r="AH589" t="str">
            <v>T2</v>
          </cell>
          <cell r="AI589" t="str">
            <v>CAC 33kV</v>
          </cell>
          <cell r="AJ589" t="str">
            <v>Volume summer</v>
          </cell>
          <cell r="AK589">
            <v>0</v>
          </cell>
          <cell r="AL589">
            <v>0</v>
          </cell>
          <cell r="AM589">
            <v>0</v>
          </cell>
          <cell r="AN589">
            <v>0</v>
          </cell>
          <cell r="AO589">
            <v>0</v>
          </cell>
          <cell r="AP589">
            <v>0</v>
          </cell>
          <cell r="AQ589">
            <v>0</v>
          </cell>
          <cell r="AR589">
            <v>0</v>
          </cell>
          <cell r="AS589">
            <v>0</v>
          </cell>
          <cell r="AT589">
            <v>0</v>
          </cell>
          <cell r="AU589">
            <v>0</v>
          </cell>
        </row>
        <row r="590">
          <cell r="AG590" t="str">
            <v>West</v>
          </cell>
          <cell r="AH590" t="str">
            <v>T2</v>
          </cell>
          <cell r="AI590" t="str">
            <v>CAC 22/11kV Line</v>
          </cell>
          <cell r="AJ590" t="str">
            <v>Volume summer</v>
          </cell>
          <cell r="AK590">
            <v>0</v>
          </cell>
          <cell r="AL590">
            <v>0</v>
          </cell>
          <cell r="AM590">
            <v>0</v>
          </cell>
          <cell r="AN590">
            <v>0</v>
          </cell>
          <cell r="AO590">
            <v>0</v>
          </cell>
          <cell r="AP590">
            <v>0</v>
          </cell>
          <cell r="AQ590">
            <v>0</v>
          </cell>
          <cell r="AR590">
            <v>0</v>
          </cell>
          <cell r="AS590">
            <v>0</v>
          </cell>
          <cell r="AT590">
            <v>0</v>
          </cell>
          <cell r="AU590">
            <v>0</v>
          </cell>
        </row>
        <row r="591">
          <cell r="AG591" t="str">
            <v>West</v>
          </cell>
          <cell r="AH591" t="str">
            <v>T2</v>
          </cell>
          <cell r="AI591" t="str">
            <v>CAC 22/11kV Bus</v>
          </cell>
          <cell r="AJ591" t="str">
            <v>Volume summer</v>
          </cell>
          <cell r="AK591">
            <v>0</v>
          </cell>
          <cell r="AL591">
            <v>0</v>
          </cell>
          <cell r="AM591">
            <v>0</v>
          </cell>
          <cell r="AN591">
            <v>0</v>
          </cell>
          <cell r="AO591">
            <v>0</v>
          </cell>
          <cell r="AP591">
            <v>0</v>
          </cell>
          <cell r="AQ591">
            <v>0</v>
          </cell>
          <cell r="AR591">
            <v>0</v>
          </cell>
          <cell r="AS591">
            <v>0</v>
          </cell>
          <cell r="AT591">
            <v>0</v>
          </cell>
          <cell r="AU591">
            <v>0</v>
          </cell>
        </row>
        <row r="592">
          <cell r="AG592" t="str">
            <v>West</v>
          </cell>
          <cell r="AH592" t="str">
            <v>T3</v>
          </cell>
          <cell r="AI592" t="str">
            <v>CAC 66kV</v>
          </cell>
          <cell r="AJ592" t="str">
            <v>Volume summer</v>
          </cell>
          <cell r="AK592">
            <v>0</v>
          </cell>
          <cell r="AL592">
            <v>0</v>
          </cell>
          <cell r="AM592">
            <v>0</v>
          </cell>
          <cell r="AN592">
            <v>0</v>
          </cell>
          <cell r="AO592">
            <v>0</v>
          </cell>
          <cell r="AP592">
            <v>0</v>
          </cell>
          <cell r="AQ592">
            <v>0</v>
          </cell>
          <cell r="AR592">
            <v>0</v>
          </cell>
          <cell r="AS592">
            <v>0</v>
          </cell>
          <cell r="AT592">
            <v>0</v>
          </cell>
          <cell r="AU592">
            <v>0</v>
          </cell>
        </row>
        <row r="593">
          <cell r="AG593" t="str">
            <v>West</v>
          </cell>
          <cell r="AH593" t="str">
            <v>T3</v>
          </cell>
          <cell r="AI593" t="str">
            <v>CAC 33kV</v>
          </cell>
          <cell r="AJ593" t="str">
            <v>Volume summer</v>
          </cell>
          <cell r="AK593">
            <v>0</v>
          </cell>
          <cell r="AL593">
            <v>0</v>
          </cell>
          <cell r="AM593">
            <v>0</v>
          </cell>
          <cell r="AN593">
            <v>0</v>
          </cell>
          <cell r="AO593">
            <v>0</v>
          </cell>
          <cell r="AP593">
            <v>0</v>
          </cell>
          <cell r="AQ593">
            <v>0</v>
          </cell>
          <cell r="AR593">
            <v>0</v>
          </cell>
          <cell r="AS593">
            <v>0</v>
          </cell>
          <cell r="AT593">
            <v>0</v>
          </cell>
          <cell r="AU593">
            <v>0</v>
          </cell>
        </row>
        <row r="594">
          <cell r="AG594" t="str">
            <v>West</v>
          </cell>
          <cell r="AH594" t="str">
            <v>T3</v>
          </cell>
          <cell r="AI594" t="str">
            <v>CAC 22/11kV Line</v>
          </cell>
          <cell r="AJ594" t="str">
            <v>Volume summer</v>
          </cell>
          <cell r="AK594">
            <v>0</v>
          </cell>
          <cell r="AL594">
            <v>0</v>
          </cell>
          <cell r="AM594">
            <v>0</v>
          </cell>
          <cell r="AN594">
            <v>0</v>
          </cell>
          <cell r="AO594">
            <v>0</v>
          </cell>
          <cell r="AP594">
            <v>0</v>
          </cell>
          <cell r="AQ594">
            <v>0</v>
          </cell>
          <cell r="AR594">
            <v>0</v>
          </cell>
          <cell r="AS594">
            <v>0</v>
          </cell>
          <cell r="AT594">
            <v>0</v>
          </cell>
          <cell r="AU594">
            <v>0</v>
          </cell>
        </row>
        <row r="595">
          <cell r="AG595" t="str">
            <v>West</v>
          </cell>
          <cell r="AH595" t="str">
            <v>T3</v>
          </cell>
          <cell r="AI595" t="str">
            <v>CAC 22/11kV Bus</v>
          </cell>
          <cell r="AJ595" t="str">
            <v>Volume summer</v>
          </cell>
          <cell r="AK595">
            <v>0</v>
          </cell>
          <cell r="AL595">
            <v>0</v>
          </cell>
          <cell r="AM595">
            <v>0</v>
          </cell>
          <cell r="AN595">
            <v>0</v>
          </cell>
          <cell r="AO595">
            <v>0</v>
          </cell>
          <cell r="AP595">
            <v>0</v>
          </cell>
          <cell r="AQ595">
            <v>0</v>
          </cell>
          <cell r="AR595">
            <v>0</v>
          </cell>
          <cell r="AS595">
            <v>0</v>
          </cell>
          <cell r="AT595">
            <v>0</v>
          </cell>
          <cell r="AU595">
            <v>0</v>
          </cell>
        </row>
        <row r="596">
          <cell r="AG596" t="str">
            <v>East</v>
          </cell>
          <cell r="AH596" t="str">
            <v>T1</v>
          </cell>
          <cell r="AI596" t="str">
            <v>CAC 66/33kV STOUD</v>
          </cell>
          <cell r="AJ596" t="str">
            <v>Volume summer</v>
          </cell>
          <cell r="AK596">
            <v>4812783.2799004558</v>
          </cell>
          <cell r="AL596">
            <v>4812783.2799004558</v>
          </cell>
          <cell r="AM596">
            <v>4812783.2799004558</v>
          </cell>
          <cell r="AN596">
            <v>4812783.2799004558</v>
          </cell>
          <cell r="AO596">
            <v>4812783.2799004558</v>
          </cell>
          <cell r="AP596">
            <v>4812783.2799004558</v>
          </cell>
          <cell r="AQ596">
            <v>4812783.2799004558</v>
          </cell>
          <cell r="AR596">
            <v>4812783.2799004558</v>
          </cell>
          <cell r="AS596">
            <v>4812783.2799004558</v>
          </cell>
          <cell r="AT596">
            <v>4812783.2799004558</v>
          </cell>
          <cell r="AU596">
            <v>4812783.2799004558</v>
          </cell>
        </row>
        <row r="597">
          <cell r="AG597" t="str">
            <v>East</v>
          </cell>
          <cell r="AH597" t="str">
            <v>T1</v>
          </cell>
          <cell r="AI597" t="str">
            <v>CAC 22/11kV Bus STOUD</v>
          </cell>
          <cell r="AJ597" t="str">
            <v>Volume summer</v>
          </cell>
          <cell r="AK597">
            <v>0</v>
          </cell>
          <cell r="AL597">
            <v>0</v>
          </cell>
          <cell r="AM597">
            <v>0</v>
          </cell>
          <cell r="AN597">
            <v>0</v>
          </cell>
          <cell r="AO597">
            <v>0</v>
          </cell>
          <cell r="AP597">
            <v>0</v>
          </cell>
          <cell r="AQ597">
            <v>0</v>
          </cell>
          <cell r="AR597">
            <v>0</v>
          </cell>
          <cell r="AS597">
            <v>0</v>
          </cell>
          <cell r="AT597">
            <v>0</v>
          </cell>
          <cell r="AU597">
            <v>0</v>
          </cell>
        </row>
        <row r="598">
          <cell r="AG598" t="str">
            <v>East</v>
          </cell>
          <cell r="AH598" t="str">
            <v>T1</v>
          </cell>
          <cell r="AI598" t="str">
            <v>CAC 22/11kV Line STOUD</v>
          </cell>
          <cell r="AJ598" t="str">
            <v>Volume summer</v>
          </cell>
          <cell r="AK598">
            <v>0</v>
          </cell>
          <cell r="AL598">
            <v>0</v>
          </cell>
          <cell r="AM598">
            <v>0</v>
          </cell>
          <cell r="AN598">
            <v>0</v>
          </cell>
          <cell r="AO598">
            <v>0</v>
          </cell>
          <cell r="AP598">
            <v>0</v>
          </cell>
          <cell r="AQ598">
            <v>0</v>
          </cell>
          <cell r="AR598">
            <v>0</v>
          </cell>
          <cell r="AS598">
            <v>0</v>
          </cell>
          <cell r="AT598">
            <v>0</v>
          </cell>
          <cell r="AU598">
            <v>0</v>
          </cell>
        </row>
        <row r="599">
          <cell r="AG599" t="str">
            <v>East</v>
          </cell>
          <cell r="AH599" t="str">
            <v>T2</v>
          </cell>
          <cell r="AI599" t="str">
            <v>CAC 66/33kV STOUD</v>
          </cell>
          <cell r="AJ599" t="str">
            <v>Volume summer</v>
          </cell>
          <cell r="AK599">
            <v>0</v>
          </cell>
          <cell r="AL599">
            <v>0</v>
          </cell>
          <cell r="AM599">
            <v>0</v>
          </cell>
          <cell r="AN599">
            <v>0</v>
          </cell>
          <cell r="AO599">
            <v>0</v>
          </cell>
          <cell r="AP599">
            <v>0</v>
          </cell>
          <cell r="AQ599">
            <v>0</v>
          </cell>
          <cell r="AR599">
            <v>0</v>
          </cell>
          <cell r="AS599">
            <v>0</v>
          </cell>
          <cell r="AT599">
            <v>0</v>
          </cell>
          <cell r="AU599">
            <v>0</v>
          </cell>
        </row>
        <row r="600">
          <cell r="AG600" t="str">
            <v>East</v>
          </cell>
          <cell r="AH600" t="str">
            <v>T2</v>
          </cell>
          <cell r="AI600" t="str">
            <v>CAC 22/11kV Bus STOUD</v>
          </cell>
          <cell r="AJ600" t="str">
            <v>Volume summer</v>
          </cell>
          <cell r="AK600">
            <v>0</v>
          </cell>
          <cell r="AL600">
            <v>0</v>
          </cell>
          <cell r="AM600">
            <v>0</v>
          </cell>
          <cell r="AN600">
            <v>0</v>
          </cell>
          <cell r="AO600">
            <v>0</v>
          </cell>
          <cell r="AP600">
            <v>0</v>
          </cell>
          <cell r="AQ600">
            <v>0</v>
          </cell>
          <cell r="AR600">
            <v>0</v>
          </cell>
          <cell r="AS600">
            <v>0</v>
          </cell>
          <cell r="AT600">
            <v>0</v>
          </cell>
          <cell r="AU600">
            <v>0</v>
          </cell>
        </row>
        <row r="601">
          <cell r="AG601" t="str">
            <v>East</v>
          </cell>
          <cell r="AH601" t="str">
            <v>T2</v>
          </cell>
          <cell r="AI601" t="str">
            <v>CAC 22/11kV Line STOUD</v>
          </cell>
          <cell r="AJ601" t="str">
            <v>Volume summer</v>
          </cell>
          <cell r="AK601">
            <v>0</v>
          </cell>
          <cell r="AL601">
            <v>0</v>
          </cell>
          <cell r="AM601">
            <v>0</v>
          </cell>
          <cell r="AN601">
            <v>0</v>
          </cell>
          <cell r="AO601">
            <v>0</v>
          </cell>
          <cell r="AP601">
            <v>0</v>
          </cell>
          <cell r="AQ601">
            <v>0</v>
          </cell>
          <cell r="AR601">
            <v>0</v>
          </cell>
          <cell r="AS601">
            <v>0</v>
          </cell>
          <cell r="AT601">
            <v>0</v>
          </cell>
          <cell r="AU601">
            <v>0</v>
          </cell>
        </row>
        <row r="602">
          <cell r="AG602" t="str">
            <v>East</v>
          </cell>
          <cell r="AH602" t="str">
            <v>T3</v>
          </cell>
          <cell r="AI602" t="str">
            <v>CAC 66/33kV STOUD</v>
          </cell>
          <cell r="AJ602" t="str">
            <v>Volume summer</v>
          </cell>
          <cell r="AK602">
            <v>0</v>
          </cell>
          <cell r="AL602">
            <v>0</v>
          </cell>
          <cell r="AM602">
            <v>0</v>
          </cell>
          <cell r="AN602">
            <v>0</v>
          </cell>
          <cell r="AO602">
            <v>0</v>
          </cell>
          <cell r="AP602">
            <v>0</v>
          </cell>
          <cell r="AQ602">
            <v>0</v>
          </cell>
          <cell r="AR602">
            <v>0</v>
          </cell>
          <cell r="AS602">
            <v>0</v>
          </cell>
          <cell r="AT602">
            <v>0</v>
          </cell>
          <cell r="AU602">
            <v>0</v>
          </cell>
        </row>
        <row r="603">
          <cell r="AG603" t="str">
            <v>East</v>
          </cell>
          <cell r="AH603" t="str">
            <v>T3</v>
          </cell>
          <cell r="AI603" t="str">
            <v>CAC 22/11kV Bus STOUD</v>
          </cell>
          <cell r="AJ603" t="str">
            <v>Volume summer</v>
          </cell>
          <cell r="AK603">
            <v>0</v>
          </cell>
          <cell r="AL603">
            <v>0</v>
          </cell>
          <cell r="AM603">
            <v>0</v>
          </cell>
          <cell r="AN603">
            <v>0</v>
          </cell>
          <cell r="AO603">
            <v>0</v>
          </cell>
          <cell r="AP603">
            <v>0</v>
          </cell>
          <cell r="AQ603">
            <v>0</v>
          </cell>
          <cell r="AR603">
            <v>0</v>
          </cell>
          <cell r="AS603">
            <v>0</v>
          </cell>
          <cell r="AT603">
            <v>0</v>
          </cell>
          <cell r="AU603">
            <v>0</v>
          </cell>
        </row>
        <row r="604">
          <cell r="AG604" t="str">
            <v>East</v>
          </cell>
          <cell r="AH604" t="str">
            <v>T3</v>
          </cell>
          <cell r="AI604" t="str">
            <v>CAC 22/11kV Line STOUD</v>
          </cell>
          <cell r="AJ604" t="str">
            <v>Volume summer</v>
          </cell>
          <cell r="AK604">
            <v>442412.99543047056</v>
          </cell>
          <cell r="AL604">
            <v>442412.99543047056</v>
          </cell>
          <cell r="AM604">
            <v>442412.99543047056</v>
          </cell>
          <cell r="AN604">
            <v>442412.99543047056</v>
          </cell>
          <cell r="AO604">
            <v>442412.99543047056</v>
          </cell>
          <cell r="AP604">
            <v>442412.99543047056</v>
          </cell>
          <cell r="AQ604">
            <v>442412.99543047056</v>
          </cell>
          <cell r="AR604">
            <v>442412.99543047056</v>
          </cell>
          <cell r="AS604">
            <v>442412.99543047056</v>
          </cell>
          <cell r="AT604">
            <v>442412.99543047056</v>
          </cell>
          <cell r="AU604">
            <v>442412.99543047056</v>
          </cell>
        </row>
        <row r="605">
          <cell r="AG605" t="str">
            <v>West</v>
          </cell>
          <cell r="AH605" t="str">
            <v>T1</v>
          </cell>
          <cell r="AI605" t="str">
            <v>CAC 66/33kV STOUD</v>
          </cell>
          <cell r="AJ605" t="str">
            <v>Volume summer</v>
          </cell>
          <cell r="AK605">
            <v>0</v>
          </cell>
          <cell r="AL605">
            <v>0</v>
          </cell>
          <cell r="AM605">
            <v>0</v>
          </cell>
          <cell r="AN605">
            <v>0</v>
          </cell>
          <cell r="AO605">
            <v>0</v>
          </cell>
          <cell r="AP605">
            <v>0</v>
          </cell>
          <cell r="AQ605">
            <v>0</v>
          </cell>
          <cell r="AR605">
            <v>0</v>
          </cell>
          <cell r="AS605">
            <v>0</v>
          </cell>
          <cell r="AT605">
            <v>0</v>
          </cell>
          <cell r="AU605">
            <v>0</v>
          </cell>
        </row>
        <row r="606">
          <cell r="AG606" t="str">
            <v>West</v>
          </cell>
          <cell r="AH606" t="str">
            <v>T1</v>
          </cell>
          <cell r="AI606" t="str">
            <v>CAC 22/11kV Bus STOUD</v>
          </cell>
          <cell r="AJ606" t="str">
            <v>Volume summer</v>
          </cell>
          <cell r="AK606">
            <v>0</v>
          </cell>
          <cell r="AL606">
            <v>0</v>
          </cell>
          <cell r="AM606">
            <v>0</v>
          </cell>
          <cell r="AN606">
            <v>0</v>
          </cell>
          <cell r="AO606">
            <v>0</v>
          </cell>
          <cell r="AP606">
            <v>0</v>
          </cell>
          <cell r="AQ606">
            <v>0</v>
          </cell>
          <cell r="AR606">
            <v>0</v>
          </cell>
          <cell r="AS606">
            <v>0</v>
          </cell>
          <cell r="AT606">
            <v>0</v>
          </cell>
          <cell r="AU606">
            <v>0</v>
          </cell>
        </row>
        <row r="607">
          <cell r="AG607" t="str">
            <v>West</v>
          </cell>
          <cell r="AH607" t="str">
            <v>T1</v>
          </cell>
          <cell r="AI607" t="str">
            <v>CAC 22/11kV Line STOUD</v>
          </cell>
          <cell r="AJ607" t="str">
            <v>Volume summer</v>
          </cell>
          <cell r="AK607">
            <v>0</v>
          </cell>
          <cell r="AL607">
            <v>0</v>
          </cell>
          <cell r="AM607">
            <v>0</v>
          </cell>
          <cell r="AN607">
            <v>0</v>
          </cell>
          <cell r="AO607">
            <v>0</v>
          </cell>
          <cell r="AP607">
            <v>0</v>
          </cell>
          <cell r="AQ607">
            <v>0</v>
          </cell>
          <cell r="AR607">
            <v>0</v>
          </cell>
          <cell r="AS607">
            <v>0</v>
          </cell>
          <cell r="AT607">
            <v>0</v>
          </cell>
          <cell r="AU607">
            <v>0</v>
          </cell>
        </row>
        <row r="608">
          <cell r="AG608" t="str">
            <v>West</v>
          </cell>
          <cell r="AH608" t="str">
            <v>T2</v>
          </cell>
          <cell r="AI608" t="str">
            <v>CAC 66/33kV STOUD</v>
          </cell>
          <cell r="AJ608" t="str">
            <v>Volume summer</v>
          </cell>
          <cell r="AK608">
            <v>0</v>
          </cell>
          <cell r="AL608">
            <v>0</v>
          </cell>
          <cell r="AM608">
            <v>0</v>
          </cell>
          <cell r="AN608">
            <v>0</v>
          </cell>
          <cell r="AO608">
            <v>0</v>
          </cell>
          <cell r="AP608">
            <v>0</v>
          </cell>
          <cell r="AQ608">
            <v>0</v>
          </cell>
          <cell r="AR608">
            <v>0</v>
          </cell>
          <cell r="AS608">
            <v>0</v>
          </cell>
          <cell r="AT608">
            <v>0</v>
          </cell>
          <cell r="AU608">
            <v>0</v>
          </cell>
        </row>
        <row r="609">
          <cell r="AG609" t="str">
            <v>West</v>
          </cell>
          <cell r="AH609" t="str">
            <v>T2</v>
          </cell>
          <cell r="AI609" t="str">
            <v>CAC 22/11kV Bus STOUD</v>
          </cell>
          <cell r="AJ609" t="str">
            <v>Volume summer</v>
          </cell>
          <cell r="AK609">
            <v>0</v>
          </cell>
          <cell r="AL609">
            <v>0</v>
          </cell>
          <cell r="AM609">
            <v>0</v>
          </cell>
          <cell r="AN609">
            <v>0</v>
          </cell>
          <cell r="AO609">
            <v>0</v>
          </cell>
          <cell r="AP609">
            <v>0</v>
          </cell>
          <cell r="AQ609">
            <v>0</v>
          </cell>
          <cell r="AR609">
            <v>0</v>
          </cell>
          <cell r="AS609">
            <v>0</v>
          </cell>
          <cell r="AT609">
            <v>0</v>
          </cell>
          <cell r="AU609">
            <v>0</v>
          </cell>
        </row>
        <row r="610">
          <cell r="AG610" t="str">
            <v>West</v>
          </cell>
          <cell r="AH610" t="str">
            <v>T2</v>
          </cell>
          <cell r="AI610" t="str">
            <v>CAC 22/11kV Line STOUD</v>
          </cell>
          <cell r="AJ610" t="str">
            <v>Volume summer</v>
          </cell>
          <cell r="AK610">
            <v>0</v>
          </cell>
          <cell r="AL610">
            <v>0</v>
          </cell>
          <cell r="AM610">
            <v>0</v>
          </cell>
          <cell r="AN610">
            <v>0</v>
          </cell>
          <cell r="AO610">
            <v>0</v>
          </cell>
          <cell r="AP610">
            <v>0</v>
          </cell>
          <cell r="AQ610">
            <v>0</v>
          </cell>
          <cell r="AR610">
            <v>0</v>
          </cell>
          <cell r="AS610">
            <v>0</v>
          </cell>
          <cell r="AT610">
            <v>0</v>
          </cell>
          <cell r="AU610">
            <v>0</v>
          </cell>
        </row>
        <row r="611">
          <cell r="AG611" t="str">
            <v>West</v>
          </cell>
          <cell r="AH611" t="str">
            <v>T3</v>
          </cell>
          <cell r="AI611" t="str">
            <v>CAC 66/33kV STOUD</v>
          </cell>
          <cell r="AJ611" t="str">
            <v>Volume summer</v>
          </cell>
          <cell r="AK611">
            <v>0</v>
          </cell>
          <cell r="AL611">
            <v>0</v>
          </cell>
          <cell r="AM611">
            <v>0</v>
          </cell>
          <cell r="AN611">
            <v>0</v>
          </cell>
          <cell r="AO611">
            <v>0</v>
          </cell>
          <cell r="AP611">
            <v>0</v>
          </cell>
          <cell r="AQ611">
            <v>0</v>
          </cell>
          <cell r="AR611">
            <v>0</v>
          </cell>
          <cell r="AS611">
            <v>0</v>
          </cell>
          <cell r="AT611">
            <v>0</v>
          </cell>
          <cell r="AU611">
            <v>0</v>
          </cell>
        </row>
        <row r="612">
          <cell r="AG612" t="str">
            <v>West</v>
          </cell>
          <cell r="AH612" t="str">
            <v>T3</v>
          </cell>
          <cell r="AI612" t="str">
            <v>CAC 22/11kV Bus STOUD</v>
          </cell>
          <cell r="AJ612" t="str">
            <v>Volume summer</v>
          </cell>
          <cell r="AK612">
            <v>0</v>
          </cell>
          <cell r="AL612">
            <v>0</v>
          </cell>
          <cell r="AM612">
            <v>0</v>
          </cell>
          <cell r="AN612">
            <v>0</v>
          </cell>
          <cell r="AO612">
            <v>0</v>
          </cell>
          <cell r="AP612">
            <v>0</v>
          </cell>
          <cell r="AQ612">
            <v>0</v>
          </cell>
          <cell r="AR612">
            <v>0</v>
          </cell>
          <cell r="AS612">
            <v>0</v>
          </cell>
          <cell r="AT612">
            <v>0</v>
          </cell>
          <cell r="AU612">
            <v>0</v>
          </cell>
        </row>
        <row r="613">
          <cell r="AG613" t="str">
            <v>West</v>
          </cell>
          <cell r="AH613" t="str">
            <v>T3</v>
          </cell>
          <cell r="AI613" t="str">
            <v>CAC 22/11kV Line STOUD</v>
          </cell>
          <cell r="AJ613" t="str">
            <v>Volume summer</v>
          </cell>
          <cell r="AK613">
            <v>0</v>
          </cell>
          <cell r="AL613">
            <v>0</v>
          </cell>
          <cell r="AM613">
            <v>0</v>
          </cell>
          <cell r="AN613">
            <v>0</v>
          </cell>
          <cell r="AO613">
            <v>0</v>
          </cell>
          <cell r="AP613">
            <v>0</v>
          </cell>
          <cell r="AQ613">
            <v>0</v>
          </cell>
          <cell r="AR613">
            <v>0</v>
          </cell>
          <cell r="AS613">
            <v>0</v>
          </cell>
          <cell r="AT613">
            <v>0</v>
          </cell>
          <cell r="AU613">
            <v>0</v>
          </cell>
        </row>
      </sheetData>
      <sheetData sheetId="17"/>
      <sheetData sheetId="18">
        <row r="16">
          <cell r="Q16" t="str">
            <v>SE</v>
          </cell>
          <cell r="R16" t="str">
            <v>Demand Large</v>
          </cell>
          <cell r="S16">
            <v>1.0434399999999999</v>
          </cell>
        </row>
        <row r="17">
          <cell r="Q17" t="str">
            <v>SE</v>
          </cell>
          <cell r="R17" t="str">
            <v>Demand Small</v>
          </cell>
          <cell r="S17">
            <v>1.05871</v>
          </cell>
        </row>
        <row r="18">
          <cell r="Q18" t="str">
            <v>SE</v>
          </cell>
          <cell r="R18" t="str">
            <v>LV Demand Time-of-Use</v>
          </cell>
          <cell r="S18">
            <v>1.05871</v>
          </cell>
        </row>
        <row r="19">
          <cell r="Q19" t="str">
            <v>SE</v>
          </cell>
          <cell r="R19" t="str">
            <v>Large Business Energy</v>
          </cell>
          <cell r="S19">
            <v>1.05871</v>
          </cell>
        </row>
        <row r="20">
          <cell r="Q20" t="str">
            <v>SE</v>
          </cell>
          <cell r="R20" t="str">
            <v>Large Residential Energy</v>
          </cell>
          <cell r="S20">
            <v>1.05871</v>
          </cell>
        </row>
        <row r="21">
          <cell r="Q21" t="str">
            <v>SE</v>
          </cell>
          <cell r="R21" t="str">
            <v>Large Business Primary Load Control</v>
          </cell>
          <cell r="S21">
            <v>1.05871</v>
          </cell>
        </row>
        <row r="22">
          <cell r="Q22" t="str">
            <v>SE</v>
          </cell>
          <cell r="R22" t="str">
            <v>Large Business Secondary Load Control</v>
          </cell>
          <cell r="S22">
            <v>1.05871</v>
          </cell>
        </row>
        <row r="23">
          <cell r="Q23" t="str">
            <v>SE</v>
          </cell>
          <cell r="R23" t="str">
            <v>Business Demand (closed)</v>
          </cell>
          <cell r="S23">
            <v>1.05871</v>
          </cell>
        </row>
        <row r="24">
          <cell r="Q24" t="str">
            <v>SE</v>
          </cell>
          <cell r="R24" t="str">
            <v>Small Business Demand</v>
          </cell>
          <cell r="S24">
            <v>1.05871</v>
          </cell>
        </row>
        <row r="25">
          <cell r="Q25" t="str">
            <v>SE</v>
          </cell>
          <cell r="R25" t="str">
            <v>Business Flat</v>
          </cell>
          <cell r="S25">
            <v>1.05871</v>
          </cell>
        </row>
        <row r="26">
          <cell r="Q26" t="str">
            <v>SE</v>
          </cell>
          <cell r="R26" t="str">
            <v>Business ToU</v>
          </cell>
          <cell r="S26">
            <v>1.05871</v>
          </cell>
        </row>
        <row r="27">
          <cell r="Q27" t="str">
            <v>SE</v>
          </cell>
          <cell r="R27" t="str">
            <v>Small Business Basic Capacity</v>
          </cell>
          <cell r="S27">
            <v>1.05871</v>
          </cell>
        </row>
        <row r="28">
          <cell r="Q28" t="str">
            <v>SE</v>
          </cell>
          <cell r="R28" t="str">
            <v>Small Business Capacity</v>
          </cell>
          <cell r="S28">
            <v>1.05871</v>
          </cell>
        </row>
        <row r="29">
          <cell r="Q29" t="str">
            <v>SE</v>
          </cell>
          <cell r="R29" t="str">
            <v>Small Business Primary Load Control</v>
          </cell>
          <cell r="S29">
            <v>1.05871</v>
          </cell>
        </row>
        <row r="30">
          <cell r="Q30" t="str">
            <v>SE</v>
          </cell>
          <cell r="R30" t="str">
            <v>Small Business ToU Energy</v>
          </cell>
          <cell r="S30">
            <v>1.05871</v>
          </cell>
        </row>
        <row r="31">
          <cell r="Q31" t="str">
            <v>SE</v>
          </cell>
          <cell r="R31" t="str">
            <v>Small Business Wide IFT</v>
          </cell>
          <cell r="S31">
            <v>1.05871</v>
          </cell>
        </row>
        <row r="32">
          <cell r="Q32" t="str">
            <v>SE</v>
          </cell>
          <cell r="R32" t="str">
            <v>Small Business Transitional Demand</v>
          </cell>
          <cell r="S32">
            <v>1.05871</v>
          </cell>
        </row>
        <row r="33">
          <cell r="Q33" t="str">
            <v>SE</v>
          </cell>
          <cell r="R33" t="str">
            <v>Residential Basic Capacity</v>
          </cell>
          <cell r="S33">
            <v>1.05871</v>
          </cell>
        </row>
        <row r="34">
          <cell r="Q34" t="str">
            <v>SE</v>
          </cell>
          <cell r="R34" t="str">
            <v>Residential Capacity</v>
          </cell>
          <cell r="S34">
            <v>1.05871</v>
          </cell>
        </row>
        <row r="35">
          <cell r="Q35" t="str">
            <v>SE</v>
          </cell>
          <cell r="R35" t="str">
            <v>Residential Demand</v>
          </cell>
          <cell r="S35">
            <v>1.05871</v>
          </cell>
        </row>
        <row r="36">
          <cell r="Q36" t="str">
            <v>SE</v>
          </cell>
          <cell r="R36" t="str">
            <v>Residential Flat</v>
          </cell>
          <cell r="S36">
            <v>1.05871</v>
          </cell>
        </row>
        <row r="37">
          <cell r="Q37" t="str">
            <v>SE</v>
          </cell>
          <cell r="R37" t="str">
            <v>Residential ToU</v>
          </cell>
          <cell r="S37">
            <v>1.05871</v>
          </cell>
        </row>
        <row r="38">
          <cell r="Q38" t="str">
            <v>SE</v>
          </cell>
          <cell r="R38" t="str">
            <v>Residential ToU Energy</v>
          </cell>
          <cell r="S38">
            <v>1.05871</v>
          </cell>
        </row>
        <row r="39">
          <cell r="Q39" t="str">
            <v>SE</v>
          </cell>
          <cell r="R39" t="str">
            <v>Residential Transitional Demand</v>
          </cell>
          <cell r="S39">
            <v>1.05871</v>
          </cell>
        </row>
        <row r="40">
          <cell r="Q40" t="str">
            <v>SE</v>
          </cell>
          <cell r="R40" t="str">
            <v>Economy</v>
          </cell>
          <cell r="S40">
            <v>1.05871</v>
          </cell>
        </row>
        <row r="41">
          <cell r="Q41" t="str">
            <v>SE</v>
          </cell>
          <cell r="R41" t="str">
            <v>Super Economy</v>
          </cell>
          <cell r="S41">
            <v>1.05871</v>
          </cell>
        </row>
        <row r="42">
          <cell r="Q42" t="str">
            <v>SE</v>
          </cell>
          <cell r="R42" t="str">
            <v>Unmetered</v>
          </cell>
          <cell r="S42">
            <v>1.05871</v>
          </cell>
        </row>
        <row r="43">
          <cell r="Q43" t="str">
            <v>T1</v>
          </cell>
          <cell r="R43" t="str">
            <v>Transitional Network ToU Energy Tariff 1</v>
          </cell>
          <cell r="S43">
            <v>1.077</v>
          </cell>
        </row>
        <row r="44">
          <cell r="Q44" t="str">
            <v>T1</v>
          </cell>
          <cell r="R44" t="str">
            <v>Transitional Network ToU Energy Tariff 2</v>
          </cell>
          <cell r="S44">
            <v>1.077</v>
          </cell>
        </row>
        <row r="45">
          <cell r="Q45" t="str">
            <v>T1</v>
          </cell>
          <cell r="R45" t="str">
            <v>Demand Large</v>
          </cell>
          <cell r="S45">
            <v>1.077</v>
          </cell>
        </row>
        <row r="46">
          <cell r="Q46" t="str">
            <v>T1</v>
          </cell>
          <cell r="R46" t="str">
            <v>Demand Medium</v>
          </cell>
          <cell r="S46">
            <v>1.077</v>
          </cell>
        </row>
        <row r="47">
          <cell r="Q47" t="str">
            <v>T1</v>
          </cell>
          <cell r="R47" t="str">
            <v>Demand Small</v>
          </cell>
          <cell r="S47">
            <v>1.077</v>
          </cell>
        </row>
        <row r="48">
          <cell r="Q48" t="str">
            <v>T1</v>
          </cell>
          <cell r="R48" t="str">
            <v>Seasonal TOU Demand</v>
          </cell>
          <cell r="S48">
            <v>1.077</v>
          </cell>
        </row>
        <row r="49">
          <cell r="Q49" t="str">
            <v>T1</v>
          </cell>
          <cell r="R49" t="str">
            <v>ToU Demand</v>
          </cell>
          <cell r="S49">
            <v>1.077</v>
          </cell>
        </row>
        <row r="50">
          <cell r="Q50" t="str">
            <v>T1</v>
          </cell>
          <cell r="R50" t="str">
            <v>Large Business Energy</v>
          </cell>
          <cell r="S50">
            <v>1.077</v>
          </cell>
        </row>
        <row r="51">
          <cell r="Q51" t="str">
            <v>T1</v>
          </cell>
          <cell r="R51" t="str">
            <v>Large Residential Energy</v>
          </cell>
          <cell r="S51">
            <v>1.077</v>
          </cell>
        </row>
        <row r="52">
          <cell r="Q52" t="str">
            <v>T1</v>
          </cell>
          <cell r="R52" t="str">
            <v>Large Business Primary Load Control</v>
          </cell>
          <cell r="S52">
            <v>1.077</v>
          </cell>
        </row>
        <row r="53">
          <cell r="Q53" t="str">
            <v>T1</v>
          </cell>
          <cell r="R53" t="str">
            <v>Large Business Secondary Load Control</v>
          </cell>
          <cell r="S53">
            <v>1.077</v>
          </cell>
        </row>
        <row r="54">
          <cell r="Q54" t="str">
            <v>T1</v>
          </cell>
          <cell r="R54" t="str">
            <v>Small Business Demand</v>
          </cell>
          <cell r="S54">
            <v>1.077</v>
          </cell>
        </row>
        <row r="55">
          <cell r="Q55" t="str">
            <v>T1</v>
          </cell>
          <cell r="R55" t="str">
            <v>IBT Business</v>
          </cell>
          <cell r="S55">
            <v>1.077</v>
          </cell>
        </row>
        <row r="56">
          <cell r="Q56" t="str">
            <v>T1</v>
          </cell>
          <cell r="R56" t="str">
            <v>Seasonal TOU Energy Business</v>
          </cell>
          <cell r="S56">
            <v>1.077</v>
          </cell>
        </row>
        <row r="57">
          <cell r="Q57" t="str">
            <v>T1</v>
          </cell>
          <cell r="R57" t="str">
            <v>Small Business Basic Capacity</v>
          </cell>
          <cell r="S57">
            <v>1.077</v>
          </cell>
        </row>
        <row r="58">
          <cell r="Q58" t="str">
            <v>T1</v>
          </cell>
          <cell r="R58" t="str">
            <v>Small Business Capacity</v>
          </cell>
          <cell r="S58">
            <v>1.077</v>
          </cell>
        </row>
        <row r="59">
          <cell r="Q59" t="str">
            <v>T1</v>
          </cell>
          <cell r="R59" t="str">
            <v>Small Business Primary Load Control</v>
          </cell>
          <cell r="S59">
            <v>1.077</v>
          </cell>
        </row>
        <row r="60">
          <cell r="Q60" t="str">
            <v>T1</v>
          </cell>
          <cell r="R60" t="str">
            <v>Small Business ToU Energy</v>
          </cell>
          <cell r="S60">
            <v>1.077</v>
          </cell>
        </row>
        <row r="61">
          <cell r="Q61" t="str">
            <v>T1</v>
          </cell>
          <cell r="R61" t="str">
            <v>Small Business Wide IFT</v>
          </cell>
          <cell r="S61">
            <v>1.077</v>
          </cell>
        </row>
        <row r="62">
          <cell r="Q62" t="str">
            <v>T1</v>
          </cell>
          <cell r="R62" t="str">
            <v>Small Business Transitional Demand</v>
          </cell>
          <cell r="S62">
            <v>1.077</v>
          </cell>
        </row>
        <row r="63">
          <cell r="Q63" t="str">
            <v>T1</v>
          </cell>
          <cell r="R63" t="str">
            <v>IBT Residential</v>
          </cell>
          <cell r="S63">
            <v>1.077</v>
          </cell>
        </row>
        <row r="64">
          <cell r="Q64" t="str">
            <v>T1</v>
          </cell>
          <cell r="R64" t="str">
            <v>Residential Basic Capacity</v>
          </cell>
          <cell r="S64">
            <v>1.077</v>
          </cell>
        </row>
        <row r="65">
          <cell r="Q65" t="str">
            <v>T1</v>
          </cell>
          <cell r="R65" t="str">
            <v>Residential Capacity</v>
          </cell>
          <cell r="S65">
            <v>1.077</v>
          </cell>
        </row>
        <row r="66">
          <cell r="Q66" t="str">
            <v>T1</v>
          </cell>
          <cell r="R66" t="str">
            <v>Residential Demand</v>
          </cell>
          <cell r="S66">
            <v>1.077</v>
          </cell>
        </row>
        <row r="67">
          <cell r="Q67" t="str">
            <v>T1</v>
          </cell>
          <cell r="R67" t="str">
            <v>Residential ToU Energy</v>
          </cell>
          <cell r="S67">
            <v>1.077</v>
          </cell>
        </row>
        <row r="68">
          <cell r="Q68" t="str">
            <v>T1</v>
          </cell>
          <cell r="R68" t="str">
            <v>Residential Transitional Demand</v>
          </cell>
          <cell r="S68">
            <v>1.077</v>
          </cell>
        </row>
        <row r="69">
          <cell r="Q69" t="str">
            <v>T1</v>
          </cell>
          <cell r="R69" t="str">
            <v>Seasonal TOU Energy Residential</v>
          </cell>
          <cell r="S69">
            <v>1.077</v>
          </cell>
        </row>
        <row r="70">
          <cell r="Q70" t="str">
            <v>T1</v>
          </cell>
          <cell r="R70" t="str">
            <v>Volume Controlled</v>
          </cell>
          <cell r="S70">
            <v>1.077</v>
          </cell>
        </row>
        <row r="71">
          <cell r="Q71" t="str">
            <v>T1</v>
          </cell>
          <cell r="R71" t="str">
            <v>Volume Night Controlled</v>
          </cell>
          <cell r="S71">
            <v>1.077</v>
          </cell>
        </row>
        <row r="72">
          <cell r="Q72" t="str">
            <v>T1</v>
          </cell>
          <cell r="R72" t="str">
            <v>Unmetered</v>
          </cell>
          <cell r="S72">
            <v>1.077</v>
          </cell>
        </row>
        <row r="73">
          <cell r="Q73" t="str">
            <v>T2</v>
          </cell>
          <cell r="R73" t="str">
            <v>Transitional Network ToU Energy Tariff 1</v>
          </cell>
          <cell r="S73">
            <v>1.077</v>
          </cell>
        </row>
        <row r="74">
          <cell r="Q74" t="str">
            <v>T2</v>
          </cell>
          <cell r="R74" t="str">
            <v>Transitional Network ToU Energy Tariff 2</v>
          </cell>
          <cell r="S74">
            <v>1.077</v>
          </cell>
        </row>
        <row r="75">
          <cell r="Q75" t="str">
            <v>T2</v>
          </cell>
          <cell r="R75" t="str">
            <v>Demand Large</v>
          </cell>
          <cell r="S75">
            <v>1.073</v>
          </cell>
        </row>
        <row r="76">
          <cell r="Q76" t="str">
            <v>T2</v>
          </cell>
          <cell r="R76" t="str">
            <v>Demand Medium</v>
          </cell>
          <cell r="S76">
            <v>1.077</v>
          </cell>
        </row>
        <row r="77">
          <cell r="Q77" t="str">
            <v>T2</v>
          </cell>
          <cell r="R77" t="str">
            <v>Demand Small</v>
          </cell>
          <cell r="S77">
            <v>1.077</v>
          </cell>
        </row>
        <row r="78">
          <cell r="Q78" t="str">
            <v>T2</v>
          </cell>
          <cell r="R78" t="str">
            <v>Seasonal TOU Demand</v>
          </cell>
          <cell r="S78">
            <v>1.077</v>
          </cell>
        </row>
        <row r="79">
          <cell r="Q79" t="str">
            <v>T2</v>
          </cell>
          <cell r="R79" t="str">
            <v>ToU Demand</v>
          </cell>
          <cell r="S79">
            <v>1.077</v>
          </cell>
        </row>
        <row r="80">
          <cell r="Q80" t="str">
            <v>T2</v>
          </cell>
          <cell r="R80" t="str">
            <v>Large Business Energy</v>
          </cell>
          <cell r="S80">
            <v>1.077</v>
          </cell>
        </row>
        <row r="81">
          <cell r="Q81" t="str">
            <v>T2</v>
          </cell>
          <cell r="R81" t="str">
            <v>Large Residential Energy</v>
          </cell>
          <cell r="S81">
            <v>1.077</v>
          </cell>
        </row>
        <row r="82">
          <cell r="Q82" t="str">
            <v>T2</v>
          </cell>
          <cell r="R82" t="str">
            <v>Large Business Primary Load Control</v>
          </cell>
          <cell r="S82">
            <v>1.077</v>
          </cell>
        </row>
        <row r="83">
          <cell r="Q83" t="str">
            <v>T2</v>
          </cell>
          <cell r="R83" t="str">
            <v>Large Business Secondary Load Control</v>
          </cell>
          <cell r="S83">
            <v>1.077</v>
          </cell>
        </row>
        <row r="84">
          <cell r="Q84" t="str">
            <v>T2</v>
          </cell>
          <cell r="R84" t="str">
            <v>Small Business Demand</v>
          </cell>
          <cell r="S84">
            <v>1.077</v>
          </cell>
        </row>
        <row r="85">
          <cell r="Q85" t="str">
            <v>T2</v>
          </cell>
          <cell r="R85" t="str">
            <v>IBT Business</v>
          </cell>
          <cell r="S85">
            <v>1.077</v>
          </cell>
        </row>
        <row r="86">
          <cell r="Q86" t="str">
            <v>T2</v>
          </cell>
          <cell r="R86" t="str">
            <v>Seasonal TOU Energy Business</v>
          </cell>
          <cell r="S86">
            <v>1.077</v>
          </cell>
        </row>
        <row r="87">
          <cell r="Q87" t="str">
            <v>T2</v>
          </cell>
          <cell r="R87" t="str">
            <v>Small Business Basic Capacity</v>
          </cell>
          <cell r="S87">
            <v>1.077</v>
          </cell>
        </row>
        <row r="88">
          <cell r="Q88" t="str">
            <v>T2</v>
          </cell>
          <cell r="R88" t="str">
            <v>Small Business Capacity</v>
          </cell>
          <cell r="S88">
            <v>1.077</v>
          </cell>
        </row>
        <row r="89">
          <cell r="Q89" t="str">
            <v>T2</v>
          </cell>
          <cell r="R89" t="str">
            <v>Small Business Primary Load Control</v>
          </cell>
          <cell r="S89">
            <v>1.077</v>
          </cell>
        </row>
        <row r="90">
          <cell r="Q90" t="str">
            <v>T2</v>
          </cell>
          <cell r="R90" t="str">
            <v>Small Business ToU Energy</v>
          </cell>
          <cell r="S90">
            <v>1.077</v>
          </cell>
        </row>
        <row r="91">
          <cell r="Q91" t="str">
            <v>T2</v>
          </cell>
          <cell r="R91" t="str">
            <v>Small Business Wide IFT</v>
          </cell>
          <cell r="S91">
            <v>1.077</v>
          </cell>
        </row>
        <row r="92">
          <cell r="Q92" t="str">
            <v>T2</v>
          </cell>
          <cell r="R92" t="str">
            <v>Small Business Transitional Demand</v>
          </cell>
          <cell r="S92">
            <v>1.077</v>
          </cell>
        </row>
        <row r="93">
          <cell r="Q93" t="str">
            <v>T2</v>
          </cell>
          <cell r="R93" t="str">
            <v>IBT Residential</v>
          </cell>
          <cell r="S93">
            <v>1.077</v>
          </cell>
        </row>
        <row r="94">
          <cell r="Q94" t="str">
            <v>T2</v>
          </cell>
          <cell r="R94" t="str">
            <v>Residential Basic Capacity</v>
          </cell>
          <cell r="S94">
            <v>1.077</v>
          </cell>
        </row>
        <row r="95">
          <cell r="Q95" t="str">
            <v>T2</v>
          </cell>
          <cell r="R95" t="str">
            <v>Residential Capacity</v>
          </cell>
          <cell r="S95">
            <v>1.077</v>
          </cell>
        </row>
        <row r="96">
          <cell r="Q96" t="str">
            <v>T2</v>
          </cell>
          <cell r="R96" t="str">
            <v>Residential Demand</v>
          </cell>
          <cell r="S96">
            <v>1.077</v>
          </cell>
        </row>
        <row r="97">
          <cell r="Q97" t="str">
            <v>T2</v>
          </cell>
          <cell r="R97" t="str">
            <v>Residential ToU Energy</v>
          </cell>
          <cell r="S97">
            <v>1.077</v>
          </cell>
        </row>
        <row r="98">
          <cell r="Q98" t="str">
            <v>T2</v>
          </cell>
          <cell r="R98" t="str">
            <v>Residential Transitional Demand</v>
          </cell>
          <cell r="S98">
            <v>1.077</v>
          </cell>
        </row>
        <row r="99">
          <cell r="Q99" t="str">
            <v>T2</v>
          </cell>
          <cell r="R99" t="str">
            <v>Seasonal TOU Energy Residential</v>
          </cell>
          <cell r="S99">
            <v>1.077</v>
          </cell>
        </row>
        <row r="100">
          <cell r="Q100" t="str">
            <v>T2</v>
          </cell>
          <cell r="R100" t="str">
            <v>Volume Controlled</v>
          </cell>
          <cell r="S100">
            <v>1.077</v>
          </cell>
        </row>
        <row r="101">
          <cell r="Q101" t="str">
            <v>T2</v>
          </cell>
          <cell r="R101" t="str">
            <v>Volume Night Controlled</v>
          </cell>
          <cell r="S101">
            <v>1.077</v>
          </cell>
        </row>
        <row r="102">
          <cell r="Q102" t="str">
            <v>T2</v>
          </cell>
          <cell r="R102" t="str">
            <v>Unmetered</v>
          </cell>
          <cell r="S102">
            <v>1.077</v>
          </cell>
        </row>
        <row r="103">
          <cell r="Q103" t="str">
            <v>T3</v>
          </cell>
          <cell r="R103" t="str">
            <v>Transitional Network ToU Energy Tariff 1</v>
          </cell>
          <cell r="S103">
            <v>1.077</v>
          </cell>
        </row>
        <row r="104">
          <cell r="Q104" t="str">
            <v>T3</v>
          </cell>
          <cell r="R104" t="str">
            <v>Transitional Network ToU Energy Tariff 2</v>
          </cell>
          <cell r="S104">
            <v>1.077</v>
          </cell>
        </row>
        <row r="105">
          <cell r="Q105" t="str">
            <v>T3</v>
          </cell>
          <cell r="R105" t="str">
            <v>Demand Large</v>
          </cell>
          <cell r="S105">
            <v>1.073</v>
          </cell>
        </row>
        <row r="106">
          <cell r="Q106" t="str">
            <v>T3</v>
          </cell>
          <cell r="R106" t="str">
            <v>Demand Medium</v>
          </cell>
          <cell r="S106">
            <v>1.077</v>
          </cell>
        </row>
        <row r="107">
          <cell r="Q107" t="str">
            <v>T3</v>
          </cell>
          <cell r="R107" t="str">
            <v>Demand Small</v>
          </cell>
          <cell r="S107">
            <v>1.077</v>
          </cell>
        </row>
        <row r="108">
          <cell r="Q108" t="str">
            <v>T3</v>
          </cell>
          <cell r="R108" t="str">
            <v>Seasonal TOU Demand</v>
          </cell>
          <cell r="S108">
            <v>1.077</v>
          </cell>
        </row>
        <row r="109">
          <cell r="Q109" t="str">
            <v>T3</v>
          </cell>
          <cell r="R109" t="str">
            <v>ToU Demand</v>
          </cell>
          <cell r="S109">
            <v>1.077</v>
          </cell>
        </row>
        <row r="110">
          <cell r="Q110" t="str">
            <v>T3</v>
          </cell>
          <cell r="R110" t="str">
            <v>Large Business Energy</v>
          </cell>
          <cell r="S110">
            <v>1.077</v>
          </cell>
        </row>
        <row r="111">
          <cell r="Q111" t="str">
            <v>T3</v>
          </cell>
          <cell r="R111" t="str">
            <v>Large Residential Energy</v>
          </cell>
          <cell r="S111">
            <v>1.077</v>
          </cell>
        </row>
        <row r="112">
          <cell r="Q112" t="str">
            <v>T3</v>
          </cell>
          <cell r="R112" t="str">
            <v>Large Business Primary Load Control</v>
          </cell>
          <cell r="S112">
            <v>1.077</v>
          </cell>
        </row>
        <row r="113">
          <cell r="Q113" t="str">
            <v>T3</v>
          </cell>
          <cell r="R113" t="str">
            <v>Large Business Secondary Load Control</v>
          </cell>
          <cell r="S113">
            <v>1.077</v>
          </cell>
        </row>
        <row r="114">
          <cell r="Q114" t="str">
            <v>T3</v>
          </cell>
          <cell r="R114" t="str">
            <v>Small Business Demand</v>
          </cell>
          <cell r="S114">
            <v>1.077</v>
          </cell>
        </row>
        <row r="115">
          <cell r="Q115" t="str">
            <v>T3</v>
          </cell>
          <cell r="R115" t="str">
            <v>IBT Business</v>
          </cell>
          <cell r="S115">
            <v>1.077</v>
          </cell>
        </row>
        <row r="116">
          <cell r="Q116" t="str">
            <v>T3</v>
          </cell>
          <cell r="R116" t="str">
            <v>Seasonal TOU Energy Business</v>
          </cell>
          <cell r="S116">
            <v>1.077</v>
          </cell>
        </row>
        <row r="117">
          <cell r="Q117" t="str">
            <v>T3</v>
          </cell>
          <cell r="R117" t="str">
            <v>Small Business Basic Capacity</v>
          </cell>
          <cell r="S117">
            <v>1.077</v>
          </cell>
        </row>
        <row r="118">
          <cell r="Q118" t="str">
            <v>T3</v>
          </cell>
          <cell r="R118" t="str">
            <v>Small Business Capacity</v>
          </cell>
          <cell r="S118">
            <v>1.077</v>
          </cell>
        </row>
        <row r="119">
          <cell r="Q119" t="str">
            <v>T3</v>
          </cell>
          <cell r="R119" t="str">
            <v>Small Business Primary Load Control</v>
          </cell>
          <cell r="S119">
            <v>1.077</v>
          </cell>
        </row>
        <row r="120">
          <cell r="Q120" t="str">
            <v>T3</v>
          </cell>
          <cell r="R120" t="str">
            <v>Small Business ToU Energy</v>
          </cell>
          <cell r="S120">
            <v>1.077</v>
          </cell>
        </row>
        <row r="121">
          <cell r="Q121" t="str">
            <v>T3</v>
          </cell>
          <cell r="R121" t="str">
            <v>Small Business Wide IFT</v>
          </cell>
          <cell r="S121">
            <v>1.077</v>
          </cell>
        </row>
        <row r="122">
          <cell r="Q122" t="str">
            <v>T3</v>
          </cell>
          <cell r="R122" t="str">
            <v>Small Business Transitional Demand</v>
          </cell>
          <cell r="S122">
            <v>1.077</v>
          </cell>
        </row>
        <row r="123">
          <cell r="Q123" t="str">
            <v>T3</v>
          </cell>
          <cell r="R123" t="str">
            <v>IBT Residential</v>
          </cell>
          <cell r="S123">
            <v>1.077</v>
          </cell>
        </row>
        <row r="124">
          <cell r="Q124" t="str">
            <v>T3</v>
          </cell>
          <cell r="R124" t="str">
            <v>Residential Basic Capacity</v>
          </cell>
          <cell r="S124">
            <v>1.077</v>
          </cell>
        </row>
        <row r="125">
          <cell r="Q125" t="str">
            <v>T3</v>
          </cell>
          <cell r="R125" t="str">
            <v>Residential Capacity</v>
          </cell>
          <cell r="S125">
            <v>1.077</v>
          </cell>
        </row>
        <row r="126">
          <cell r="Q126" t="str">
            <v>T3</v>
          </cell>
          <cell r="R126" t="str">
            <v>Residential Demand</v>
          </cell>
          <cell r="S126">
            <v>1.077</v>
          </cell>
        </row>
        <row r="127">
          <cell r="Q127" t="str">
            <v>T3</v>
          </cell>
          <cell r="R127" t="str">
            <v>Residential ToU Energy</v>
          </cell>
          <cell r="S127">
            <v>1.077</v>
          </cell>
        </row>
        <row r="128">
          <cell r="Q128" t="str">
            <v>T3</v>
          </cell>
          <cell r="R128" t="str">
            <v>Residential Transitional Demand</v>
          </cell>
          <cell r="S128">
            <v>1.077</v>
          </cell>
        </row>
        <row r="129">
          <cell r="Q129" t="str">
            <v>T3</v>
          </cell>
          <cell r="R129" t="str">
            <v>Seasonal TOU Energy Residential</v>
          </cell>
          <cell r="S129">
            <v>1.077</v>
          </cell>
        </row>
        <row r="130">
          <cell r="Q130" t="str">
            <v>T3</v>
          </cell>
          <cell r="R130" t="str">
            <v>Volume Controlled</v>
          </cell>
          <cell r="S130">
            <v>1.077</v>
          </cell>
        </row>
        <row r="131">
          <cell r="Q131" t="str">
            <v>T3</v>
          </cell>
          <cell r="R131" t="str">
            <v>Volume Night Controlled</v>
          </cell>
          <cell r="S131">
            <v>1.077</v>
          </cell>
        </row>
        <row r="132">
          <cell r="Q132" t="str">
            <v>T3</v>
          </cell>
          <cell r="R132" t="str">
            <v>Unmetered</v>
          </cell>
          <cell r="S132">
            <v>1.077</v>
          </cell>
        </row>
        <row r="133">
          <cell r="Q133" t="str">
            <v>T4</v>
          </cell>
          <cell r="R133" t="str">
            <v>Transitional Network ToU Energy Tariff 1</v>
          </cell>
          <cell r="S133">
            <v>1.113</v>
          </cell>
        </row>
        <row r="134">
          <cell r="Q134" t="str">
            <v>T4</v>
          </cell>
          <cell r="R134" t="str">
            <v>Transitional Network ToU Energy Tariff 2</v>
          </cell>
          <cell r="S134">
            <v>1.113</v>
          </cell>
        </row>
        <row r="135">
          <cell r="Q135" t="str">
            <v>T4</v>
          </cell>
          <cell r="R135" t="str">
            <v>Demand Large</v>
          </cell>
          <cell r="S135">
            <v>1.052</v>
          </cell>
        </row>
        <row r="136">
          <cell r="Q136" t="str">
            <v>T4</v>
          </cell>
          <cell r="R136" t="str">
            <v>Demand Medium</v>
          </cell>
          <cell r="S136">
            <v>1.113</v>
          </cell>
        </row>
        <row r="137">
          <cell r="Q137" t="str">
            <v>T4</v>
          </cell>
          <cell r="R137" t="str">
            <v>Demand Small</v>
          </cell>
          <cell r="S137">
            <v>1.113</v>
          </cell>
        </row>
        <row r="138">
          <cell r="Q138" t="str">
            <v>T4</v>
          </cell>
          <cell r="R138" t="str">
            <v>Seasonal TOU Demand</v>
          </cell>
          <cell r="S138">
            <v>1.113</v>
          </cell>
        </row>
        <row r="139">
          <cell r="Q139" t="str">
            <v>T4</v>
          </cell>
          <cell r="R139" t="str">
            <v>ToU Demand</v>
          </cell>
          <cell r="S139">
            <v>1.113</v>
          </cell>
        </row>
        <row r="140">
          <cell r="Q140" t="str">
            <v>T4</v>
          </cell>
          <cell r="R140" t="str">
            <v>Large Business Energy</v>
          </cell>
          <cell r="S140">
            <v>1.113</v>
          </cell>
        </row>
        <row r="141">
          <cell r="Q141" t="str">
            <v>T4</v>
          </cell>
          <cell r="R141" t="str">
            <v>Large Residential Energy</v>
          </cell>
          <cell r="S141">
            <v>1.113</v>
          </cell>
        </row>
        <row r="142">
          <cell r="Q142" t="str">
            <v>T4</v>
          </cell>
          <cell r="R142" t="str">
            <v>Large Business Primary Load Control</v>
          </cell>
          <cell r="S142">
            <v>1.113</v>
          </cell>
        </row>
        <row r="143">
          <cell r="Q143" t="str">
            <v>T4</v>
          </cell>
          <cell r="R143" t="str">
            <v>Large Business Secondary Load Control</v>
          </cell>
          <cell r="S143">
            <v>1.113</v>
          </cell>
        </row>
        <row r="144">
          <cell r="Q144" t="str">
            <v>T4</v>
          </cell>
          <cell r="R144" t="str">
            <v>Small Business Demand</v>
          </cell>
          <cell r="S144">
            <v>1.113</v>
          </cell>
        </row>
        <row r="145">
          <cell r="Q145" t="str">
            <v>T4</v>
          </cell>
          <cell r="R145" t="str">
            <v>IBT Business</v>
          </cell>
          <cell r="S145">
            <v>1.113</v>
          </cell>
        </row>
        <row r="146">
          <cell r="Q146" t="str">
            <v>T4</v>
          </cell>
          <cell r="R146" t="str">
            <v>Seasonal TOU Energy Business</v>
          </cell>
          <cell r="S146">
            <v>1.113</v>
          </cell>
        </row>
        <row r="147">
          <cell r="Q147" t="str">
            <v>T4</v>
          </cell>
          <cell r="R147" t="str">
            <v>Small Business Basic Capacity</v>
          </cell>
          <cell r="S147">
            <v>1.113</v>
          </cell>
        </row>
        <row r="148">
          <cell r="Q148" t="str">
            <v>T4</v>
          </cell>
          <cell r="R148" t="str">
            <v>Small Business Capacity</v>
          </cell>
          <cell r="S148">
            <v>1.113</v>
          </cell>
        </row>
        <row r="149">
          <cell r="Q149" t="str">
            <v>T4</v>
          </cell>
          <cell r="R149" t="str">
            <v>Small Business Primary Load Control</v>
          </cell>
          <cell r="S149">
            <v>1.113</v>
          </cell>
        </row>
        <row r="150">
          <cell r="Q150" t="str">
            <v>T4</v>
          </cell>
          <cell r="R150" t="str">
            <v>Small Business ToU Energy</v>
          </cell>
          <cell r="S150">
            <v>1.113</v>
          </cell>
        </row>
        <row r="151">
          <cell r="Q151" t="str">
            <v>T4</v>
          </cell>
          <cell r="R151" t="str">
            <v>Small Business Wide IFT</v>
          </cell>
          <cell r="S151">
            <v>1.113</v>
          </cell>
        </row>
        <row r="152">
          <cell r="Q152" t="str">
            <v>T4</v>
          </cell>
          <cell r="R152" t="str">
            <v>Small Business Transitional Demand</v>
          </cell>
          <cell r="S152">
            <v>1.113</v>
          </cell>
        </row>
        <row r="153">
          <cell r="Q153" t="str">
            <v>T4</v>
          </cell>
          <cell r="R153" t="str">
            <v>IBT Residential</v>
          </cell>
          <cell r="S153">
            <v>1.113</v>
          </cell>
        </row>
        <row r="154">
          <cell r="Q154" t="str">
            <v>T4</v>
          </cell>
          <cell r="R154" t="str">
            <v>Residential Basic Capacity</v>
          </cell>
          <cell r="S154">
            <v>1.113</v>
          </cell>
        </row>
        <row r="155">
          <cell r="Q155" t="str">
            <v>T4</v>
          </cell>
          <cell r="R155" t="str">
            <v>Residential Capacity</v>
          </cell>
          <cell r="S155">
            <v>1.113</v>
          </cell>
        </row>
        <row r="156">
          <cell r="Q156" t="str">
            <v>T4</v>
          </cell>
          <cell r="R156" t="str">
            <v>Residential Demand</v>
          </cell>
          <cell r="S156">
            <v>1.113</v>
          </cell>
        </row>
        <row r="157">
          <cell r="Q157" t="str">
            <v>T4</v>
          </cell>
          <cell r="R157" t="str">
            <v>Residential ToU Energy</v>
          </cell>
          <cell r="S157">
            <v>1.113</v>
          </cell>
        </row>
        <row r="158">
          <cell r="Q158" t="str">
            <v>T4</v>
          </cell>
          <cell r="R158" t="str">
            <v>Residential Transitional Demand</v>
          </cell>
          <cell r="S158">
            <v>1.113</v>
          </cell>
        </row>
        <row r="159">
          <cell r="Q159" t="str">
            <v>T4</v>
          </cell>
          <cell r="R159" t="str">
            <v>Seasonal TOU Energy Residential</v>
          </cell>
          <cell r="S159">
            <v>1.113</v>
          </cell>
        </row>
        <row r="160">
          <cell r="Q160" t="str">
            <v>T4</v>
          </cell>
          <cell r="R160" t="str">
            <v>Volume Controlled</v>
          </cell>
          <cell r="S160">
            <v>1.113</v>
          </cell>
        </row>
        <row r="161">
          <cell r="Q161" t="str">
            <v>T4</v>
          </cell>
          <cell r="R161" t="str">
            <v>Volume Night Controlled</v>
          </cell>
          <cell r="S161">
            <v>1.113</v>
          </cell>
        </row>
        <row r="162">
          <cell r="Q162" t="str">
            <v>T4</v>
          </cell>
          <cell r="R162" t="str">
            <v>Unmetered</v>
          </cell>
          <cell r="S162">
            <v>1.113</v>
          </cell>
        </row>
        <row r="163">
          <cell r="Q163" t="str">
            <v>T1</v>
          </cell>
          <cell r="R163" t="str">
            <v>Transitional Network Dual Rate Demand Tariff 3</v>
          </cell>
          <cell r="S163">
            <v>1.077</v>
          </cell>
        </row>
        <row r="164">
          <cell r="Q164" t="str">
            <v>T2</v>
          </cell>
          <cell r="R164" t="str">
            <v>Transitional Network Dual Rate Demand Tariff 3</v>
          </cell>
          <cell r="S164">
            <v>1.077</v>
          </cell>
        </row>
        <row r="165">
          <cell r="Q165" t="str">
            <v>T3</v>
          </cell>
          <cell r="R165" t="str">
            <v>Transitional Network Dual Rate Demand Tariff 3</v>
          </cell>
          <cell r="S165">
            <v>1.077</v>
          </cell>
        </row>
        <row r="166">
          <cell r="Q166" t="str">
            <v>T4</v>
          </cell>
          <cell r="R166" t="str">
            <v>Transitional Network Dual Rate Demand Tariff 3</v>
          </cell>
          <cell r="S166">
            <v>1.113</v>
          </cell>
        </row>
        <row r="167">
          <cell r="Q167" t="str">
            <v>T1</v>
          </cell>
          <cell r="R167" t="str">
            <v>TUOS SACS Primary</v>
          </cell>
          <cell r="S167">
            <v>1.077</v>
          </cell>
        </row>
        <row r="168">
          <cell r="Q168" t="str">
            <v>T2</v>
          </cell>
          <cell r="R168" t="str">
            <v>TUOS SACS Primary</v>
          </cell>
          <cell r="S168">
            <v>1.077</v>
          </cell>
        </row>
        <row r="169">
          <cell r="Q169" t="str">
            <v>T3</v>
          </cell>
          <cell r="R169" t="str">
            <v>TUOS SACS Primary</v>
          </cell>
          <cell r="S169">
            <v>1.077</v>
          </cell>
        </row>
        <row r="170">
          <cell r="Q170" t="str">
            <v>T4</v>
          </cell>
          <cell r="R170" t="str">
            <v>TUOS SACS Primary</v>
          </cell>
          <cell r="S170">
            <v>1.113</v>
          </cell>
        </row>
        <row r="171">
          <cell r="Q171" t="str">
            <v>T1</v>
          </cell>
          <cell r="R171" t="str">
            <v>TUOS SACS Secondary</v>
          </cell>
          <cell r="S171">
            <v>1.077</v>
          </cell>
        </row>
        <row r="172">
          <cell r="Q172" t="str">
            <v>T2</v>
          </cell>
          <cell r="R172" t="str">
            <v>TUOS SACS Secondary</v>
          </cell>
          <cell r="S172">
            <v>1.077</v>
          </cell>
        </row>
        <row r="173">
          <cell r="Q173" t="str">
            <v>T3</v>
          </cell>
          <cell r="R173" t="str">
            <v>TUOS SACS Secondary</v>
          </cell>
          <cell r="S173">
            <v>1.077</v>
          </cell>
        </row>
        <row r="174">
          <cell r="Q174" t="str">
            <v>T4</v>
          </cell>
          <cell r="R174" t="str">
            <v>TUOS SACS Secondary</v>
          </cell>
          <cell r="S174">
            <v>1.113</v>
          </cell>
        </row>
        <row r="175">
          <cell r="Q175" t="str">
            <v>T1</v>
          </cell>
          <cell r="R175" t="str">
            <v>TUOS CAC</v>
          </cell>
          <cell r="S175">
            <v>1.042</v>
          </cell>
        </row>
        <row r="176">
          <cell r="Q176" t="str">
            <v>T2</v>
          </cell>
          <cell r="R176" t="str">
            <v>TUOS CAC</v>
          </cell>
          <cell r="S176">
            <v>1.0329999999999999</v>
          </cell>
        </row>
        <row r="177">
          <cell r="Q177" t="str">
            <v>T3</v>
          </cell>
          <cell r="R177" t="str">
            <v>TUOS CAC</v>
          </cell>
          <cell r="S177">
            <v>1.0429999999999999</v>
          </cell>
        </row>
        <row r="178">
          <cell r="Q178" t="str">
            <v>T4</v>
          </cell>
          <cell r="R178" t="str">
            <v>TUOS CAC</v>
          </cell>
          <cell r="S178">
            <v>1</v>
          </cell>
        </row>
        <row r="179">
          <cell r="Q179"/>
          <cell r="R179"/>
          <cell r="S179">
            <v>0</v>
          </cell>
        </row>
        <row r="180">
          <cell r="Q180"/>
          <cell r="R180"/>
          <cell r="S180">
            <v>0</v>
          </cell>
        </row>
        <row r="181">
          <cell r="Q181"/>
          <cell r="R181"/>
          <cell r="S181">
            <v>0</v>
          </cell>
        </row>
        <row r="182">
          <cell r="Q182"/>
          <cell r="R182"/>
          <cell r="S182">
            <v>0</v>
          </cell>
        </row>
        <row r="183">
          <cell r="Q183"/>
          <cell r="R183"/>
          <cell r="S183">
            <v>0</v>
          </cell>
        </row>
        <row r="184">
          <cell r="Q184"/>
          <cell r="R184"/>
          <cell r="S184">
            <v>0</v>
          </cell>
        </row>
        <row r="185">
          <cell r="Q185"/>
          <cell r="R185"/>
          <cell r="S185">
            <v>0</v>
          </cell>
        </row>
        <row r="186">
          <cell r="Q186"/>
          <cell r="R186"/>
          <cell r="S186">
            <v>0</v>
          </cell>
        </row>
        <row r="187">
          <cell r="Q187"/>
          <cell r="R187"/>
          <cell r="S187">
            <v>0</v>
          </cell>
        </row>
        <row r="188">
          <cell r="Q188"/>
          <cell r="R188"/>
          <cell r="S188">
            <v>0</v>
          </cell>
        </row>
        <row r="189">
          <cell r="Q189"/>
          <cell r="R189"/>
          <cell r="S189">
            <v>0</v>
          </cell>
        </row>
        <row r="190">
          <cell r="Q190"/>
          <cell r="R190"/>
          <cell r="S190">
            <v>0</v>
          </cell>
        </row>
        <row r="191">
          <cell r="Q191"/>
          <cell r="R191"/>
          <cell r="S191">
            <v>0</v>
          </cell>
        </row>
        <row r="192">
          <cell r="Q192"/>
          <cell r="R192"/>
          <cell r="S192"/>
        </row>
      </sheetData>
      <sheetData sheetId="19">
        <row r="16">
          <cell r="C16" t="str">
            <v>SE</v>
          </cell>
        </row>
      </sheetData>
      <sheetData sheetId="20"/>
      <sheetData sheetId="21"/>
      <sheetData sheetId="22"/>
      <sheetData sheetId="23"/>
      <sheetData sheetId="24">
        <row r="1">
          <cell r="AQ1"/>
        </row>
      </sheetData>
      <sheetData sheetId="25"/>
      <sheetData sheetId="26"/>
      <sheetData sheetId="27"/>
      <sheetData sheetId="28">
        <row r="16">
          <cell r="I16">
            <v>31711426.664256044</v>
          </cell>
        </row>
      </sheetData>
      <sheetData sheetId="29"/>
      <sheetData sheetId="30"/>
      <sheetData sheetId="31"/>
      <sheetData sheetId="32"/>
      <sheetData sheetId="33"/>
      <sheetData sheetId="34"/>
      <sheetData sheetId="35"/>
      <sheetData sheetId="36">
        <row r="16">
          <cell r="V16">
            <v>10.910714306128796</v>
          </cell>
        </row>
      </sheetData>
      <sheetData sheetId="37"/>
      <sheetData sheetId="38"/>
      <sheetData sheetId="39"/>
      <sheetData sheetId="40"/>
      <sheetData sheetId="41"/>
      <sheetData sheetId="42"/>
      <sheetData sheetId="43">
        <row r="15">
          <cell r="BO15" t="str">
            <v>Transmission zone</v>
          </cell>
          <cell r="BP15" t="str">
            <v>Tariff name</v>
          </cell>
          <cell r="BQ15" t="str">
            <v>Charge</v>
          </cell>
          <cell r="BR15" t="str">
            <v>Charge units</v>
          </cell>
          <cell r="BS15" t="str">
            <v>Chargeable quantity</v>
          </cell>
          <cell r="BT15" t="str">
            <v>Chargeable qty units</v>
          </cell>
        </row>
        <row r="16">
          <cell r="V16" t="str">
            <v>11kV Bus</v>
          </cell>
          <cell r="W16" t="str">
            <v>Demand Charge kVA</v>
          </cell>
          <cell r="Y16" t="str">
            <v>Monthly max demand kVA</v>
          </cell>
          <cell r="BO16" t="str">
            <v>SE</v>
          </cell>
          <cell r="BP16" t="str">
            <v>11kV Bus</v>
          </cell>
          <cell r="BQ16" t="str">
            <v>Demand Charge kVA</v>
          </cell>
          <cell r="BR16" t="str">
            <v>$/kVA/month</v>
          </cell>
          <cell r="BS16" t="str">
            <v>Monthly max demand kVA</v>
          </cell>
          <cell r="BT16" t="str">
            <v>kVA/annum</v>
          </cell>
        </row>
        <row r="17">
          <cell r="V17" t="str">
            <v>11kV Bus</v>
          </cell>
          <cell r="W17" t="str">
            <v>Fixed Charge</v>
          </cell>
          <cell r="Y17" t="str">
            <v>Customer number</v>
          </cell>
          <cell r="BO17" t="str">
            <v>SE</v>
          </cell>
          <cell r="BP17" t="str">
            <v>11kV Bus</v>
          </cell>
          <cell r="BQ17" t="str">
            <v>Fixed Charge</v>
          </cell>
          <cell r="BR17" t="str">
            <v>$/customer/day</v>
          </cell>
          <cell r="BS17" t="str">
            <v>Customer number</v>
          </cell>
          <cell r="BT17" t="str">
            <v>Count</v>
          </cell>
        </row>
        <row r="18">
          <cell r="V18" t="str">
            <v>11kV Bus</v>
          </cell>
          <cell r="W18" t="str">
            <v>Volume Off Peak Charge</v>
          </cell>
          <cell r="Y18" t="str">
            <v>Volume off peak</v>
          </cell>
          <cell r="BO18" t="str">
            <v>SE</v>
          </cell>
          <cell r="BP18" t="str">
            <v>11kV Bus</v>
          </cell>
          <cell r="BQ18" t="str">
            <v>Volume Off Peak Charge</v>
          </cell>
          <cell r="BR18" t="str">
            <v>$/kWh</v>
          </cell>
          <cell r="BS18" t="str">
            <v>Volume off peak</v>
          </cell>
          <cell r="BT18" t="str">
            <v>kWh/annum</v>
          </cell>
        </row>
        <row r="19">
          <cell r="V19" t="str">
            <v>11kV Bus</v>
          </cell>
          <cell r="W19" t="str">
            <v>Volume Peak Charge</v>
          </cell>
          <cell r="Y19" t="str">
            <v>Volume peak</v>
          </cell>
          <cell r="BO19" t="str">
            <v>SE</v>
          </cell>
          <cell r="BP19" t="str">
            <v>11kV Bus</v>
          </cell>
          <cell r="BQ19" t="str">
            <v>Volume Peak Charge</v>
          </cell>
          <cell r="BR19" t="str">
            <v>$/kWh</v>
          </cell>
          <cell r="BS19" t="str">
            <v>Volume peak</v>
          </cell>
          <cell r="BT19" t="str">
            <v>kWh/annum</v>
          </cell>
        </row>
        <row r="20">
          <cell r="V20" t="str">
            <v>11kV Line</v>
          </cell>
          <cell r="W20" t="str">
            <v>Demand Charge kVA</v>
          </cell>
          <cell r="Y20" t="str">
            <v>Monthly max demand kVA</v>
          </cell>
          <cell r="BO20" t="str">
            <v>SE</v>
          </cell>
          <cell r="BP20" t="str">
            <v>11kV Line</v>
          </cell>
          <cell r="BQ20" t="str">
            <v>Demand Charge kVA</v>
          </cell>
          <cell r="BR20" t="str">
            <v>$/kVA/month</v>
          </cell>
          <cell r="BS20" t="str">
            <v>Monthly max demand kVA</v>
          </cell>
          <cell r="BT20" t="str">
            <v>kVA/annum</v>
          </cell>
        </row>
        <row r="21">
          <cell r="V21" t="str">
            <v>11kV Line</v>
          </cell>
          <cell r="W21" t="str">
            <v>Fixed Charge</v>
          </cell>
          <cell r="Y21" t="str">
            <v>Customer number</v>
          </cell>
          <cell r="BO21" t="str">
            <v>SE</v>
          </cell>
          <cell r="BP21" t="str">
            <v>11kV Line</v>
          </cell>
          <cell r="BQ21" t="str">
            <v>Fixed Charge</v>
          </cell>
          <cell r="BR21" t="str">
            <v>$/customer/day</v>
          </cell>
          <cell r="BS21" t="str">
            <v>Customer number</v>
          </cell>
          <cell r="BT21" t="str">
            <v>Count</v>
          </cell>
        </row>
        <row r="22">
          <cell r="V22" t="str">
            <v>11kV Line</v>
          </cell>
          <cell r="W22" t="str">
            <v>Volume Off Peak Charge</v>
          </cell>
          <cell r="Y22" t="str">
            <v>Volume off peak</v>
          </cell>
          <cell r="BO22" t="str">
            <v>SE</v>
          </cell>
          <cell r="BP22" t="str">
            <v>11kV Line</v>
          </cell>
          <cell r="BQ22" t="str">
            <v>Volume Off Peak Charge</v>
          </cell>
          <cell r="BR22" t="str">
            <v>$/kWh</v>
          </cell>
          <cell r="BS22" t="str">
            <v>Volume off peak</v>
          </cell>
          <cell r="BT22" t="str">
            <v>kWh/annum</v>
          </cell>
        </row>
        <row r="23">
          <cell r="V23" t="str">
            <v>11kV Line</v>
          </cell>
          <cell r="W23" t="str">
            <v>Volume Peak Charge</v>
          </cell>
          <cell r="Y23" t="str">
            <v>Volume peak</v>
          </cell>
          <cell r="BO23" t="str">
            <v>SE</v>
          </cell>
          <cell r="BP23" t="str">
            <v>11kV Line</v>
          </cell>
          <cell r="BQ23" t="str">
            <v>Volume Peak Charge</v>
          </cell>
          <cell r="BR23" t="str">
            <v>$/kWh</v>
          </cell>
          <cell r="BS23" t="str">
            <v>Volume peak</v>
          </cell>
          <cell r="BT23" t="str">
            <v>kWh/annum</v>
          </cell>
        </row>
        <row r="24">
          <cell r="V24" t="str">
            <v>Demand ToU 11kV</v>
          </cell>
          <cell r="W24" t="str">
            <v>CAV Charge</v>
          </cell>
          <cell r="Y24" t="str">
            <v>CAV</v>
          </cell>
          <cell r="BO24" t="str">
            <v>SE</v>
          </cell>
          <cell r="BP24" t="str">
            <v>Demand ToU 11kV</v>
          </cell>
          <cell r="BQ24" t="str">
            <v>Excess Demand Charge</v>
          </cell>
          <cell r="BR24" t="str">
            <v>$/kVA/month</v>
          </cell>
          <cell r="BS24" t="str">
            <v>Excess demand</v>
          </cell>
          <cell r="BT24" t="str">
            <v>kVA/annum</v>
          </cell>
        </row>
        <row r="25">
          <cell r="V25" t="str">
            <v>Demand ToU 11kV</v>
          </cell>
          <cell r="W25" t="str">
            <v>NCCAV Charge</v>
          </cell>
          <cell r="Y25" t="str">
            <v>NCCAV</v>
          </cell>
          <cell r="BO25" t="str">
            <v>SE</v>
          </cell>
          <cell r="BP25" t="str">
            <v>Demand ToU 11kV</v>
          </cell>
          <cell r="BQ25" t="str">
            <v>Peak Demand Charge kVA</v>
          </cell>
          <cell r="BR25" t="str">
            <v>$/kVA/month</v>
          </cell>
          <cell r="BS25" t="str">
            <v>Monthly max demand peak kVA</v>
          </cell>
          <cell r="BT25" t="str">
            <v>kVA/annum</v>
          </cell>
        </row>
        <row r="26">
          <cell r="V26" t="str">
            <v>Demand ToU 11kV</v>
          </cell>
          <cell r="W26" t="str">
            <v>Peak Demand Charge kVA</v>
          </cell>
          <cell r="Y26" t="str">
            <v>Monthly max demand peak kVA</v>
          </cell>
          <cell r="BO26" t="str">
            <v>SE</v>
          </cell>
          <cell r="BP26" t="str">
            <v>Demand ToU 11kV</v>
          </cell>
          <cell r="BQ26" t="str">
            <v>Volume Charge</v>
          </cell>
          <cell r="BR26" t="str">
            <v>$/kWh</v>
          </cell>
          <cell r="BS26" t="str">
            <v>Volume</v>
          </cell>
          <cell r="BT26" t="str">
            <v>kWh/annum</v>
          </cell>
        </row>
        <row r="27">
          <cell r="V27" t="str">
            <v>Demand ToU 11kV</v>
          </cell>
          <cell r="W27" t="str">
            <v>Excess Demand Charge</v>
          </cell>
          <cell r="Y27" t="str">
            <v>Excess demand</v>
          </cell>
          <cell r="BO27" t="str">
            <v>SE</v>
          </cell>
          <cell r="BP27" t="str">
            <v>EG - 11kV</v>
          </cell>
          <cell r="BQ27" t="str">
            <v>Demand Charge kVA</v>
          </cell>
          <cell r="BR27" t="str">
            <v>$/kVA/month</v>
          </cell>
          <cell r="BS27" t="str">
            <v>Monthly max demand kVA</v>
          </cell>
          <cell r="BT27" t="str">
            <v>kVA/annum</v>
          </cell>
        </row>
        <row r="28">
          <cell r="V28" t="str">
            <v>Demand ToU 11kV</v>
          </cell>
          <cell r="W28" t="str">
            <v>Volume Charge</v>
          </cell>
          <cell r="Y28" t="str">
            <v>Volume</v>
          </cell>
          <cell r="BO28" t="str">
            <v>SE</v>
          </cell>
          <cell r="BP28" t="str">
            <v>EG - 11kV</v>
          </cell>
          <cell r="BQ28" t="str">
            <v>Volume Off Peak Charge</v>
          </cell>
          <cell r="BR28" t="str">
            <v>$/kWh</v>
          </cell>
          <cell r="BS28" t="str">
            <v>Volume off peak</v>
          </cell>
          <cell r="BT28" t="str">
            <v>kWh/annum</v>
          </cell>
        </row>
        <row r="29">
          <cell r="V29" t="str">
            <v>EG - 11kV</v>
          </cell>
          <cell r="W29" t="str">
            <v>Demand Charge kVA</v>
          </cell>
          <cell r="Y29" t="str">
            <v>Monthly max demand kVA</v>
          </cell>
          <cell r="BO29" t="str">
            <v>SE</v>
          </cell>
          <cell r="BP29" t="str">
            <v>EG - 11kV</v>
          </cell>
          <cell r="BQ29" t="str">
            <v>Volume Peak Charge</v>
          </cell>
          <cell r="BR29" t="str">
            <v>$/kWh</v>
          </cell>
          <cell r="BS29" t="str">
            <v>Volume peak</v>
          </cell>
          <cell r="BT29" t="str">
            <v>kWh/annum</v>
          </cell>
        </row>
        <row r="30">
          <cell r="V30" t="str">
            <v>EG - 11kV</v>
          </cell>
          <cell r="W30" t="str">
            <v>Fixed Charge</v>
          </cell>
          <cell r="Y30" t="str">
            <v>Customer number</v>
          </cell>
          <cell r="BO30" t="str">
            <v>T1</v>
          </cell>
          <cell r="BP30" t="str">
            <v>TUOS CAC</v>
          </cell>
          <cell r="BQ30" t="str">
            <v>Fixed Charge</v>
          </cell>
          <cell r="BR30" t="str">
            <v>$/customer/day</v>
          </cell>
          <cell r="BS30" t="str">
            <v>Customer number</v>
          </cell>
          <cell r="BT30" t="str">
            <v>Count</v>
          </cell>
        </row>
        <row r="31">
          <cell r="V31" t="str">
            <v>EG - 11kV</v>
          </cell>
          <cell r="W31" t="str">
            <v>Volume Off Peak Charge</v>
          </cell>
          <cell r="Y31" t="str">
            <v>Volume off peak</v>
          </cell>
          <cell r="BO31" t="str">
            <v>T1</v>
          </cell>
          <cell r="BP31" t="str">
            <v>TUOS CAC</v>
          </cell>
          <cell r="BQ31" t="str">
            <v>Capacity Charge</v>
          </cell>
          <cell r="BR31" t="str">
            <v>$/kVA/month</v>
          </cell>
          <cell r="BS31" t="str">
            <v>Authorised demand import kVA</v>
          </cell>
          <cell r="BT31" t="str">
            <v>kVA/month</v>
          </cell>
        </row>
        <row r="32">
          <cell r="V32" t="str">
            <v>EG - 11kV</v>
          </cell>
          <cell r="W32" t="str">
            <v>Volume Peak Charge</v>
          </cell>
          <cell r="Y32" t="str">
            <v>Volume peak</v>
          </cell>
          <cell r="BO32" t="str">
            <v>T1</v>
          </cell>
          <cell r="BP32" t="str">
            <v>TUOS CAC</v>
          </cell>
          <cell r="BQ32" t="str">
            <v>Volume Charge</v>
          </cell>
          <cell r="BR32" t="str">
            <v>$/kWh</v>
          </cell>
          <cell r="BS32" t="str">
            <v>Volume</v>
          </cell>
          <cell r="BT32" t="str">
            <v>kWh/annum</v>
          </cell>
        </row>
        <row r="33">
          <cell r="V33" t="str">
            <v>CAC 22/11kV Bus</v>
          </cell>
          <cell r="W33" t="str">
            <v>Capacity Charge</v>
          </cell>
          <cell r="Y33" t="str">
            <v>Authorised demand import kVA</v>
          </cell>
          <cell r="BO33" t="str">
            <v>T2</v>
          </cell>
          <cell r="BP33" t="str">
            <v>TUOS CAC</v>
          </cell>
          <cell r="BQ33" t="str">
            <v>Fixed Charge</v>
          </cell>
          <cell r="BR33" t="str">
            <v>$/customer/day</v>
          </cell>
          <cell r="BS33" t="str">
            <v>Customer number</v>
          </cell>
          <cell r="BT33" t="str">
            <v>Count</v>
          </cell>
        </row>
        <row r="34">
          <cell r="V34" t="str">
            <v>CAC 22/11kV Bus</v>
          </cell>
          <cell r="W34" t="str">
            <v>Demand Charge kVA</v>
          </cell>
          <cell r="Y34" t="str">
            <v>Monthly max demand kVA</v>
          </cell>
          <cell r="BO34" t="str">
            <v>T2</v>
          </cell>
          <cell r="BP34" t="str">
            <v>TUOS CAC</v>
          </cell>
          <cell r="BQ34" t="str">
            <v>Capacity Charge</v>
          </cell>
          <cell r="BR34" t="str">
            <v>$/kVA/month</v>
          </cell>
          <cell r="BS34" t="str">
            <v>Authorised demand import kVA</v>
          </cell>
          <cell r="BT34" t="str">
            <v>kVA/month</v>
          </cell>
        </row>
        <row r="35">
          <cell r="V35" t="str">
            <v>CAC 22/11kV Bus</v>
          </cell>
          <cell r="W35" t="str">
            <v>Fixed Charge</v>
          </cell>
          <cell r="Y35" t="str">
            <v>Customer number</v>
          </cell>
          <cell r="BO35" t="str">
            <v>T2</v>
          </cell>
          <cell r="BP35" t="str">
            <v>TUOS CAC</v>
          </cell>
          <cell r="BQ35" t="str">
            <v>Volume Charge</v>
          </cell>
          <cell r="BR35" t="str">
            <v>$/kWh</v>
          </cell>
          <cell r="BS35" t="str">
            <v>Volume</v>
          </cell>
          <cell r="BT35" t="str">
            <v>kWh/annum</v>
          </cell>
        </row>
        <row r="36">
          <cell r="V36" t="str">
            <v>CAC 22/11kV Bus</v>
          </cell>
          <cell r="W36" t="str">
            <v>Volume Charge</v>
          </cell>
          <cell r="Y36" t="str">
            <v>Volume</v>
          </cell>
          <cell r="BO36" t="str">
            <v>T3</v>
          </cell>
          <cell r="BP36" t="str">
            <v>TUOS CAC</v>
          </cell>
          <cell r="BQ36" t="str">
            <v>Fixed Charge</v>
          </cell>
          <cell r="BR36" t="str">
            <v>$/customer/day</v>
          </cell>
          <cell r="BS36" t="str">
            <v>Customer number</v>
          </cell>
          <cell r="BT36" t="str">
            <v>Count</v>
          </cell>
        </row>
        <row r="37">
          <cell r="V37" t="str">
            <v>CAC 22/11kV Bus</v>
          </cell>
          <cell r="W37" t="str">
            <v>Connection Unit Charge</v>
          </cell>
          <cell r="Y37" t="str">
            <v>Connection units</v>
          </cell>
          <cell r="BO37" t="str">
            <v>T3</v>
          </cell>
          <cell r="BP37" t="str">
            <v>TUOS CAC</v>
          </cell>
          <cell r="BQ37" t="str">
            <v>Capacity Charge</v>
          </cell>
          <cell r="BR37" t="str">
            <v>$/kVA/month</v>
          </cell>
          <cell r="BS37" t="str">
            <v>Authorised demand import kVA</v>
          </cell>
          <cell r="BT37" t="str">
            <v>kVA/month</v>
          </cell>
        </row>
        <row r="38">
          <cell r="V38" t="str">
            <v>CAC 22/11kV Line</v>
          </cell>
          <cell r="W38" t="str">
            <v>Capacity Charge</v>
          </cell>
          <cell r="Y38" t="str">
            <v>Authorised demand import kVA</v>
          </cell>
          <cell r="BO38" t="str">
            <v>T3</v>
          </cell>
          <cell r="BP38" t="str">
            <v>TUOS CAC</v>
          </cell>
          <cell r="BQ38" t="str">
            <v>Volume Charge</v>
          </cell>
          <cell r="BR38" t="str">
            <v>$/kWh</v>
          </cell>
          <cell r="BS38" t="str">
            <v>Volume</v>
          </cell>
          <cell r="BT38" t="str">
            <v>kWh/annum</v>
          </cell>
        </row>
        <row r="39">
          <cell r="V39" t="str">
            <v>CAC 22/11kV Line</v>
          </cell>
          <cell r="W39" t="str">
            <v>Demand Charge kVA</v>
          </cell>
          <cell r="Y39" t="str">
            <v>Monthly max demand kVA</v>
          </cell>
          <cell r="BO39"/>
          <cell r="BP39"/>
          <cell r="BQ39"/>
          <cell r="BR39"/>
          <cell r="BS39"/>
          <cell r="BT39"/>
        </row>
        <row r="40">
          <cell r="V40" t="str">
            <v>CAC 22/11kV Line</v>
          </cell>
          <cell r="W40" t="str">
            <v>Fixed Charge</v>
          </cell>
          <cell r="Y40" t="str">
            <v>Customer number</v>
          </cell>
          <cell r="BO40"/>
          <cell r="BP40"/>
          <cell r="BQ40"/>
          <cell r="BR40"/>
          <cell r="BS40"/>
          <cell r="BT40"/>
        </row>
        <row r="41">
          <cell r="V41" t="str">
            <v>CAC 22/11kV Line</v>
          </cell>
          <cell r="W41" t="str">
            <v>Volume Charge</v>
          </cell>
          <cell r="Y41" t="str">
            <v>Volume</v>
          </cell>
          <cell r="BO41"/>
          <cell r="BP41"/>
          <cell r="BQ41"/>
          <cell r="BR41"/>
          <cell r="BS41"/>
          <cell r="BT41"/>
        </row>
        <row r="42">
          <cell r="V42" t="str">
            <v>CAC 22/11kV Line</v>
          </cell>
          <cell r="W42" t="str">
            <v>Connection Unit Charge</v>
          </cell>
          <cell r="Y42" t="str">
            <v>Connection units</v>
          </cell>
          <cell r="BO42"/>
          <cell r="BP42"/>
          <cell r="BQ42"/>
          <cell r="BR42"/>
          <cell r="BS42"/>
          <cell r="BT42"/>
        </row>
        <row r="43">
          <cell r="V43" t="str">
            <v>CAC 33kV</v>
          </cell>
          <cell r="W43" t="str">
            <v>Capacity Charge</v>
          </cell>
          <cell r="Y43" t="str">
            <v>Authorised demand import kVA</v>
          </cell>
          <cell r="BO43"/>
          <cell r="BP43"/>
          <cell r="BQ43"/>
          <cell r="BR43"/>
          <cell r="BS43"/>
          <cell r="BT43"/>
        </row>
        <row r="44">
          <cell r="V44" t="str">
            <v>CAC 33kV</v>
          </cell>
          <cell r="W44" t="str">
            <v>Demand Charge kVA</v>
          </cell>
          <cell r="Y44" t="str">
            <v>Monthly max demand kVA</v>
          </cell>
          <cell r="BO44"/>
          <cell r="BP44"/>
          <cell r="BQ44"/>
          <cell r="BR44"/>
          <cell r="BS44"/>
          <cell r="BT44"/>
        </row>
        <row r="45">
          <cell r="V45" t="str">
            <v>CAC 33kV</v>
          </cell>
          <cell r="W45" t="str">
            <v>Fixed Charge</v>
          </cell>
          <cell r="Y45" t="str">
            <v>Customer number</v>
          </cell>
          <cell r="BO45"/>
          <cell r="BP45"/>
          <cell r="BQ45"/>
          <cell r="BR45"/>
          <cell r="BS45"/>
          <cell r="BT45"/>
        </row>
        <row r="46">
          <cell r="V46" t="str">
            <v>CAC 33kV</v>
          </cell>
          <cell r="W46" t="str">
            <v>Volume Charge</v>
          </cell>
          <cell r="Y46" t="str">
            <v>Volume</v>
          </cell>
          <cell r="BO46"/>
          <cell r="BP46"/>
          <cell r="BQ46"/>
          <cell r="BR46"/>
          <cell r="BS46"/>
          <cell r="BT46"/>
        </row>
        <row r="47">
          <cell r="V47" t="str">
            <v>CAC 33kV</v>
          </cell>
          <cell r="W47" t="str">
            <v>Connection Unit Charge</v>
          </cell>
          <cell r="Y47" t="str">
            <v>Connection units</v>
          </cell>
          <cell r="BO47"/>
          <cell r="BP47"/>
          <cell r="BQ47"/>
          <cell r="BR47"/>
          <cell r="BS47"/>
          <cell r="BT47"/>
        </row>
        <row r="48">
          <cell r="V48" t="str">
            <v>CAC 66kV</v>
          </cell>
          <cell r="W48" t="str">
            <v>Capacity Charge</v>
          </cell>
          <cell r="Y48" t="str">
            <v>Authorised demand import kVA</v>
          </cell>
          <cell r="BO48"/>
          <cell r="BP48"/>
          <cell r="BQ48"/>
          <cell r="BR48"/>
          <cell r="BS48"/>
          <cell r="BT48"/>
        </row>
        <row r="49">
          <cell r="V49" t="str">
            <v>CAC 66kV</v>
          </cell>
          <cell r="W49" t="str">
            <v>Demand Charge kVA</v>
          </cell>
          <cell r="Y49" t="str">
            <v>Monthly max demand kVA</v>
          </cell>
          <cell r="BO49"/>
          <cell r="BP49"/>
          <cell r="BQ49"/>
          <cell r="BR49"/>
          <cell r="BS49"/>
          <cell r="BT49"/>
        </row>
        <row r="50">
          <cell r="V50" t="str">
            <v>CAC 66kV</v>
          </cell>
          <cell r="W50" t="str">
            <v>Fixed Charge</v>
          </cell>
          <cell r="Y50" t="str">
            <v>Customer number</v>
          </cell>
          <cell r="BO50"/>
          <cell r="BP50"/>
          <cell r="BQ50"/>
          <cell r="BR50"/>
          <cell r="BS50"/>
          <cell r="BT50"/>
        </row>
        <row r="51">
          <cell r="V51" t="str">
            <v>CAC 66kV</v>
          </cell>
          <cell r="W51" t="str">
            <v>Volume Charge</v>
          </cell>
          <cell r="Y51" t="str">
            <v>Volume</v>
          </cell>
          <cell r="BO51"/>
          <cell r="BP51"/>
          <cell r="BQ51"/>
          <cell r="BR51"/>
          <cell r="BS51"/>
          <cell r="BT51"/>
        </row>
        <row r="52">
          <cell r="V52" t="str">
            <v>CAC 66kV</v>
          </cell>
          <cell r="W52" t="str">
            <v>Connection Unit Charge</v>
          </cell>
          <cell r="Y52" t="str">
            <v>Connection units</v>
          </cell>
          <cell r="BO52"/>
          <cell r="BP52"/>
          <cell r="BQ52"/>
          <cell r="BR52"/>
          <cell r="BS52"/>
          <cell r="BT52"/>
        </row>
        <row r="53">
          <cell r="V53" t="str">
            <v>CAC 22/11kV Bus</v>
          </cell>
          <cell r="W53" t="str">
            <v>Capacity Charge</v>
          </cell>
          <cell r="Y53" t="str">
            <v>Authorised demand import kVA</v>
          </cell>
          <cell r="BO53"/>
          <cell r="BP53"/>
          <cell r="BQ53"/>
          <cell r="BR53"/>
          <cell r="BS53"/>
          <cell r="BT53"/>
        </row>
        <row r="54">
          <cell r="V54" t="str">
            <v>CAC 22/11kV Bus</v>
          </cell>
          <cell r="W54" t="str">
            <v>Demand Charge kVA</v>
          </cell>
          <cell r="Y54" t="str">
            <v>Monthly max demand kVA</v>
          </cell>
          <cell r="BO54"/>
          <cell r="BP54"/>
          <cell r="BQ54"/>
          <cell r="BR54"/>
          <cell r="BS54"/>
          <cell r="BT54"/>
        </row>
        <row r="55">
          <cell r="V55" t="str">
            <v>CAC 22/11kV Bus</v>
          </cell>
          <cell r="W55" t="str">
            <v>Fixed Charge</v>
          </cell>
          <cell r="Y55" t="str">
            <v>Customer number</v>
          </cell>
          <cell r="BO55"/>
          <cell r="BP55"/>
          <cell r="BQ55"/>
          <cell r="BR55"/>
          <cell r="BS55"/>
          <cell r="BT55"/>
        </row>
        <row r="56">
          <cell r="V56" t="str">
            <v>CAC 22/11kV Bus</v>
          </cell>
          <cell r="W56" t="str">
            <v>Volume Charge</v>
          </cell>
          <cell r="Y56" t="str">
            <v>Volume</v>
          </cell>
          <cell r="BO56"/>
          <cell r="BP56"/>
          <cell r="BQ56"/>
          <cell r="BR56"/>
          <cell r="BS56"/>
          <cell r="BT56"/>
        </row>
        <row r="57">
          <cell r="V57" t="str">
            <v>CAC 22/11kV Bus</v>
          </cell>
          <cell r="W57" t="str">
            <v>Connection Unit Charge</v>
          </cell>
          <cell r="Y57" t="str">
            <v>Connection units</v>
          </cell>
          <cell r="BO57"/>
          <cell r="BP57"/>
          <cell r="BQ57"/>
          <cell r="BR57"/>
          <cell r="BS57"/>
          <cell r="BT57"/>
        </row>
        <row r="58">
          <cell r="V58" t="str">
            <v>CAC 22/11kV Line</v>
          </cell>
          <cell r="W58" t="str">
            <v>Capacity Charge</v>
          </cell>
          <cell r="Y58" t="str">
            <v>Authorised demand import kVA</v>
          </cell>
          <cell r="BO58"/>
          <cell r="BP58"/>
          <cell r="BQ58"/>
          <cell r="BR58"/>
          <cell r="BS58"/>
          <cell r="BT58"/>
        </row>
        <row r="59">
          <cell r="V59" t="str">
            <v>CAC 22/11kV Line</v>
          </cell>
          <cell r="W59" t="str">
            <v>Demand Charge kVA</v>
          </cell>
          <cell r="Y59" t="str">
            <v>Monthly max demand kVA</v>
          </cell>
          <cell r="BO59"/>
          <cell r="BP59"/>
          <cell r="BQ59"/>
          <cell r="BR59"/>
          <cell r="BS59"/>
          <cell r="BT59"/>
        </row>
        <row r="60">
          <cell r="V60" t="str">
            <v>CAC 22/11kV Line</v>
          </cell>
          <cell r="W60" t="str">
            <v>Fixed Charge</v>
          </cell>
          <cell r="Y60" t="str">
            <v>Customer number</v>
          </cell>
          <cell r="BO60"/>
          <cell r="BP60"/>
          <cell r="BQ60"/>
          <cell r="BR60"/>
          <cell r="BS60"/>
          <cell r="BT60"/>
        </row>
        <row r="61">
          <cell r="V61" t="str">
            <v>CAC 22/11kV Line</v>
          </cell>
          <cell r="W61" t="str">
            <v>Volume Charge</v>
          </cell>
          <cell r="Y61" t="str">
            <v>Volume</v>
          </cell>
          <cell r="BO61"/>
          <cell r="BP61"/>
          <cell r="BQ61"/>
          <cell r="BR61"/>
          <cell r="BS61"/>
          <cell r="BT61"/>
        </row>
        <row r="62">
          <cell r="V62" t="str">
            <v>CAC 22/11kV Line</v>
          </cell>
          <cell r="W62" t="str">
            <v>Connection Unit Charge</v>
          </cell>
          <cell r="Y62" t="str">
            <v>Connection units</v>
          </cell>
          <cell r="BO62"/>
          <cell r="BP62"/>
          <cell r="BQ62"/>
          <cell r="BR62"/>
          <cell r="BS62"/>
          <cell r="BT62"/>
        </row>
        <row r="63">
          <cell r="V63" t="str">
            <v>CAC 33kV</v>
          </cell>
          <cell r="W63" t="str">
            <v>Capacity Charge</v>
          </cell>
          <cell r="Y63" t="str">
            <v>Authorised demand import kVA</v>
          </cell>
          <cell r="BO63"/>
          <cell r="BP63"/>
          <cell r="BQ63"/>
          <cell r="BR63"/>
          <cell r="BS63"/>
          <cell r="BT63"/>
        </row>
        <row r="64">
          <cell r="V64" t="str">
            <v>CAC 33kV</v>
          </cell>
          <cell r="W64" t="str">
            <v>Demand Charge kVA</v>
          </cell>
          <cell r="Y64" t="str">
            <v>Monthly max demand kVA</v>
          </cell>
          <cell r="BO64"/>
          <cell r="BP64"/>
          <cell r="BQ64"/>
          <cell r="BR64"/>
          <cell r="BS64"/>
          <cell r="BT64"/>
        </row>
        <row r="65">
          <cell r="V65" t="str">
            <v>CAC 33kV</v>
          </cell>
          <cell r="W65" t="str">
            <v>Fixed Charge</v>
          </cell>
          <cell r="Y65" t="str">
            <v>Customer number</v>
          </cell>
          <cell r="BO65"/>
          <cell r="BP65"/>
          <cell r="BQ65"/>
          <cell r="BR65"/>
          <cell r="BS65"/>
          <cell r="BT65"/>
        </row>
        <row r="66">
          <cell r="V66" t="str">
            <v>CAC 33kV</v>
          </cell>
          <cell r="W66" t="str">
            <v>Volume Charge</v>
          </cell>
          <cell r="Y66" t="str">
            <v>Volume</v>
          </cell>
          <cell r="BO66"/>
          <cell r="BP66"/>
          <cell r="BQ66"/>
          <cell r="BR66"/>
          <cell r="BS66"/>
          <cell r="BT66"/>
        </row>
        <row r="67">
          <cell r="V67" t="str">
            <v>CAC 33kV</v>
          </cell>
          <cell r="W67" t="str">
            <v>Connection Unit Charge</v>
          </cell>
          <cell r="Y67" t="str">
            <v>Connection units</v>
          </cell>
          <cell r="BO67"/>
          <cell r="BP67"/>
          <cell r="BQ67"/>
          <cell r="BR67"/>
          <cell r="BS67"/>
          <cell r="BT67"/>
        </row>
        <row r="68">
          <cell r="V68" t="str">
            <v>CAC 66kV</v>
          </cell>
          <cell r="W68" t="str">
            <v>Capacity Charge</v>
          </cell>
          <cell r="Y68" t="str">
            <v>Authorised demand import kVA</v>
          </cell>
          <cell r="BO68"/>
          <cell r="BP68"/>
          <cell r="BQ68"/>
          <cell r="BR68"/>
          <cell r="BS68"/>
          <cell r="BT68"/>
        </row>
        <row r="69">
          <cell r="V69" t="str">
            <v>CAC 66kV</v>
          </cell>
          <cell r="W69" t="str">
            <v>Demand Charge kVA</v>
          </cell>
          <cell r="Y69" t="str">
            <v>Monthly max demand kVA</v>
          </cell>
          <cell r="BO69"/>
          <cell r="BP69"/>
          <cell r="BQ69"/>
          <cell r="BR69"/>
          <cell r="BS69"/>
          <cell r="BT69"/>
        </row>
        <row r="70">
          <cell r="V70" t="str">
            <v>CAC 66kV</v>
          </cell>
          <cell r="W70" t="str">
            <v>Fixed Charge</v>
          </cell>
          <cell r="Y70" t="str">
            <v>Customer number</v>
          </cell>
          <cell r="BO70"/>
          <cell r="BP70"/>
          <cell r="BQ70"/>
          <cell r="BR70"/>
          <cell r="BS70"/>
          <cell r="BT70"/>
        </row>
        <row r="71">
          <cell r="V71" t="str">
            <v>CAC 66kV</v>
          </cell>
          <cell r="W71" t="str">
            <v>Volume Charge</v>
          </cell>
          <cell r="Y71" t="str">
            <v>Volume</v>
          </cell>
          <cell r="BO71"/>
          <cell r="BP71"/>
          <cell r="BQ71"/>
          <cell r="BR71"/>
          <cell r="BS71"/>
          <cell r="BT71"/>
        </row>
        <row r="72">
          <cell r="V72" t="str">
            <v>CAC 66kV</v>
          </cell>
          <cell r="W72" t="str">
            <v>Connection Unit Charge</v>
          </cell>
          <cell r="Y72" t="str">
            <v>Connection units</v>
          </cell>
          <cell r="BO72"/>
          <cell r="BP72"/>
          <cell r="BQ72"/>
          <cell r="BR72"/>
          <cell r="BS72"/>
          <cell r="BT72"/>
        </row>
        <row r="73">
          <cell r="V73" t="str">
            <v>CAC 66/33kV STOUD</v>
          </cell>
          <cell r="W73" t="str">
            <v>Connection Unit Charge</v>
          </cell>
          <cell r="Y73" t="str">
            <v>Connection units</v>
          </cell>
          <cell r="BO73"/>
          <cell r="BP73"/>
          <cell r="BQ73"/>
          <cell r="BR73"/>
          <cell r="BS73"/>
          <cell r="BT73"/>
        </row>
        <row r="74">
          <cell r="V74" t="str">
            <v>CAC 66/33kV STOUD</v>
          </cell>
          <cell r="W74" t="str">
            <v>Fixed Charge</v>
          </cell>
          <cell r="Y74" t="str">
            <v>Customer number</v>
          </cell>
          <cell r="BO74"/>
          <cell r="BP74"/>
          <cell r="BQ74"/>
          <cell r="BR74"/>
          <cell r="BS74"/>
          <cell r="BT74"/>
        </row>
        <row r="75">
          <cell r="V75" t="str">
            <v>CAC 66/33kV STOUD</v>
          </cell>
          <cell r="W75" t="str">
            <v>Summer Demand Charge kVA</v>
          </cell>
          <cell r="Y75" t="str">
            <v>Monthly summer max demand kVA</v>
          </cell>
          <cell r="BO75"/>
          <cell r="BP75"/>
          <cell r="BQ75"/>
          <cell r="BR75"/>
          <cell r="BS75"/>
          <cell r="BT75"/>
        </row>
        <row r="76">
          <cell r="V76" t="str">
            <v>CAC 66/33kV STOUD</v>
          </cell>
          <cell r="W76" t="str">
            <v>Non Summer Capacity Charge</v>
          </cell>
          <cell r="Y76" t="str">
            <v>Capacity Non Summer</v>
          </cell>
          <cell r="BO76"/>
          <cell r="BP76"/>
          <cell r="BQ76"/>
          <cell r="BR76"/>
          <cell r="BS76"/>
          <cell r="BT76"/>
        </row>
        <row r="77">
          <cell r="V77" t="str">
            <v>CAC 66/33kV STOUD</v>
          </cell>
          <cell r="W77" t="str">
            <v>Volume Summer No Charge</v>
          </cell>
          <cell r="Y77" t="str">
            <v>Volume summer</v>
          </cell>
          <cell r="BO77"/>
          <cell r="BP77"/>
          <cell r="BQ77"/>
          <cell r="BR77"/>
          <cell r="BS77"/>
          <cell r="BT77"/>
        </row>
        <row r="78">
          <cell r="V78" t="str">
            <v>CAC 66/33kV STOUD</v>
          </cell>
          <cell r="W78" t="str">
            <v>Volume Non Summer Charge</v>
          </cell>
          <cell r="Y78" t="str">
            <v>Volume non summer</v>
          </cell>
          <cell r="BO78"/>
          <cell r="BP78"/>
          <cell r="BQ78"/>
          <cell r="BR78"/>
          <cell r="BS78"/>
          <cell r="BT78"/>
        </row>
        <row r="79">
          <cell r="V79" t="str">
            <v>CAC 22/11kV Bus STOUD</v>
          </cell>
          <cell r="W79" t="str">
            <v>Connection Unit Charge</v>
          </cell>
          <cell r="Y79" t="str">
            <v>Connection units</v>
          </cell>
          <cell r="BO79"/>
          <cell r="BP79"/>
          <cell r="BQ79"/>
          <cell r="BR79"/>
          <cell r="BS79"/>
          <cell r="BT79"/>
        </row>
        <row r="80">
          <cell r="V80" t="str">
            <v>CAC 22/11kV Bus STOUD</v>
          </cell>
          <cell r="W80" t="str">
            <v>Fixed Charge</v>
          </cell>
          <cell r="Y80" t="str">
            <v>Customer number</v>
          </cell>
          <cell r="BO80"/>
          <cell r="BP80"/>
          <cell r="BQ80"/>
          <cell r="BR80"/>
          <cell r="BS80"/>
          <cell r="BT80"/>
        </row>
        <row r="81">
          <cell r="V81" t="str">
            <v>CAC 22/11kV Bus STOUD</v>
          </cell>
          <cell r="W81" t="str">
            <v>Summer Demand Charge kVA</v>
          </cell>
          <cell r="Y81" t="str">
            <v>Monthly summer max demand kVA</v>
          </cell>
          <cell r="BO81"/>
          <cell r="BP81"/>
          <cell r="BQ81"/>
          <cell r="BR81"/>
          <cell r="BS81"/>
          <cell r="BT81"/>
        </row>
        <row r="82">
          <cell r="V82" t="str">
            <v>CAC 22/11kV Bus STOUD</v>
          </cell>
          <cell r="W82" t="str">
            <v>Non Summer Capacity Charge</v>
          </cell>
          <cell r="Y82" t="str">
            <v>Capacity Non Summer</v>
          </cell>
          <cell r="BO82"/>
          <cell r="BP82"/>
          <cell r="BQ82"/>
          <cell r="BR82"/>
          <cell r="BS82"/>
          <cell r="BT82"/>
        </row>
        <row r="83">
          <cell r="V83" t="str">
            <v>CAC 22/11kV Bus STOUD</v>
          </cell>
          <cell r="W83" t="str">
            <v>Volume Summer No Charge</v>
          </cell>
          <cell r="Y83" t="str">
            <v>Volume summer</v>
          </cell>
          <cell r="BO83"/>
          <cell r="BP83"/>
          <cell r="BQ83"/>
          <cell r="BR83"/>
          <cell r="BS83"/>
          <cell r="BT83"/>
        </row>
        <row r="84">
          <cell r="V84" t="str">
            <v>CAC 22/11kV Bus STOUD</v>
          </cell>
          <cell r="W84" t="str">
            <v>Volume Non Summer Charge</v>
          </cell>
          <cell r="Y84" t="str">
            <v>Volume non summer</v>
          </cell>
          <cell r="BO84"/>
          <cell r="BP84"/>
          <cell r="BQ84"/>
          <cell r="BR84"/>
          <cell r="BS84"/>
          <cell r="BT84"/>
        </row>
        <row r="85">
          <cell r="V85" t="str">
            <v>CAC 22/11kV Line STOUD</v>
          </cell>
          <cell r="W85" t="str">
            <v>Connection Unit Charge</v>
          </cell>
          <cell r="Y85" t="str">
            <v>Connection units</v>
          </cell>
          <cell r="BO85"/>
          <cell r="BP85"/>
          <cell r="BQ85"/>
          <cell r="BR85"/>
          <cell r="BS85"/>
          <cell r="BT85"/>
        </row>
        <row r="86">
          <cell r="V86" t="str">
            <v>CAC 22/11kV Line STOUD</v>
          </cell>
          <cell r="W86" t="str">
            <v>Fixed Charge</v>
          </cell>
          <cell r="Y86" t="str">
            <v>Customer number</v>
          </cell>
          <cell r="BO86"/>
          <cell r="BP86"/>
          <cell r="BQ86"/>
          <cell r="BR86"/>
          <cell r="BS86"/>
          <cell r="BT86"/>
        </row>
        <row r="87">
          <cell r="V87" t="str">
            <v>CAC 22/11kV Line STOUD</v>
          </cell>
          <cell r="W87" t="str">
            <v>Summer Demand Charge kVA</v>
          </cell>
          <cell r="Y87" t="str">
            <v>Monthly summer max demand kVA</v>
          </cell>
          <cell r="BO87"/>
          <cell r="BP87"/>
          <cell r="BQ87"/>
          <cell r="BR87"/>
          <cell r="BS87"/>
          <cell r="BT87"/>
        </row>
        <row r="88">
          <cell r="V88" t="str">
            <v>CAC 22/11kV Line STOUD</v>
          </cell>
          <cell r="W88" t="str">
            <v>Non Summer Capacity Charge</v>
          </cell>
          <cell r="Y88" t="str">
            <v>Capacity Non Summer</v>
          </cell>
          <cell r="BO88"/>
          <cell r="BP88"/>
          <cell r="BQ88"/>
          <cell r="BR88"/>
          <cell r="BS88"/>
          <cell r="BT88"/>
        </row>
        <row r="89">
          <cell r="V89" t="str">
            <v>CAC 22/11kV Line STOUD</v>
          </cell>
          <cell r="W89" t="str">
            <v>Volume Summer No Charge</v>
          </cell>
          <cell r="Y89" t="str">
            <v>Volume summer</v>
          </cell>
          <cell r="BO89"/>
          <cell r="BP89"/>
          <cell r="BQ89"/>
          <cell r="BR89"/>
          <cell r="BS89"/>
          <cell r="BT89"/>
        </row>
        <row r="90">
          <cell r="V90" t="str">
            <v>CAC 22/11kV Line STOUD</v>
          </cell>
          <cell r="W90" t="str">
            <v>Volume Non Summer Charge</v>
          </cell>
          <cell r="Y90" t="str">
            <v>Volume non summer</v>
          </cell>
          <cell r="BO90"/>
          <cell r="BP90"/>
          <cell r="BQ90"/>
          <cell r="BR90"/>
          <cell r="BS90"/>
          <cell r="BT90"/>
        </row>
        <row r="91">
          <cell r="V91" t="str">
            <v>CAC 66/33kV STOUD</v>
          </cell>
          <cell r="W91" t="str">
            <v>Connection Unit Charge</v>
          </cell>
          <cell r="Y91" t="str">
            <v>Connection units</v>
          </cell>
          <cell r="BO91"/>
          <cell r="BP91"/>
          <cell r="BQ91"/>
          <cell r="BR91"/>
          <cell r="BS91"/>
          <cell r="BT91"/>
        </row>
        <row r="92">
          <cell r="V92" t="str">
            <v>CAC 66/33kV STOUD</v>
          </cell>
          <cell r="W92" t="str">
            <v>Fixed Charge</v>
          </cell>
          <cell r="Y92" t="str">
            <v>Customer number</v>
          </cell>
          <cell r="BO92"/>
          <cell r="BP92"/>
          <cell r="BQ92"/>
          <cell r="BR92"/>
          <cell r="BS92"/>
          <cell r="BT92"/>
        </row>
        <row r="93">
          <cell r="V93" t="str">
            <v>CAC 66/33kV STOUD</v>
          </cell>
          <cell r="W93" t="str">
            <v>Summer Demand Charge kVA</v>
          </cell>
          <cell r="Y93" t="str">
            <v>Monthly summer max demand kVA</v>
          </cell>
          <cell r="BO93"/>
          <cell r="BP93"/>
          <cell r="BQ93"/>
          <cell r="BR93"/>
          <cell r="BS93"/>
          <cell r="BT93"/>
        </row>
        <row r="94">
          <cell r="V94" t="str">
            <v>CAC 66/33kV STOUD</v>
          </cell>
          <cell r="W94" t="str">
            <v>Non Summer Capacity Charge</v>
          </cell>
          <cell r="Y94" t="str">
            <v>Capacity Non Summer</v>
          </cell>
          <cell r="BO94"/>
          <cell r="BP94"/>
          <cell r="BQ94"/>
          <cell r="BR94"/>
          <cell r="BS94"/>
          <cell r="BT94"/>
        </row>
        <row r="95">
          <cell r="V95" t="str">
            <v>CAC 66/33kV STOUD</v>
          </cell>
          <cell r="W95" t="str">
            <v>Volume Summer No Charge</v>
          </cell>
          <cell r="Y95" t="str">
            <v>Volume summer</v>
          </cell>
          <cell r="BO95"/>
          <cell r="BP95"/>
          <cell r="BQ95"/>
          <cell r="BR95"/>
          <cell r="BS95"/>
          <cell r="BT95"/>
        </row>
        <row r="96">
          <cell r="V96" t="str">
            <v>CAC 66/33kV STOUD</v>
          </cell>
          <cell r="W96" t="str">
            <v>Volume Non Summer Charge</v>
          </cell>
          <cell r="Y96" t="str">
            <v>Volume non summer</v>
          </cell>
          <cell r="BO96"/>
          <cell r="BP96"/>
          <cell r="BQ96"/>
          <cell r="BR96"/>
          <cell r="BS96"/>
          <cell r="BT96"/>
        </row>
        <row r="97">
          <cell r="V97" t="str">
            <v>CAC 22/11kV Bus STOUD</v>
          </cell>
          <cell r="W97" t="str">
            <v>Connection Unit Charge</v>
          </cell>
          <cell r="Y97" t="str">
            <v>Connection units</v>
          </cell>
          <cell r="BO97"/>
          <cell r="BP97"/>
          <cell r="BQ97"/>
          <cell r="BR97"/>
          <cell r="BS97"/>
          <cell r="BT97"/>
        </row>
        <row r="98">
          <cell r="V98" t="str">
            <v>CAC 22/11kV Bus STOUD</v>
          </cell>
          <cell r="W98" t="str">
            <v>Fixed Charge</v>
          </cell>
          <cell r="Y98" t="str">
            <v>Customer number</v>
          </cell>
          <cell r="BO98"/>
          <cell r="BP98"/>
          <cell r="BQ98"/>
          <cell r="BR98"/>
          <cell r="BS98"/>
          <cell r="BT98"/>
        </row>
        <row r="99">
          <cell r="V99" t="str">
            <v>CAC 22/11kV Bus STOUD</v>
          </cell>
          <cell r="W99" t="str">
            <v>Summer Demand Charge kVA</v>
          </cell>
          <cell r="Y99" t="str">
            <v>Monthly summer max demand kVA</v>
          </cell>
          <cell r="BO99"/>
          <cell r="BP99"/>
          <cell r="BQ99"/>
          <cell r="BR99"/>
          <cell r="BS99"/>
          <cell r="BT99"/>
        </row>
        <row r="100">
          <cell r="V100" t="str">
            <v>CAC 22/11kV Bus STOUD</v>
          </cell>
          <cell r="W100" t="str">
            <v>Non Summer Capacity Charge</v>
          </cell>
          <cell r="Y100" t="str">
            <v>Capacity Non Summer</v>
          </cell>
          <cell r="BO100"/>
          <cell r="BP100"/>
          <cell r="BQ100"/>
          <cell r="BR100"/>
          <cell r="BS100"/>
          <cell r="BT100"/>
        </row>
        <row r="101">
          <cell r="V101" t="str">
            <v>CAC 22/11kV Bus STOUD</v>
          </cell>
          <cell r="W101" t="str">
            <v>Volume Summer No Charge</v>
          </cell>
          <cell r="Y101" t="str">
            <v>Volume summer</v>
          </cell>
        </row>
        <row r="102">
          <cell r="V102" t="str">
            <v>CAC 22/11kV Bus STOUD</v>
          </cell>
          <cell r="W102" t="str">
            <v>Volume Non Summer Charge</v>
          </cell>
          <cell r="Y102" t="str">
            <v>Volume non summer</v>
          </cell>
        </row>
        <row r="103">
          <cell r="V103" t="str">
            <v>CAC 22/11kV Line STOUD</v>
          </cell>
          <cell r="W103" t="str">
            <v>Connection Unit Charge</v>
          </cell>
          <cell r="Y103" t="str">
            <v>Connection units</v>
          </cell>
        </row>
        <row r="104">
          <cell r="V104" t="str">
            <v>CAC 22/11kV Line STOUD</v>
          </cell>
          <cell r="W104" t="str">
            <v>Fixed Charge</v>
          </cell>
          <cell r="Y104" t="str">
            <v>Customer number</v>
          </cell>
        </row>
        <row r="105">
          <cell r="V105" t="str">
            <v>CAC 22/11kV Line STOUD</v>
          </cell>
          <cell r="W105" t="str">
            <v>Summer Demand Charge kVA</v>
          </cell>
          <cell r="Y105" t="str">
            <v>Monthly summer max demand kVA</v>
          </cell>
        </row>
        <row r="106">
          <cell r="V106" t="str">
            <v>CAC 22/11kV Line STOUD</v>
          </cell>
          <cell r="W106" t="str">
            <v>Non Summer Capacity Charge</v>
          </cell>
          <cell r="Y106" t="str">
            <v>Capacity Non Summer</v>
          </cell>
        </row>
        <row r="107">
          <cell r="V107" t="str">
            <v>CAC 22/11kV Line STOUD</v>
          </cell>
          <cell r="W107" t="str">
            <v>Volume Summer No Charge</v>
          </cell>
          <cell r="Y107" t="str">
            <v>Volume summer</v>
          </cell>
        </row>
        <row r="108">
          <cell r="V108" t="str">
            <v>CAC 22/11kV Line STOUD</v>
          </cell>
          <cell r="W108" t="str">
            <v>Volume Non Summer Charge</v>
          </cell>
          <cell r="Y108" t="str">
            <v>Volume non summer</v>
          </cell>
        </row>
        <row r="109">
          <cell r="V109"/>
          <cell r="W109"/>
          <cell r="Y109"/>
        </row>
        <row r="110">
          <cell r="V110"/>
          <cell r="W110"/>
          <cell r="Y110"/>
        </row>
        <row r="111">
          <cell r="V111"/>
          <cell r="W111"/>
          <cell r="Y111"/>
        </row>
        <row r="112">
          <cell r="V112"/>
          <cell r="W112"/>
          <cell r="Y112"/>
        </row>
        <row r="113">
          <cell r="V113"/>
          <cell r="W113"/>
          <cell r="Y113"/>
        </row>
        <row r="114">
          <cell r="V114"/>
          <cell r="W114"/>
          <cell r="Y114"/>
        </row>
        <row r="115">
          <cell r="V115"/>
          <cell r="W115"/>
          <cell r="Y115"/>
        </row>
        <row r="116">
          <cell r="V116"/>
          <cell r="W116"/>
          <cell r="Y116"/>
        </row>
        <row r="117">
          <cell r="V117"/>
          <cell r="W117"/>
          <cell r="Y117"/>
        </row>
        <row r="118">
          <cell r="V118"/>
          <cell r="W118"/>
          <cell r="Y118"/>
        </row>
        <row r="119">
          <cell r="V119"/>
          <cell r="W119"/>
          <cell r="Y119"/>
        </row>
        <row r="120">
          <cell r="V120"/>
          <cell r="W120"/>
          <cell r="Y120"/>
        </row>
        <row r="121">
          <cell r="V121"/>
          <cell r="W121"/>
          <cell r="Y121"/>
        </row>
        <row r="122">
          <cell r="V122"/>
          <cell r="W122"/>
          <cell r="Y122"/>
        </row>
        <row r="123">
          <cell r="V123"/>
          <cell r="W123"/>
          <cell r="Y123"/>
        </row>
        <row r="124">
          <cell r="V124"/>
          <cell r="W124"/>
          <cell r="Y124"/>
        </row>
        <row r="125">
          <cell r="V125"/>
          <cell r="W125"/>
          <cell r="Y125"/>
        </row>
        <row r="126">
          <cell r="V126"/>
          <cell r="W126"/>
          <cell r="Y126"/>
        </row>
        <row r="127">
          <cell r="V127"/>
          <cell r="W127"/>
          <cell r="Y127"/>
        </row>
        <row r="128">
          <cell r="V128"/>
          <cell r="W128"/>
          <cell r="Y128"/>
        </row>
        <row r="129">
          <cell r="V129"/>
          <cell r="W129"/>
          <cell r="Y129"/>
        </row>
        <row r="130">
          <cell r="V130"/>
          <cell r="W130"/>
          <cell r="Y130"/>
        </row>
        <row r="131">
          <cell r="V131"/>
          <cell r="W131"/>
          <cell r="Y131"/>
        </row>
        <row r="132">
          <cell r="V132"/>
          <cell r="W132"/>
          <cell r="Y132"/>
        </row>
        <row r="133">
          <cell r="V133"/>
          <cell r="W133"/>
          <cell r="Y133"/>
        </row>
        <row r="134">
          <cell r="V134"/>
          <cell r="W134"/>
          <cell r="Y134"/>
        </row>
        <row r="135">
          <cell r="V135"/>
          <cell r="W135"/>
          <cell r="Y135"/>
        </row>
        <row r="136">
          <cell r="V136"/>
          <cell r="W136"/>
          <cell r="Y136"/>
        </row>
        <row r="137">
          <cell r="V137"/>
          <cell r="W137"/>
          <cell r="Y137"/>
        </row>
        <row r="138">
          <cell r="V138"/>
          <cell r="W138"/>
          <cell r="Y138"/>
        </row>
        <row r="139">
          <cell r="V139"/>
          <cell r="W139"/>
          <cell r="Y139"/>
        </row>
        <row r="140">
          <cell r="V140"/>
          <cell r="W140"/>
          <cell r="Y140"/>
        </row>
        <row r="141">
          <cell r="V141"/>
          <cell r="W141"/>
          <cell r="Y141"/>
        </row>
        <row r="142">
          <cell r="V142"/>
          <cell r="W142"/>
          <cell r="Y142"/>
        </row>
        <row r="143">
          <cell r="V143"/>
          <cell r="W143"/>
          <cell r="Y143"/>
        </row>
        <row r="144">
          <cell r="V144"/>
          <cell r="W144"/>
          <cell r="Y144"/>
        </row>
        <row r="145">
          <cell r="V145"/>
          <cell r="W145"/>
          <cell r="Y145"/>
        </row>
        <row r="146">
          <cell r="V146"/>
          <cell r="W146"/>
          <cell r="Y146"/>
        </row>
        <row r="147">
          <cell r="V147"/>
          <cell r="W147"/>
          <cell r="Y147"/>
        </row>
        <row r="148">
          <cell r="V148"/>
          <cell r="W148"/>
          <cell r="Y148"/>
        </row>
        <row r="149">
          <cell r="V149"/>
          <cell r="W149"/>
          <cell r="Y149"/>
        </row>
        <row r="150">
          <cell r="V150"/>
          <cell r="W150"/>
          <cell r="Y150"/>
        </row>
        <row r="151">
          <cell r="V151"/>
          <cell r="W151"/>
          <cell r="Y151"/>
        </row>
        <row r="152">
          <cell r="V152"/>
          <cell r="W152"/>
          <cell r="Y152"/>
        </row>
        <row r="153">
          <cell r="V153"/>
          <cell r="W153"/>
          <cell r="Y153"/>
        </row>
        <row r="154">
          <cell r="V154"/>
          <cell r="W154"/>
          <cell r="Y154"/>
        </row>
        <row r="155">
          <cell r="V155"/>
          <cell r="W155"/>
          <cell r="Y155"/>
        </row>
        <row r="156">
          <cell r="V156"/>
          <cell r="W156"/>
          <cell r="Y156"/>
        </row>
        <row r="157">
          <cell r="V157"/>
          <cell r="W157"/>
          <cell r="Y157"/>
        </row>
        <row r="158">
          <cell r="V158"/>
          <cell r="W158"/>
          <cell r="Y158"/>
        </row>
        <row r="159">
          <cell r="V159"/>
          <cell r="W159"/>
          <cell r="Y159"/>
        </row>
        <row r="160">
          <cell r="V160"/>
          <cell r="W160"/>
          <cell r="Y160"/>
        </row>
        <row r="161">
          <cell r="V161"/>
          <cell r="W161"/>
          <cell r="Y161"/>
        </row>
        <row r="162">
          <cell r="V162"/>
          <cell r="W162"/>
          <cell r="Y162"/>
        </row>
        <row r="163">
          <cell r="V163"/>
          <cell r="W163"/>
          <cell r="Y163"/>
        </row>
        <row r="164">
          <cell r="V164"/>
          <cell r="W164"/>
          <cell r="Y164"/>
        </row>
        <row r="165">
          <cell r="V165"/>
          <cell r="W165"/>
          <cell r="Y165"/>
        </row>
        <row r="166">
          <cell r="V166"/>
          <cell r="W166"/>
          <cell r="Y166"/>
        </row>
        <row r="167">
          <cell r="V167"/>
          <cell r="W167"/>
          <cell r="Y167"/>
        </row>
        <row r="168">
          <cell r="V168"/>
          <cell r="W168"/>
          <cell r="Y168"/>
        </row>
        <row r="169">
          <cell r="V169"/>
          <cell r="W169"/>
          <cell r="Y169"/>
        </row>
        <row r="170">
          <cell r="V170"/>
          <cell r="W170"/>
          <cell r="Y170"/>
        </row>
        <row r="171">
          <cell r="V171"/>
          <cell r="W171"/>
          <cell r="Y171"/>
        </row>
        <row r="172">
          <cell r="V172"/>
          <cell r="W172"/>
          <cell r="Y172"/>
        </row>
        <row r="173">
          <cell r="V173"/>
          <cell r="W173"/>
          <cell r="Y173"/>
        </row>
        <row r="174">
          <cell r="V174"/>
          <cell r="W174"/>
          <cell r="Y174"/>
        </row>
        <row r="175">
          <cell r="V175"/>
          <cell r="W175"/>
          <cell r="Y175"/>
        </row>
        <row r="176">
          <cell r="V176"/>
          <cell r="W176"/>
          <cell r="Y176"/>
        </row>
        <row r="177">
          <cell r="V177"/>
          <cell r="W177"/>
          <cell r="Y177"/>
        </row>
        <row r="178">
          <cell r="V178"/>
          <cell r="W178"/>
          <cell r="Y178"/>
        </row>
        <row r="179">
          <cell r="V179"/>
          <cell r="W179"/>
          <cell r="Y179"/>
        </row>
        <row r="180">
          <cell r="V180"/>
          <cell r="W180"/>
          <cell r="Y180"/>
        </row>
        <row r="181">
          <cell r="V181"/>
          <cell r="W181"/>
          <cell r="Y181"/>
        </row>
        <row r="182">
          <cell r="V182"/>
          <cell r="W182"/>
          <cell r="Y182"/>
        </row>
        <row r="183">
          <cell r="V183"/>
          <cell r="W183"/>
          <cell r="Y183"/>
        </row>
        <row r="184">
          <cell r="V184"/>
          <cell r="W184"/>
          <cell r="Y184"/>
        </row>
        <row r="185">
          <cell r="V185"/>
          <cell r="W185"/>
          <cell r="Y185"/>
        </row>
        <row r="186">
          <cell r="V186"/>
          <cell r="W186"/>
          <cell r="Y186"/>
        </row>
        <row r="187">
          <cell r="V187"/>
          <cell r="W187"/>
          <cell r="Y187"/>
        </row>
        <row r="188">
          <cell r="V188"/>
          <cell r="W188"/>
          <cell r="Y188"/>
        </row>
        <row r="189">
          <cell r="V189"/>
          <cell r="W189"/>
          <cell r="Y189"/>
        </row>
        <row r="190">
          <cell r="V190"/>
          <cell r="W190"/>
          <cell r="Y190"/>
        </row>
        <row r="191">
          <cell r="V191"/>
          <cell r="W191"/>
          <cell r="Y191"/>
        </row>
        <row r="192">
          <cell r="V192"/>
          <cell r="W192"/>
          <cell r="Y192"/>
        </row>
        <row r="193">
          <cell r="V193"/>
          <cell r="W193"/>
          <cell r="Y193"/>
        </row>
        <row r="194">
          <cell r="V194"/>
          <cell r="W194"/>
          <cell r="Y194"/>
        </row>
        <row r="195">
          <cell r="V195"/>
          <cell r="W195"/>
          <cell r="Y195"/>
        </row>
        <row r="196">
          <cell r="V196"/>
          <cell r="W196"/>
          <cell r="Y196"/>
        </row>
      </sheetData>
      <sheetData sheetId="44">
        <row r="16">
          <cell r="W16" t="str">
            <v>Customer number</v>
          </cell>
        </row>
        <row r="17">
          <cell r="I17" t="str">
            <v>Demand ToU 11kV</v>
          </cell>
          <cell r="U17" t="str">
            <v>Connection Unit Charge</v>
          </cell>
          <cell r="W17" t="str">
            <v>Connection units</v>
          </cell>
        </row>
        <row r="18">
          <cell r="F18" t="str">
            <v>SACS Res</v>
          </cell>
          <cell r="U18" t="str">
            <v>Capacity Charge</v>
          </cell>
          <cell r="W18" t="str">
            <v>Authorised demand import kVA</v>
          </cell>
        </row>
        <row r="19">
          <cell r="F19" t="str">
            <v>SACS Bus</v>
          </cell>
        </row>
        <row r="22">
          <cell r="F22" t="str">
            <v>SACS Unm</v>
          </cell>
        </row>
        <row r="23">
          <cell r="F23" t="str">
            <v>SACS CL</v>
          </cell>
        </row>
        <row r="24">
          <cell r="C24" t="str">
            <v>DLF</v>
          </cell>
        </row>
        <row r="29">
          <cell r="U29" t="str">
            <v>Volume Charge</v>
          </cell>
          <cell r="W29" t="str">
            <v>Volume</v>
          </cell>
        </row>
        <row r="30">
          <cell r="U30" t="str">
            <v>Volume Peak Charge</v>
          </cell>
        </row>
        <row r="32">
          <cell r="U32" t="str">
            <v>Volume Off Peak Charge</v>
          </cell>
        </row>
        <row r="33">
          <cell r="U33" t="str">
            <v>Volume Block 1 Charge</v>
          </cell>
        </row>
        <row r="34">
          <cell r="U34" t="str">
            <v>Volume Block 2 Charge</v>
          </cell>
        </row>
        <row r="35">
          <cell r="U35" t="str">
            <v>Volume Block 3 Charge</v>
          </cell>
        </row>
        <row r="47">
          <cell r="U47" t="str">
            <v>NCCAV Charge</v>
          </cell>
        </row>
        <row r="48">
          <cell r="U48" t="str">
            <v>CAV Charge</v>
          </cell>
        </row>
        <row r="50">
          <cell r="I50" t="str">
            <v>Unmetered</v>
          </cell>
        </row>
        <row r="52">
          <cell r="I52" t="str">
            <v>IBT Business</v>
          </cell>
        </row>
        <row r="53">
          <cell r="I53" t="str">
            <v>IBT Residential</v>
          </cell>
        </row>
        <row r="60">
          <cell r="I60" t="str">
            <v>Volume Controlled</v>
          </cell>
        </row>
        <row r="61">
          <cell r="I61" t="str">
            <v>Volume Night Controlled</v>
          </cell>
        </row>
        <row r="65">
          <cell r="C65" t="str">
            <v>Chargeable quantity</v>
          </cell>
        </row>
        <row r="68">
          <cell r="C68" t="str">
            <v>Energex</v>
          </cell>
        </row>
        <row r="69">
          <cell r="C69" t="str">
            <v>Ergon</v>
          </cell>
        </row>
        <row r="74">
          <cell r="I74" t="str">
            <v>TUOS SACS Primary</v>
          </cell>
        </row>
        <row r="75">
          <cell r="I75" t="str">
            <v>TUOS SACS Secondary</v>
          </cell>
        </row>
        <row r="76">
          <cell r="I76" t="str">
            <v>TUOS CAC</v>
          </cell>
        </row>
        <row r="78">
          <cell r="U78" t="str">
            <v>Volume Summer No Charge</v>
          </cell>
        </row>
        <row r="79">
          <cell r="U79" t="str">
            <v>Volume Non Summer Charge</v>
          </cell>
        </row>
      </sheetData>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model - ACS"/>
      <sheetName val="General Inputs"/>
      <sheetName val="Schedule 8 prices"/>
      <sheetName val="Ancillary Network Services"/>
      <sheetName val="Labour Rates"/>
      <sheetName val="Public Lighting"/>
      <sheetName val="Metering"/>
      <sheetName val="Lookup Tables"/>
      <sheetName val="Model update log"/>
    </sheetNames>
    <sheetDataSet>
      <sheetData sheetId="0"/>
      <sheetData sheetId="1">
        <row r="8">
          <cell r="F8" t="str">
            <v>Ergon Energy</v>
          </cell>
        </row>
        <row r="9">
          <cell r="F9">
            <v>36678</v>
          </cell>
        </row>
        <row r="10">
          <cell r="F10" t="str">
            <v>2022–23</v>
          </cell>
        </row>
        <row r="11">
          <cell r="F11" t="str">
            <v>2021–22</v>
          </cell>
        </row>
        <row r="12">
          <cell r="F12" t="str">
            <v>2020–21</v>
          </cell>
        </row>
        <row r="13">
          <cell r="F13" t="str">
            <v>2024–25</v>
          </cell>
        </row>
      </sheetData>
      <sheetData sheetId="2"/>
      <sheetData sheetId="3"/>
      <sheetData sheetId="4"/>
      <sheetData sheetId="5"/>
      <sheetData sheetId="6"/>
      <sheetData sheetId="7">
        <row r="93">
          <cell r="G93" t="str">
            <v>2021–22</v>
          </cell>
        </row>
        <row r="94">
          <cell r="G94" t="str">
            <v>2022–23</v>
          </cell>
        </row>
        <row r="95">
          <cell r="G95" t="str">
            <v>2023–24</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model - ACS"/>
      <sheetName val="Output Report"/>
      <sheetName val="General Inputs"/>
      <sheetName val="Ancillary Network Services"/>
      <sheetName val="Labour Rates"/>
      <sheetName val="Public Lighting"/>
      <sheetName val="Metering"/>
      <sheetName val="Lookup Tables"/>
      <sheetName val="Model update log"/>
    </sheetNames>
    <sheetDataSet>
      <sheetData sheetId="0">
        <row r="2">
          <cell r="G2" t="str">
            <v>AER pricing model - price capped ACS</v>
          </cell>
        </row>
      </sheetData>
      <sheetData sheetId="1"/>
      <sheetData sheetId="2">
        <row r="8">
          <cell r="F8" t="str">
            <v>Ergon Energy</v>
          </cell>
        </row>
        <row r="16">
          <cell r="F16">
            <v>2.2739900899011012E-2</v>
          </cell>
        </row>
      </sheetData>
      <sheetData sheetId="3">
        <row r="5">
          <cell r="F5" t="str">
            <v>Unit</v>
          </cell>
        </row>
      </sheetData>
      <sheetData sheetId="4"/>
      <sheetData sheetId="5"/>
      <sheetData sheetId="6"/>
      <sheetData sheetId="7">
        <row r="93">
          <cell r="G93" t="str">
            <v>2021–22</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C Table"/>
      <sheetName val="SACS Residential"/>
      <sheetName val="SACS Business"/>
      <sheetName val="SAC Large"/>
      <sheetName val="SAC Unmetered"/>
      <sheetName val="CAC"/>
      <sheetName val="CAC Trial"/>
      <sheetName val="Network Tariff Classes &amp; Codes"/>
      <sheetName val="ACS Fee-Based"/>
      <sheetName val="ACS Public Lighting"/>
      <sheetName val="ACS Metering"/>
      <sheetName val="ACS Security Lighting"/>
      <sheetName val="ACS Tariff Classes &amp; Codes"/>
    </sheetNames>
    <sheetDataSet>
      <sheetData sheetId="0"/>
      <sheetData sheetId="1"/>
      <sheetData sheetId="2"/>
      <sheetData sheetId="3"/>
      <sheetData sheetId="4"/>
      <sheetData sheetId="5"/>
      <sheetData sheetId="6"/>
      <sheetData sheetId="7"/>
      <sheetData sheetId="8">
        <row r="5">
          <cell r="B5" t="str">
            <v>DNV1MBU</v>
          </cell>
          <cell r="C5" t="str">
            <v>Connection application and management services</v>
          </cell>
          <cell r="D5" t="str">
            <v>De-energisation</v>
          </cell>
          <cell r="E5" t="str">
            <v>Retailer requested de-energisation of the customer's premises where the de-energisation can be performed at the premises ie by a method other than main switch seal (eg pole, pillar, transformer or meter isolation link)</v>
          </cell>
          <cell r="F5" t="str">
            <v>BUSINESS HOURS - NO CT</v>
          </cell>
          <cell r="G5" t="str">
            <v>Urban/Short Rural</v>
          </cell>
        </row>
        <row r="6">
          <cell r="B6" t="str">
            <v>DNV1MBL
DNV1MBI</v>
          </cell>
          <cell r="C6" t="str">
            <v>Connection application and management services</v>
          </cell>
          <cell r="D6" t="str">
            <v>De-energisation</v>
          </cell>
          <cell r="E6" t="str">
            <v>Retailer requested de-energisation of the customer's premises where the de-energisation can be performed at the premises ie by a method other than main switch seal (eg pole, pillar, transformer or meter isolation link)</v>
          </cell>
          <cell r="F6" t="str">
            <v>BUSINESS HOURS - NO CT</v>
          </cell>
          <cell r="G6" t="str">
            <v>Long rural/Isolated</v>
          </cell>
        </row>
        <row r="7">
          <cell r="B7" t="str">
            <v>DNV1MAU</v>
          </cell>
          <cell r="C7" t="str">
            <v>Connection application and management services</v>
          </cell>
          <cell r="D7" t="str">
            <v>De-energisation</v>
          </cell>
          <cell r="E7" t="str">
            <v>Retailer requested de-energisation of the customer's premises where the de-energisation can be performed at the premises ie by a method other than main switch seal (eg pole, pillar, transformer or meter isolation link)</v>
          </cell>
          <cell r="F7" t="str">
            <v>AFTER HOURS - NO CT</v>
          </cell>
          <cell r="G7" t="str">
            <v>Urban/Short Rural</v>
          </cell>
        </row>
        <row r="8">
          <cell r="B8" t="str">
            <v>DNV1MAL
DNV1MAI</v>
          </cell>
          <cell r="C8" t="str">
            <v>Connection application and management services</v>
          </cell>
          <cell r="D8" t="str">
            <v>De-energisation</v>
          </cell>
          <cell r="E8" t="str">
            <v>Retailer requested de-energisation of the customer's premises where the de-energisation can be performed at the premises ie by a method other than main switch seal (eg pole, pillar, transformer or meter isolation link)</v>
          </cell>
          <cell r="F8" t="str">
            <v>AFTER HOURS - NO CT</v>
          </cell>
          <cell r="G8" t="str">
            <v>Long rural/Isolated</v>
          </cell>
        </row>
        <row r="9">
          <cell r="B9" t="str">
            <v>DNV2MBU</v>
          </cell>
          <cell r="C9" t="str">
            <v>Connection application and management services</v>
          </cell>
          <cell r="D9" t="str">
            <v>De-energisation</v>
          </cell>
          <cell r="E9" t="str">
            <v>Retailer requested de-energisation of the customer's premises where the de-energisation can be performed at the premises ie by a method other than main switch seal (eg pole, pillar, transformer or meter isolation link)</v>
          </cell>
          <cell r="F9" t="str">
            <v>BUSINESS HOURS - CT</v>
          </cell>
          <cell r="G9" t="str">
            <v>Urban/Short Rural</v>
          </cell>
        </row>
        <row r="10">
          <cell r="B10" t="str">
            <v>DNV2MBL
DNV2MBI</v>
          </cell>
          <cell r="C10" t="str">
            <v>Connection application and management services</v>
          </cell>
          <cell r="D10" t="str">
            <v>De-energisation</v>
          </cell>
          <cell r="E10" t="str">
            <v>Retailer requested de-energisation of the customer's premises where the de-energisation can be performed at the premises ie by a method other than main switch seal (eg pole, pillar, transformer or meter isolation link)</v>
          </cell>
          <cell r="F10" t="str">
            <v>BUSINESS HOURS - CT</v>
          </cell>
          <cell r="G10" t="str">
            <v>Long rural/isolated</v>
          </cell>
        </row>
        <row r="11">
          <cell r="B11" t="str">
            <v>DNV2MAU</v>
          </cell>
          <cell r="C11" t="str">
            <v>Connection application and management services</v>
          </cell>
          <cell r="D11" t="str">
            <v>De-energisation</v>
          </cell>
          <cell r="E11" t="str">
            <v>Retailer requested de-energisation of the customer's premises where the de-energisation can be performed at the premises ie by a method other than main switch seal (eg pole, pillar, transformer or meter isolation link)</v>
          </cell>
          <cell r="F11" t="str">
            <v>AFTER HOURS - CT</v>
          </cell>
          <cell r="G11" t="str">
            <v>Urban/Short Rural</v>
          </cell>
        </row>
        <row r="12">
          <cell r="B12" t="str">
            <v>DNV2MAL
DNV2MAI</v>
          </cell>
          <cell r="C12" t="str">
            <v>Connection application and management services</v>
          </cell>
          <cell r="D12" t="str">
            <v>De-energisation</v>
          </cell>
          <cell r="E12" t="str">
            <v>Retailer requested de-energisation of the customer's premises where the de-energisation can be performed at the premises ie by a method other than main switch seal (eg pole, pillar, transformer or meter isolation link)</v>
          </cell>
          <cell r="F12" t="str">
            <v>AFTER HOURS - CT</v>
          </cell>
          <cell r="G12" t="str">
            <v>Long rural/Isolated</v>
          </cell>
        </row>
        <row r="13">
          <cell r="B13" t="str">
            <v>DN$1MBU</v>
          </cell>
          <cell r="C13" t="str">
            <v>Connection application and management services</v>
          </cell>
          <cell r="D13" t="str">
            <v>De-energisation</v>
          </cell>
          <cell r="E13" t="str">
            <v>Retailer requested de-energisation of the customer's premises where the de-energisation can be performed at the premises ie by a method other than main switch seal (eg pole, pillar, transformer or meter isolation link)</v>
          </cell>
          <cell r="F13" t="str">
            <v>NON PAYMENT - NO CT</v>
          </cell>
          <cell r="G13" t="str">
            <v>Urban/Short Rural</v>
          </cell>
        </row>
        <row r="14">
          <cell r="B14" t="str">
            <v>DN$1MBL
DN$1MBI</v>
          </cell>
          <cell r="C14" t="str">
            <v>Connection application and management services</v>
          </cell>
          <cell r="D14" t="str">
            <v>De-energisation</v>
          </cell>
          <cell r="E14" t="str">
            <v>Retailer requested de-energisation of the customer's premises where the de-energisation can be performed at the premises ie by a method other than main switch seal (eg pole, pillar, transformer or meter isolation link)</v>
          </cell>
          <cell r="F14" t="str">
            <v>NON PAYMENT - NO CT</v>
          </cell>
          <cell r="G14" t="str">
            <v>Long rural/Isolated</v>
          </cell>
        </row>
        <row r="15">
          <cell r="B15" t="str">
            <v>DN$2MBU</v>
          </cell>
          <cell r="C15" t="str">
            <v>Connection application and management services</v>
          </cell>
          <cell r="D15" t="str">
            <v>De-energisation</v>
          </cell>
          <cell r="E15" t="str">
            <v>Retailer requested de-energisation of the customer's premises where the de-energisation can be performed at the premises ie by a method other than main switch seal (eg pole, pillar, transformer or meter isolation link)</v>
          </cell>
          <cell r="F15" t="str">
            <v>NON PAYMENT - CT</v>
          </cell>
          <cell r="G15" t="str">
            <v>Urban/Short Rural</v>
          </cell>
        </row>
        <row r="16">
          <cell r="B16" t="str">
            <v>DN$2MBL
DN$2MBI</v>
          </cell>
          <cell r="C16" t="str">
            <v>Connection application and management services</v>
          </cell>
          <cell r="D16" t="str">
            <v>De-energisation</v>
          </cell>
          <cell r="E16" t="str">
            <v>Retailer requested de-energisation of the customer's premises where the de-energisation can be performed at the premises ie by a method other than main switch seal (eg pole, pillar, transformer or meter isolation link)</v>
          </cell>
          <cell r="F16" t="str">
            <v>NON PAYMENT - CT</v>
          </cell>
          <cell r="G16" t="str">
            <v>Long rural/Isolated</v>
          </cell>
        </row>
        <row r="17">
          <cell r="B17" t="str">
            <v>DNMS1MBU</v>
          </cell>
          <cell r="C17" t="str">
            <v>Connection application and management services</v>
          </cell>
          <cell r="D17" t="str">
            <v>De-energisation</v>
          </cell>
          <cell r="E17" t="str">
            <v>Retailer requested de-energisation (MSS)</v>
          </cell>
          <cell r="F17" t="str">
            <v>BUSINESS HOURS</v>
          </cell>
          <cell r="G17" t="str">
            <v>Urban/Short Rural</v>
          </cell>
        </row>
        <row r="18">
          <cell r="B18" t="str">
            <v>DNMS1MBL
DNMS1MBI</v>
          </cell>
          <cell r="C18" t="str">
            <v>Connection application and management services</v>
          </cell>
          <cell r="D18" t="str">
            <v>De-energisation</v>
          </cell>
          <cell r="E18" t="str">
            <v>Retailer requested de-energisation (MSS)</v>
          </cell>
          <cell r="F18" t="str">
            <v>BUSINESS HOURS</v>
          </cell>
          <cell r="G18" t="str">
            <v>Long rural/isolated</v>
          </cell>
        </row>
        <row r="19">
          <cell r="B19" t="str">
            <v>DNMS1MAU</v>
          </cell>
          <cell r="C19" t="str">
            <v>Connection application and management services</v>
          </cell>
          <cell r="D19" t="str">
            <v>De-energisation</v>
          </cell>
          <cell r="E19" t="str">
            <v>Retailer requested de-energisation (MSS)</v>
          </cell>
          <cell r="F19" t="str">
            <v>AFTER HOURS</v>
          </cell>
          <cell r="G19" t="str">
            <v>Urban/Short Rural</v>
          </cell>
        </row>
        <row r="20">
          <cell r="B20" t="str">
            <v>DNMS1MAL
DNMS1MAI</v>
          </cell>
          <cell r="C20" t="str">
            <v>Connection application and management services</v>
          </cell>
          <cell r="D20" t="str">
            <v>De-energisation</v>
          </cell>
          <cell r="E20" t="str">
            <v>Retailer requested de-energisation (MSS)</v>
          </cell>
          <cell r="F20" t="str">
            <v>AFTER HOURS</v>
          </cell>
          <cell r="G20" t="str">
            <v>Long rural/Isolated</v>
          </cell>
        </row>
        <row r="21">
          <cell r="B21" t="str">
            <v>DNS$1MBU</v>
          </cell>
          <cell r="C21" t="str">
            <v>Connection application and management services</v>
          </cell>
          <cell r="D21" t="str">
            <v>De-energisation</v>
          </cell>
          <cell r="E21" t="str">
            <v>Retailer requested de-energisation (MSS)</v>
          </cell>
          <cell r="F21" t="str">
            <v>NON PAYMENT</v>
          </cell>
          <cell r="G21" t="str">
            <v>Urban/Short Rural</v>
          </cell>
        </row>
        <row r="22">
          <cell r="B22" t="str">
            <v>DNS$1MBL
DNS$1MBI</v>
          </cell>
          <cell r="C22" t="str">
            <v>Connection application and management services</v>
          </cell>
          <cell r="D22" t="str">
            <v>De-energisation</v>
          </cell>
          <cell r="E22" t="str">
            <v>Retailer requested de-energisation (MSS)</v>
          </cell>
          <cell r="F22" t="str">
            <v>NON PAYMENT</v>
          </cell>
          <cell r="G22" t="str">
            <v>Long rural/Isolated</v>
          </cell>
        </row>
        <row r="23">
          <cell r="B23" t="str">
            <v>DNR$BU</v>
          </cell>
          <cell r="C23" t="str">
            <v>Connection application and management services</v>
          </cell>
          <cell r="D23" t="str">
            <v>De-energisation</v>
          </cell>
          <cell r="E23" t="str">
            <v>Retailer or third party requested remote de-energisation via the meter for non payment (PoC Exempt locations only)</v>
          </cell>
          <cell r="F23" t="str">
            <v>BUSINESS HOURS</v>
          </cell>
          <cell r="G23" t="str">
            <v>N/A</v>
          </cell>
        </row>
        <row r="24">
          <cell r="B24" t="str">
            <v>DNR$AU</v>
          </cell>
          <cell r="C24" t="str">
            <v>Connection application and management services</v>
          </cell>
          <cell r="D24" t="str">
            <v>De-energisation</v>
          </cell>
          <cell r="E24" t="str">
            <v>Retailer or third party requested remote de-energisation via the meter for non payment (PoC Exempt locations only)</v>
          </cell>
          <cell r="F24" t="str">
            <v>AFTER HOURS</v>
          </cell>
          <cell r="G24" t="str">
            <v>N/A</v>
          </cell>
        </row>
        <row r="25">
          <cell r="B25" t="str">
            <v>DNRVBU</v>
          </cell>
          <cell r="C25" t="str">
            <v>Connection application and management services</v>
          </cell>
          <cell r="D25" t="str">
            <v>De-energisation</v>
          </cell>
          <cell r="E25" t="str">
            <v>All other remote de-energisation requests (PoC Exempt locations only)</v>
          </cell>
          <cell r="F25" t="str">
            <v>BUSINESS HOURS</v>
          </cell>
          <cell r="G25" t="str">
            <v>N/A</v>
          </cell>
        </row>
        <row r="26">
          <cell r="B26" t="str">
            <v>DNRVAU</v>
          </cell>
          <cell r="C26" t="str">
            <v>Connection application and management services</v>
          </cell>
          <cell r="D26" t="str">
            <v>De-energisation</v>
          </cell>
          <cell r="E26" t="str">
            <v>All other remote de-energisation requests (PoC Exempt locations only)</v>
          </cell>
          <cell r="F26" t="str">
            <v>AFTER HOURS</v>
          </cell>
          <cell r="G26" t="str">
            <v>N/A</v>
          </cell>
        </row>
        <row r="27">
          <cell r="B27" t="str">
            <v>RN$1MBU</v>
          </cell>
          <cell r="C27" t="str">
            <v>Connection application and management services</v>
          </cell>
          <cell r="D27" t="str">
            <v>Re-energisation</v>
          </cell>
          <cell r="E27" t="str">
            <v>Retailer requests a re-energisation of the customer's premises where the customer has not paid their electricity account. No visual required</v>
          </cell>
          <cell r="F27" t="str">
            <v>BUSINESS HOURS - NO CT</v>
          </cell>
          <cell r="G27" t="str">
            <v>Urban/Short Rural</v>
          </cell>
        </row>
        <row r="28">
          <cell r="B28" t="str">
            <v>RN$1MBL
RN$1MBI</v>
          </cell>
          <cell r="C28" t="str">
            <v>Connection application and management services</v>
          </cell>
          <cell r="D28" t="str">
            <v>Re-energisation</v>
          </cell>
          <cell r="E28" t="str">
            <v>Retailer requests a re-energisation of the customer's premises where the customer has not paid their electricity account. No visual required</v>
          </cell>
          <cell r="F28" t="str">
            <v>BUSINESS HOURS - NO CT</v>
          </cell>
          <cell r="G28" t="str">
            <v>Long rural/Isolated</v>
          </cell>
        </row>
        <row r="29">
          <cell r="B29" t="str">
            <v>RN$2MBU</v>
          </cell>
          <cell r="C29" t="str">
            <v>Connection application and management services</v>
          </cell>
          <cell r="D29" t="str">
            <v>Re-energisation</v>
          </cell>
          <cell r="E29" t="str">
            <v>Retailer requests a re-energisation of the customer's premises where the customer has not paid their electricity account. No visual required</v>
          </cell>
          <cell r="F29" t="str">
            <v>BUSINESS HOURS - CT</v>
          </cell>
          <cell r="G29" t="str">
            <v>Urban/Short Rural</v>
          </cell>
        </row>
        <row r="30">
          <cell r="B30" t="str">
            <v>RN$2MBL
RN$2MBI</v>
          </cell>
          <cell r="C30" t="str">
            <v>Connection application and management services</v>
          </cell>
          <cell r="D30" t="str">
            <v>Re-energisation</v>
          </cell>
          <cell r="E30" t="str">
            <v>Retailer requests a re-energisation of the customer's premises where the customer has not paid their electricity account. No visual required</v>
          </cell>
          <cell r="F30" t="str">
            <v>BUSINESS HOURS - CT</v>
          </cell>
          <cell r="G30" t="str">
            <v>Long rural/Isolated</v>
          </cell>
        </row>
        <row r="31">
          <cell r="B31" t="str">
            <v>RN$1MAU</v>
          </cell>
          <cell r="C31" t="str">
            <v>Connection application and management services</v>
          </cell>
          <cell r="D31" t="str">
            <v>Re-energisation</v>
          </cell>
          <cell r="E31" t="str">
            <v>Retailer requests a re-energisation of the customer's premises where the customer has not paid their electricity account. No visual required</v>
          </cell>
          <cell r="F31" t="str">
            <v>AFTER HOURS - NO CT</v>
          </cell>
          <cell r="G31" t="str">
            <v>Urban/Short Rural</v>
          </cell>
        </row>
        <row r="32">
          <cell r="B32" t="str">
            <v>RN$1MAL
RN$1MAI</v>
          </cell>
          <cell r="C32" t="str">
            <v>Connection application and management services</v>
          </cell>
          <cell r="D32" t="str">
            <v>Re-energisation</v>
          </cell>
          <cell r="E32" t="str">
            <v>Retailer requests a re-energisation of the customer's premises where the customer has not paid their electricity account. No visual required</v>
          </cell>
          <cell r="F32" t="str">
            <v>AFTER HOURS - NO CT</v>
          </cell>
          <cell r="G32" t="str">
            <v>Long rural/Isolated</v>
          </cell>
        </row>
        <row r="33">
          <cell r="B33" t="str">
            <v>RN$1MTU</v>
          </cell>
          <cell r="C33" t="str">
            <v>Connection application and management services</v>
          </cell>
          <cell r="D33" t="str">
            <v>Re-energisation</v>
          </cell>
          <cell r="E33" t="str">
            <v>Retailer requests a re-energisation of the customer's premises where the customer has not paid their electricity account. No visual required</v>
          </cell>
          <cell r="F33" t="str">
            <v>ANYTIME - NO CT</v>
          </cell>
          <cell r="G33" t="str">
            <v>Urban/Short Rural</v>
          </cell>
        </row>
        <row r="34">
          <cell r="B34" t="str">
            <v>RN$2MAU</v>
          </cell>
          <cell r="C34" t="str">
            <v>Connection application and management services</v>
          </cell>
          <cell r="D34" t="str">
            <v>Re-energisation</v>
          </cell>
          <cell r="E34" t="str">
            <v>Retailer requests a re-energisation of the customer's premises where the customer has not paid their electricity account. No visual required</v>
          </cell>
          <cell r="F34" t="str">
            <v>AFTER HOURS - CT</v>
          </cell>
          <cell r="G34" t="str">
            <v>Urban/Short Rural</v>
          </cell>
        </row>
        <row r="35">
          <cell r="B35" t="str">
            <v>RN$2MAL
RN$2MAI</v>
          </cell>
          <cell r="C35" t="str">
            <v>Connection application and management services</v>
          </cell>
          <cell r="D35" t="str">
            <v>Re-energisation</v>
          </cell>
          <cell r="E35" t="str">
            <v>Retailer requests a re-energisation of the customer's premises where the customer has not paid their electricity account. No visual required</v>
          </cell>
          <cell r="F35" t="str">
            <v>AFTER HOURS - CT</v>
          </cell>
          <cell r="G35" t="str">
            <v>Long rural/Isolated</v>
          </cell>
        </row>
        <row r="36">
          <cell r="B36" t="str">
            <v>RN$2MTU</v>
          </cell>
          <cell r="C36" t="str">
            <v>Connection application and management services</v>
          </cell>
          <cell r="D36" t="str">
            <v>Re-energisation</v>
          </cell>
          <cell r="E36" t="str">
            <v>Retailer requests a re-energisation of the customer's premises where the customer has not paid their electricity account. No visual required</v>
          </cell>
          <cell r="F36" t="str">
            <v>ANYTIME - CT</v>
          </cell>
          <cell r="G36" t="str">
            <v>Urban/Short Rural</v>
          </cell>
        </row>
        <row r="37">
          <cell r="B37" t="str">
            <v>RNS1MBU</v>
          </cell>
          <cell r="C37" t="str">
            <v>Connection application and management services</v>
          </cell>
          <cell r="D37" t="str">
            <v>Re-energisation</v>
          </cell>
          <cell r="E37" t="str">
            <v>Retailer requests a re-energisation for the customer's premises following a main switch seal (no visual required)</v>
          </cell>
          <cell r="F37" t="str">
            <v>BUSINESS HOURS</v>
          </cell>
          <cell r="G37" t="str">
            <v>Urban/Short Rural</v>
          </cell>
        </row>
        <row r="38">
          <cell r="B38" t="str">
            <v>RNS1MBL
RNS1MBI</v>
          </cell>
          <cell r="C38" t="str">
            <v>Connection application and management services</v>
          </cell>
          <cell r="D38" t="str">
            <v>Re-energisation</v>
          </cell>
          <cell r="E38" t="str">
            <v>Retailer requests a re-energisation for the customer's premises following a main switch seal (no visual required)</v>
          </cell>
          <cell r="F38" t="str">
            <v>BUSINESS HOURS</v>
          </cell>
          <cell r="G38" t="str">
            <v>Long rural/Isolated</v>
          </cell>
        </row>
        <row r="39">
          <cell r="B39" t="str">
            <v>RNS1MAU</v>
          </cell>
          <cell r="C39" t="str">
            <v>Connection application and management services</v>
          </cell>
          <cell r="D39" t="str">
            <v>Re-energisation</v>
          </cell>
          <cell r="E39" t="str">
            <v>Retailer requests a re-energisation for the customer's premises following a main switch seal (no visual required)</v>
          </cell>
          <cell r="F39" t="str">
            <v>AFTER HOURS</v>
          </cell>
          <cell r="G39" t="str">
            <v>Urban/Short Rural</v>
          </cell>
        </row>
        <row r="40">
          <cell r="B40" t="str">
            <v>RNS1MAL
RNS1MAI</v>
          </cell>
          <cell r="C40" t="str">
            <v>Connection application and management services</v>
          </cell>
          <cell r="D40" t="str">
            <v>Re-energisation</v>
          </cell>
          <cell r="E40" t="str">
            <v>Retailer requests a re-energisation for the customer's premises following a main switch seal (no visual required)</v>
          </cell>
          <cell r="F40" t="str">
            <v>AFTER HOURS</v>
          </cell>
          <cell r="G40" t="str">
            <v>Long rural/Isolated</v>
          </cell>
        </row>
        <row r="41">
          <cell r="B41" t="str">
            <v>RNS1MTU</v>
          </cell>
          <cell r="C41" t="str">
            <v>Connection application and management services</v>
          </cell>
          <cell r="D41" t="str">
            <v>Re-energisation</v>
          </cell>
          <cell r="E41" t="str">
            <v>Retailer requests a re-energisation for the customer's premises following a main switch seal (no visual required)</v>
          </cell>
          <cell r="F41" t="str">
            <v>ANYTIME</v>
          </cell>
          <cell r="G41" t="str">
            <v>Urban/Short Rural</v>
          </cell>
        </row>
        <row r="42">
          <cell r="B42" t="str">
            <v>RNS$1MBU</v>
          </cell>
          <cell r="C42" t="str">
            <v>Connection application and management services</v>
          </cell>
          <cell r="D42" t="str">
            <v>Re-energisation</v>
          </cell>
          <cell r="E42" t="str">
            <v>Retailer requests a re-energisation for the customer's premises following a main switch seal (no visual required)</v>
          </cell>
          <cell r="F42" t="str">
            <v>NON PAYMENT</v>
          </cell>
          <cell r="G42" t="str">
            <v>Urban/Short Rural</v>
          </cell>
        </row>
        <row r="43">
          <cell r="B43" t="str">
            <v>RNS$1MBL
RNS$1MBI</v>
          </cell>
          <cell r="C43" t="str">
            <v>Connection application and management services</v>
          </cell>
          <cell r="D43" t="str">
            <v>Re-energisation</v>
          </cell>
          <cell r="E43" t="str">
            <v>Retailer requests a re-energisation for the customer's premises following a main switch seal (no visual required)</v>
          </cell>
          <cell r="F43" t="str">
            <v>NON PAYMENT</v>
          </cell>
          <cell r="G43" t="str">
            <v>Long rural/Isolated</v>
          </cell>
        </row>
        <row r="44">
          <cell r="B44" t="str">
            <v>RNV1MBU</v>
          </cell>
          <cell r="C44" t="str">
            <v>Connection application and management services</v>
          </cell>
          <cell r="D44" t="str">
            <v>Re-energisation</v>
          </cell>
          <cell r="E44" t="str">
            <v>Retailer or metering coordinator/provider requests a visual examination upon re-energisation (physical or remote) of the customer’s premises.</v>
          </cell>
          <cell r="F44" t="str">
            <v>BUSINESS HOURS - NO CT</v>
          </cell>
          <cell r="G44" t="str">
            <v>Urban/Short Rural</v>
          </cell>
        </row>
        <row r="45">
          <cell r="B45" t="str">
            <v>RNV1MBL
RNV1MBI</v>
          </cell>
          <cell r="C45" t="str">
            <v>Connection application and management services</v>
          </cell>
          <cell r="D45" t="str">
            <v>Re-energisation</v>
          </cell>
          <cell r="E45" t="str">
            <v>Retailer or metering coordinator/provider requests a visual examination upon re-energisation (physical or remote) of the customer’s premises.</v>
          </cell>
          <cell r="F45" t="str">
            <v>BUSINESS HOURS - NO CT</v>
          </cell>
          <cell r="G45" t="str">
            <v>Long rural/Isolated</v>
          </cell>
        </row>
        <row r="46">
          <cell r="B46" t="str">
            <v>RNV2MBU</v>
          </cell>
          <cell r="C46" t="str">
            <v>Connection application and management services</v>
          </cell>
          <cell r="D46" t="str">
            <v>Re-energisation</v>
          </cell>
          <cell r="E46" t="str">
            <v>Retailer or metering coordinator/provider requests a visual examination upon re-energisation (physical or remote) of the customer’s premises.</v>
          </cell>
          <cell r="F46" t="str">
            <v>BUSINESS HOURS - CT</v>
          </cell>
          <cell r="G46" t="str">
            <v>Urban/Short Rural</v>
          </cell>
        </row>
        <row r="47">
          <cell r="B47" t="str">
            <v>RNV2MBL
RNV2MBI</v>
          </cell>
          <cell r="C47" t="str">
            <v>Connection application and management services</v>
          </cell>
          <cell r="D47" t="str">
            <v>Re-energisation</v>
          </cell>
          <cell r="E47" t="str">
            <v>Retailer or metering coordinator/provider requests a visual examination upon re-energisation (physical or remote) of the customer’s premises.</v>
          </cell>
          <cell r="F47" t="str">
            <v>BUSINESS HOURS - CT</v>
          </cell>
          <cell r="G47" t="str">
            <v>Long rural/Isolated</v>
          </cell>
        </row>
        <row r="48">
          <cell r="B48" t="str">
            <v>RNV1MAU</v>
          </cell>
          <cell r="C48" t="str">
            <v>Connection application and management services</v>
          </cell>
          <cell r="D48" t="str">
            <v>Re-energisation</v>
          </cell>
          <cell r="E48" t="str">
            <v>Retailer or metering coordinator/provider requests a visual examination upon re-energisation (physical or remote) of the customer’s premises.</v>
          </cell>
          <cell r="F48" t="str">
            <v>AFTER HOURS - NO CT</v>
          </cell>
          <cell r="G48" t="str">
            <v>Urban/Short Rural</v>
          </cell>
        </row>
        <row r="49">
          <cell r="B49" t="str">
            <v>RNV1MAL
RNV1MAI</v>
          </cell>
          <cell r="C49" t="str">
            <v>Connection application and management services</v>
          </cell>
          <cell r="D49" t="str">
            <v>Re-energisation</v>
          </cell>
          <cell r="E49" t="str">
            <v>Retailer or metering coordinator/provider requests a visual examination upon re-energisation (physical or remote) of the customer’s premises.</v>
          </cell>
          <cell r="F49" t="str">
            <v>AFTER HOURS - NO CT</v>
          </cell>
          <cell r="G49" t="str">
            <v>Long rural/Isolated</v>
          </cell>
        </row>
        <row r="50">
          <cell r="B50" t="str">
            <v>RNV2MAU</v>
          </cell>
          <cell r="C50" t="str">
            <v>Connection application and management services</v>
          </cell>
          <cell r="D50" t="str">
            <v>Re-energisation</v>
          </cell>
          <cell r="E50" t="str">
            <v>Retailer or metering coordinator/provider requests a visual examination upon re-energisation (physical or remote) of the customer’s premises.</v>
          </cell>
          <cell r="F50" t="str">
            <v>AFTER HOURS - CT</v>
          </cell>
          <cell r="G50" t="str">
            <v>Urban/Short Rural</v>
          </cell>
        </row>
        <row r="51">
          <cell r="B51" t="str">
            <v>RNV2MAL
RNV2MAI</v>
          </cell>
          <cell r="C51" t="str">
            <v>Connection application and management services</v>
          </cell>
          <cell r="D51" t="str">
            <v>Re-energisation</v>
          </cell>
          <cell r="E51" t="str">
            <v>Retailer or metering coordinator/provider requests a visual examination upon re-energisation (physical or remote) of the customer’s premises.</v>
          </cell>
          <cell r="F51" t="str">
            <v>AFTER HOURS - CT</v>
          </cell>
          <cell r="G51" t="str">
            <v>Long rural/Isolated</v>
          </cell>
        </row>
        <row r="52">
          <cell r="B52" t="str">
            <v>RNV1MTU</v>
          </cell>
          <cell r="C52" t="str">
            <v>Connection application and management services</v>
          </cell>
          <cell r="D52" t="str">
            <v>Re-energisation</v>
          </cell>
          <cell r="E52" t="str">
            <v>Retailer or metering coordinator/provider requests a visual examination upon re-energisation (physical or remote) of the customer’s premises.</v>
          </cell>
          <cell r="F52" t="str">
            <v>ANYTIME - NO CT</v>
          </cell>
          <cell r="G52" t="str">
            <v>Urban/Short Rural</v>
          </cell>
        </row>
        <row r="53">
          <cell r="B53" t="str">
            <v>RNV2MTU</v>
          </cell>
          <cell r="C53" t="str">
            <v>Connection application and management services</v>
          </cell>
          <cell r="D53" t="str">
            <v>Re-energisation</v>
          </cell>
          <cell r="E53" t="str">
            <v>Retailer or metering coordinator/provider requests a visual examination upon re-energisation (physical or remote) of the customer’s premises.</v>
          </cell>
          <cell r="F53" t="str">
            <v>ANYTIME - CT</v>
          </cell>
          <cell r="G53" t="str">
            <v>Urban/Short Rural</v>
          </cell>
        </row>
        <row r="54">
          <cell r="B54" t="str">
            <v>RN$V1MBU</v>
          </cell>
          <cell r="C54" t="str">
            <v>Connection application and management services</v>
          </cell>
          <cell r="D54" t="str">
            <v>Re-energisation</v>
          </cell>
          <cell r="E54" t="str">
            <v>Retailer or metering coordinator/provider requests a visual examination upon re-energisation (physical) of the customer’s premises where the customer has not paid their electricity account. NMI de-energised &gt; 30 days.</v>
          </cell>
          <cell r="F54" t="str">
            <v>BUSINESS HOURS - NO CT</v>
          </cell>
          <cell r="G54" t="str">
            <v>Urban/Short Rural</v>
          </cell>
        </row>
        <row r="55">
          <cell r="B55" t="str">
            <v>RN$V1MBL
RN$V1MBI</v>
          </cell>
          <cell r="C55" t="str">
            <v>Connection application and management services</v>
          </cell>
          <cell r="D55" t="str">
            <v>Re-energisation</v>
          </cell>
          <cell r="E55" t="str">
            <v>Retailer or metering coordinator/provider requests a visual examination upon re-energisation (physical) of the customer’s premises where the customer has not paid their electricity account. NMI de-energised &gt; 30 days.</v>
          </cell>
          <cell r="F55" t="str">
            <v>BUSINESS HOURS - NO CT</v>
          </cell>
          <cell r="G55" t="str">
            <v>Long rural/Isolated</v>
          </cell>
        </row>
        <row r="56">
          <cell r="B56" t="str">
            <v>RN$V1MAU</v>
          </cell>
          <cell r="C56" t="str">
            <v>Connection application and management services</v>
          </cell>
          <cell r="D56" t="str">
            <v>Re-energisation</v>
          </cell>
          <cell r="E56" t="str">
            <v>Retailer or metering coordinator/provider requests a visual examination upon re-energisation (physical) of the customer’s premises where the customer has not paid their electricity account. NMI de-energised &gt; 30 days.</v>
          </cell>
          <cell r="F56" t="str">
            <v>AFTER HOURS - NO CT</v>
          </cell>
          <cell r="G56" t="str">
            <v>Urban/Short Rural</v>
          </cell>
        </row>
        <row r="57">
          <cell r="B57" t="str">
            <v>RN$V1MAL
RN$V1MAI</v>
          </cell>
          <cell r="C57" t="str">
            <v>Connection application and management services</v>
          </cell>
          <cell r="D57" t="str">
            <v>Re-energisation</v>
          </cell>
          <cell r="E57" t="str">
            <v>Retailer or metering coordinator/provider requests a visual examination upon re-energisation (physical) of the customer’s premises where the customer has not paid their electricity account. NMI de-energised &gt; 30 days.</v>
          </cell>
          <cell r="F57" t="str">
            <v>AFTER HOURS - NO CT</v>
          </cell>
          <cell r="G57" t="str">
            <v>Long rural/Isolated</v>
          </cell>
        </row>
        <row r="58">
          <cell r="B58" t="str">
            <v>RN$V1MTU</v>
          </cell>
          <cell r="C58" t="str">
            <v>Connection application and management services</v>
          </cell>
          <cell r="D58" t="str">
            <v>Re-energisation</v>
          </cell>
          <cell r="E58" t="str">
            <v>Retailer or metering coordinator/provider requests a visual examination upon re-energisation (physical) of the customer’s premises where the customer has not paid their electricity account. NMI de-energised &gt; 30 days.</v>
          </cell>
          <cell r="F58" t="str">
            <v>ANYTIME - NO CT</v>
          </cell>
          <cell r="G58" t="str">
            <v>Urban/Short Rural</v>
          </cell>
        </row>
        <row r="59">
          <cell r="B59" t="str">
            <v>RN$V2MBU</v>
          </cell>
          <cell r="C59" t="str">
            <v>Connection application and management services</v>
          </cell>
          <cell r="D59" t="str">
            <v>Re-energisation</v>
          </cell>
          <cell r="E59" t="str">
            <v>Retailer or metering coordinator/provider requests a visual examination upon re-energisation (physical) of the customer’s premises where the customer has not paid their electricity account. NMI de-energised &gt; 30 days.</v>
          </cell>
          <cell r="F59" t="str">
            <v>BUSINESS HOURS - CT</v>
          </cell>
          <cell r="G59" t="str">
            <v>Urban/Short Rural</v>
          </cell>
        </row>
        <row r="60">
          <cell r="B60" t="str">
            <v>RN$V2MBL
RN$V2MBI</v>
          </cell>
          <cell r="C60" t="str">
            <v>Connection application and management services</v>
          </cell>
          <cell r="D60" t="str">
            <v>Re-energisation</v>
          </cell>
          <cell r="E60" t="str">
            <v>Retailer or metering coordinator/provider requests a visual examination upon re-energisation (physical) of the customer’s premises where the customer has not paid their electricity account. NMI de-energised &gt; 30 days.</v>
          </cell>
          <cell r="F60" t="str">
            <v>BUSINESS HOURS - CT</v>
          </cell>
          <cell r="G60" t="str">
            <v>Long rural/Isolated</v>
          </cell>
        </row>
        <row r="61">
          <cell r="B61" t="str">
            <v>RN$V2MAU</v>
          </cell>
          <cell r="C61" t="str">
            <v>Connection application and management services</v>
          </cell>
          <cell r="D61" t="str">
            <v>Re-energisation</v>
          </cell>
          <cell r="E61" t="str">
            <v>Retailer or metering coordinator/provider requests a visual examination upon re-energisation (physical) of the customer’s premises where the customer has not paid their electricity account. NMI de-energised &gt; 30 days.</v>
          </cell>
          <cell r="F61" t="str">
            <v>AFTER HOURS - CT</v>
          </cell>
          <cell r="G61" t="str">
            <v>Urban/Short Rural</v>
          </cell>
        </row>
        <row r="62">
          <cell r="B62" t="str">
            <v>RN$V2MAL
RN$V2MAI</v>
          </cell>
          <cell r="C62" t="str">
            <v>Connection application and management services</v>
          </cell>
          <cell r="D62" t="str">
            <v>Re-energisation</v>
          </cell>
          <cell r="E62" t="str">
            <v>Retailer or metering coordinator/provider requests a visual examination upon re-energisation (physical) of the customer’s premises where the customer has not paid their electricity account. NMI de-energised &gt; 30 days.</v>
          </cell>
          <cell r="F62" t="str">
            <v>AFTER HOURS - CT</v>
          </cell>
          <cell r="G62" t="str">
            <v>Long rural/Isolated</v>
          </cell>
        </row>
        <row r="63">
          <cell r="B63" t="str">
            <v>RN$V2MTU</v>
          </cell>
          <cell r="C63" t="str">
            <v>Connection application and management services</v>
          </cell>
          <cell r="D63" t="str">
            <v>Re-energisation</v>
          </cell>
          <cell r="E63" t="str">
            <v>Retailer or metering coordinator/provider requests a visual examination upon re-energisation (physical) of the customer’s premises where the customer has not paid their electricity account. NMI de-energised &gt; 30 days.</v>
          </cell>
          <cell r="F63" t="str">
            <v>ANYTIME - CT</v>
          </cell>
          <cell r="G63" t="str">
            <v>Urban/Short Rural</v>
          </cell>
        </row>
        <row r="64">
          <cell r="B64" t="str">
            <v>RNR$B</v>
          </cell>
          <cell r="C64" t="str">
            <v>Connection application and management services</v>
          </cell>
          <cell r="D64" t="str">
            <v>Re-energisation</v>
          </cell>
          <cell r="E64" t="str">
            <v>Retailer or third party requested remote re-energisation via the meter after remote de-energisation non payment (PoC Exempt locations only)</v>
          </cell>
          <cell r="F64" t="str">
            <v>BUSINESS HOURS</v>
          </cell>
          <cell r="G64" t="str">
            <v>N/A</v>
          </cell>
        </row>
        <row r="65">
          <cell r="B65" t="str">
            <v>RNR$A</v>
          </cell>
          <cell r="C65" t="str">
            <v>Connection application and management services</v>
          </cell>
          <cell r="D65" t="str">
            <v>Re-energisation</v>
          </cell>
          <cell r="E65" t="str">
            <v>Retailer or third party requested remote re-energisation via the meter after remote de-energisation non payment (PoC Exempt locations only)</v>
          </cell>
          <cell r="F65" t="str">
            <v>AFTER HOURS</v>
          </cell>
          <cell r="G65" t="str">
            <v>N/A</v>
          </cell>
        </row>
        <row r="66">
          <cell r="B66" t="str">
            <v>RNR$T</v>
          </cell>
          <cell r="C66" t="str">
            <v>Connection application and management services</v>
          </cell>
          <cell r="D66" t="str">
            <v>Re-energisation</v>
          </cell>
          <cell r="E66" t="str">
            <v>Retailer or third party requested remote re-energisation via the meter after remote de-energisation non payment (PoC Exempt locations only)</v>
          </cell>
          <cell r="F66" t="str">
            <v>ANYTIME</v>
          </cell>
          <cell r="G66" t="str">
            <v>N/A</v>
          </cell>
        </row>
        <row r="67">
          <cell r="B67" t="str">
            <v>RNRVB</v>
          </cell>
          <cell r="C67" t="str">
            <v>Connection application and management services</v>
          </cell>
          <cell r="D67" t="str">
            <v>Re-energisation</v>
          </cell>
          <cell r="E67" t="str">
            <v>Retailer or third party requested remote re-energisation via the meter after remote de-energisation (PoC Exempt locations only)</v>
          </cell>
          <cell r="F67" t="str">
            <v>BUSINESS HOURS</v>
          </cell>
          <cell r="G67" t="str">
            <v>N/A</v>
          </cell>
        </row>
        <row r="68">
          <cell r="B68" t="str">
            <v>RNRVA</v>
          </cell>
          <cell r="C68" t="str">
            <v>Connection application and management services</v>
          </cell>
          <cell r="D68" t="str">
            <v>Re-energisation</v>
          </cell>
          <cell r="E68" t="str">
            <v>Retailer or third party requested remote re-energisation via the meter after remote de-energisation (PoC Exempt locations only)</v>
          </cell>
          <cell r="F68" t="str">
            <v>AFTER HOURS</v>
          </cell>
          <cell r="G68" t="str">
            <v>N/A</v>
          </cell>
        </row>
        <row r="69">
          <cell r="B69" t="str">
            <v>RNRVT</v>
          </cell>
          <cell r="C69" t="str">
            <v>Connection application and management services</v>
          </cell>
          <cell r="D69" t="str">
            <v>Re-energisation</v>
          </cell>
          <cell r="E69" t="str">
            <v>Retailer or third party requested remote re-energisation via the meter after remote de-energisation (PoC Exempt locations only)</v>
          </cell>
          <cell r="F69" t="str">
            <v>ANYTIME</v>
          </cell>
          <cell r="G69" t="str">
            <v>N/A</v>
          </cell>
        </row>
        <row r="70">
          <cell r="B70" t="str">
            <v>TDNNDBU</v>
          </cell>
          <cell r="C70" t="str">
            <v>Connection application and management services</v>
          </cell>
          <cell r="D70" t="str">
            <v>Temporary disconnections and reconnections (which may involve a line drop)</v>
          </cell>
          <cell r="E70" t="str">
            <v>Temporary de-energisation and re-energisation of supply to allow customer or contractor to work close - the supply will be disconnected</v>
          </cell>
          <cell r="F70" t="str">
            <v>No Dismantling - BUSINESS HOURS</v>
          </cell>
          <cell r="G70" t="str">
            <v>Urban/Short Rural</v>
          </cell>
        </row>
        <row r="71">
          <cell r="B71" t="str">
            <v>TDNNDBL
TDNNDBI</v>
          </cell>
          <cell r="C71" t="str">
            <v>Connection application and management services</v>
          </cell>
          <cell r="D71" t="str">
            <v>Temporary disconnections and reconnections (which may involve a line drop)</v>
          </cell>
          <cell r="E71" t="str">
            <v>Temporary de-energisation and re-energisation of supply to allow customer or contractor to work close - the supply will be disconnected</v>
          </cell>
          <cell r="F71" t="str">
            <v>No Dismantling - BUSINESS HOURS</v>
          </cell>
          <cell r="G71" t="str">
            <v>Long rural/Isolated</v>
          </cell>
        </row>
        <row r="72">
          <cell r="B72" t="str">
            <v>TDNNDAU</v>
          </cell>
          <cell r="C72" t="str">
            <v>Connection application and management services</v>
          </cell>
          <cell r="D72" t="str">
            <v>Temporary disconnections and reconnections (which may involve a line drop)</v>
          </cell>
          <cell r="E72" t="str">
            <v>Temporary de-energisation and re-energisation of supply to allow customer or contractor to work close - the supply will be disconnected</v>
          </cell>
          <cell r="F72" t="str">
            <v>No Dismantling - AFTER HOURS</v>
          </cell>
          <cell r="G72" t="str">
            <v>Urban/Short Rural</v>
          </cell>
        </row>
        <row r="73">
          <cell r="B73" t="str">
            <v>TDNNDAL
TDNNDAI</v>
          </cell>
          <cell r="C73" t="str">
            <v>Connection application and management services</v>
          </cell>
          <cell r="D73" t="str">
            <v>Temporary disconnections and reconnections (which may involve a line drop)</v>
          </cell>
          <cell r="E73" t="str">
            <v>Temporary de-energisation and re-energisation of supply to allow customer or contractor to work close - the supply will be disconnected</v>
          </cell>
          <cell r="F73" t="str">
            <v>No Dismantling - AFTER HOURS</v>
          </cell>
          <cell r="G73" t="str">
            <v>Long rural/Isolated</v>
          </cell>
        </row>
        <row r="74">
          <cell r="B74" t="str">
            <v>TDNSPBU</v>
          </cell>
          <cell r="C74" t="str">
            <v>Connection application and management services</v>
          </cell>
          <cell r="D74" t="str">
            <v>Temporary disconnections and reconnections (which may involve a line drop)</v>
          </cell>
          <cell r="E74" t="str">
            <v>Temporary de-energisation and re-energisation of supply to allow customer or contractor to work close - the service may be physically dismantled or disconnected (e.g. overhead service dropped). This services includes switching if required.</v>
          </cell>
          <cell r="F74" t="str">
            <v>Dismantling - SINGLE PHASE - BUSINESS HOURS</v>
          </cell>
          <cell r="G74" t="str">
            <v>Urban/Short Rural</v>
          </cell>
        </row>
        <row r="75">
          <cell r="B75" t="str">
            <v>TDNSPBL
TDNSPBI</v>
          </cell>
          <cell r="C75" t="str">
            <v>Connection application and management services</v>
          </cell>
          <cell r="D75" t="str">
            <v>Temporary disconnections and reconnections (which may involve a line drop)</v>
          </cell>
          <cell r="E75" t="str">
            <v>Temporary de-energisation and re-energisation of supply to allow customer or contractor to work close - the service may be physically dismantled or disconnected (e.g. overhead service dropped). This services includes switching if required.</v>
          </cell>
          <cell r="F75" t="str">
            <v>Dismantling - SINGLE PHASE - BUSINESS HOURS</v>
          </cell>
          <cell r="G75" t="str">
            <v>Long rural/Isolated</v>
          </cell>
        </row>
        <row r="76">
          <cell r="B76" t="str">
            <v>TDNMPBU</v>
          </cell>
          <cell r="C76" t="str">
            <v>Connection application and management services</v>
          </cell>
          <cell r="D76" t="str">
            <v>Temporary disconnections and reconnections (which may involve a line drop)</v>
          </cell>
          <cell r="E76" t="str">
            <v>Temporary de-energisation and re-energisation of supply to allow customer or contractor to work close - the service may be physically dismantled or disconnected (e.g. overhead service dropped). This services includes switching if required.</v>
          </cell>
          <cell r="F76" t="str">
            <v>Dismantling - MULTIPHASE - BUSINESS HOURS</v>
          </cell>
          <cell r="G76" t="str">
            <v>Urban/Short Rural</v>
          </cell>
        </row>
        <row r="77">
          <cell r="B77" t="str">
            <v>TDNMPBL
TDNMPBI</v>
          </cell>
          <cell r="C77" t="str">
            <v>Connection application and management services</v>
          </cell>
          <cell r="D77" t="str">
            <v>Temporary disconnections and reconnections (which may involve a line drop)</v>
          </cell>
          <cell r="E77" t="str">
            <v>Temporary de-energisation and re-energisation of supply to allow customer or contractor to work close - the service may be physically dismantled or disconnected (e.g. overhead service dropped). This services includes switching if required.</v>
          </cell>
          <cell r="F77" t="str">
            <v>Dismantling - MULTIPHASE - BUSINESS HOURS</v>
          </cell>
          <cell r="G77" t="str">
            <v>Long rural/Isolated</v>
          </cell>
        </row>
        <row r="78">
          <cell r="B78" t="str">
            <v>TDNSPTCBU</v>
          </cell>
          <cell r="C78" t="str">
            <v>Connection application and management services</v>
          </cell>
          <cell r="D78" t="str">
            <v>Temporary disconnections and reconnections (which may involve a line drop)</v>
          </cell>
          <cell r="E78" t="str">
            <v>Temporary de-energisation and re-energisation of supply to allow customer or contractor to work close - the service may be physically dismantled or disconnected (e.g. overhead service dropped). This services includes switching if required.</v>
          </cell>
          <cell r="F78" t="str">
            <v>Dismantling - SINGLE PHASE - BUSINESS HOURS - Traffic Control</v>
          </cell>
          <cell r="G78" t="str">
            <v>Urban/Short Rural</v>
          </cell>
        </row>
        <row r="79">
          <cell r="B79" t="str">
            <v>TDNSPTCBL
TDNSPTCBI</v>
          </cell>
          <cell r="C79" t="str">
            <v>Connection application and management services</v>
          </cell>
          <cell r="D79" t="str">
            <v>Temporary disconnections and reconnections (which may involve a line drop)</v>
          </cell>
          <cell r="E79" t="str">
            <v>Temporary de-energisation and re-energisation of supply to allow customer or contractor to work close - the service may be physically dismantled or disconnected (e.g. overhead service dropped). This services includes switching if required.</v>
          </cell>
          <cell r="F79" t="str">
            <v>Dismantling - SINGLE PHASE - BUSINESS HOURS - Traffic Control</v>
          </cell>
          <cell r="G79" t="str">
            <v>Long rural/Isolated</v>
          </cell>
        </row>
        <row r="80">
          <cell r="B80" t="str">
            <v>TDNMPTCBU</v>
          </cell>
          <cell r="C80" t="str">
            <v>Connection application and management services</v>
          </cell>
          <cell r="D80" t="str">
            <v>Temporary disconnections and reconnections (which may involve a line drop)</v>
          </cell>
          <cell r="E80" t="str">
            <v>Temporary de-energisation and re-energisation of supply to allow customer or contractor to work close - the service may be physically dismantled or disconnected (e.g. overhead service dropped). This services includes switching if required.</v>
          </cell>
          <cell r="F80" t="str">
            <v>Dismantling - MULTIPHASE - BUSINESS HOURS - Traffic Control</v>
          </cell>
          <cell r="G80" t="str">
            <v>Urban/Short Rural</v>
          </cell>
        </row>
        <row r="81">
          <cell r="B81" t="str">
            <v>TDNMPTCBL
TDNMPTCBI</v>
          </cell>
          <cell r="C81" t="str">
            <v>Connection application and management services</v>
          </cell>
          <cell r="D81" t="str">
            <v>Temporary disconnections and reconnections (which may involve a line drop)</v>
          </cell>
          <cell r="E81" t="str">
            <v>Temporary de-energisation and re-energisation of supply to allow customer or contractor to work close - the service may be physically dismantled or disconnected (e.g. overhead service dropped). This services includes switching if required.</v>
          </cell>
          <cell r="F81" t="str">
            <v>Dismantling - MULTIPHASE - BUSINESS HOURS - Traffic Control</v>
          </cell>
          <cell r="G81" t="str">
            <v>Long rural/Isolated</v>
          </cell>
        </row>
        <row r="82">
          <cell r="B82" t="str">
            <v>TDNSPAU</v>
          </cell>
          <cell r="C82" t="str">
            <v>Connection application and management services</v>
          </cell>
          <cell r="D82" t="str">
            <v>Temporary disconnections and reconnections (which may involve a line drop)</v>
          </cell>
          <cell r="E82" t="str">
            <v>Temporary de-energisation and re-energisation of supply to allow customer or contractor to work close - the service may be physically dismantled or disconnected (e.g. overhead service dropped). This services includes switching if required.</v>
          </cell>
          <cell r="F82" t="str">
            <v>Dismantling - SINGLE PHASE - AFTER HOURS</v>
          </cell>
          <cell r="G82" t="str">
            <v>Urban/Short Rural</v>
          </cell>
        </row>
        <row r="83">
          <cell r="B83" t="str">
            <v>TDNSPAL
TDNSPAI</v>
          </cell>
          <cell r="C83" t="str">
            <v>Connection application and management services</v>
          </cell>
          <cell r="D83" t="str">
            <v>Temporary disconnections and reconnections (which may involve a line drop)</v>
          </cell>
          <cell r="E83" t="str">
            <v>Temporary de-energisation and re-energisation of supply to allow customer or contractor to work close - the service may be physically dismantled or disconnected (e.g. overhead service dropped). This services includes switching if required.</v>
          </cell>
          <cell r="F83" t="str">
            <v>Dismantling - SINGLE PHASE - AFTER HOURS</v>
          </cell>
          <cell r="G83" t="str">
            <v>Long rural/Isolated</v>
          </cell>
        </row>
        <row r="84">
          <cell r="B84" t="str">
            <v>TDNMPAU</v>
          </cell>
          <cell r="C84" t="str">
            <v>Connection application and management services</v>
          </cell>
          <cell r="D84" t="str">
            <v>Temporary disconnections and reconnections (which may involve a line drop)</v>
          </cell>
          <cell r="E84" t="str">
            <v>Temporary de-energisation and re-energisation of supply to allow customer or contractor to work close - the service may be physically dismantled or disconnected (e.g. overhead service dropped). This services includes switching if required.</v>
          </cell>
          <cell r="F84" t="str">
            <v>Dismantling - MULTIPHASE - AFTER HOURS</v>
          </cell>
          <cell r="G84" t="str">
            <v>Urban/Short Rural</v>
          </cell>
        </row>
        <row r="85">
          <cell r="B85" t="str">
            <v>TDNMPAL
TDNMPAI</v>
          </cell>
          <cell r="C85" t="str">
            <v>Connection application and management services</v>
          </cell>
          <cell r="D85" t="str">
            <v>Temporary disconnections and reconnections (which may involve a line drop)</v>
          </cell>
          <cell r="E85" t="str">
            <v>Temporary de-energisation and re-energisation of supply to allow customer or contractor to work close - the service may be physically dismantled or disconnected (e.g. overhead service dropped). This services includes switching if required.</v>
          </cell>
          <cell r="F85" t="str">
            <v>Dismantling - MULTIPHASE - AFTER HOURS</v>
          </cell>
          <cell r="G85" t="str">
            <v>Long rural/Isolated</v>
          </cell>
        </row>
        <row r="86">
          <cell r="B86" t="str">
            <v>TDNSPTCAU</v>
          </cell>
          <cell r="C86" t="str">
            <v>Connection application and management services</v>
          </cell>
          <cell r="D86" t="str">
            <v>Temporary disconnections and reconnections (which may involve a line drop)</v>
          </cell>
          <cell r="E86" t="str">
            <v>Temporary de-energisation and re-energisation of supply to allow customer or contractor to work close - the service may be physically dismantled or disconnected (e.g. overhead service dropped). This services includes switching if required.</v>
          </cell>
          <cell r="F86" t="str">
            <v>Dismantling - SINGLE PHASE - AFTER HOURS - Traffic Control</v>
          </cell>
          <cell r="G86" t="str">
            <v>Urban/Short Rural</v>
          </cell>
        </row>
        <row r="87">
          <cell r="B87" t="str">
            <v>TDNSPTCAL
TDNSPTCAI</v>
          </cell>
          <cell r="C87" t="str">
            <v>Connection application and management services</v>
          </cell>
          <cell r="D87" t="str">
            <v>Temporary disconnections and reconnections (which may involve a line drop)</v>
          </cell>
          <cell r="E87" t="str">
            <v>Temporary de-energisation and re-energisation of supply to allow customer or contractor to work close - the service may be physically dismantled or disconnected (e.g. overhead service dropped). This services includes switching if required.</v>
          </cell>
          <cell r="F87" t="str">
            <v>Dismantling - SINGLE PHASE - AFTER HOURS - Traffic Control</v>
          </cell>
          <cell r="G87" t="str">
            <v>Long rural/Isolated</v>
          </cell>
        </row>
        <row r="88">
          <cell r="B88" t="str">
            <v>TDNMPTCAU</v>
          </cell>
          <cell r="C88" t="str">
            <v>Connection application and management services</v>
          </cell>
          <cell r="D88" t="str">
            <v>Temporary disconnections and reconnections (which may involve a line drop)</v>
          </cell>
          <cell r="E88" t="str">
            <v>Temporary de-energisation and re-energisation of supply to allow customer or contractor to work close - the service may be physically dismantled or disconnected (e.g. overhead service dropped). This services includes switching if required.</v>
          </cell>
          <cell r="F88" t="str">
            <v>Dismantling - MULTIPHASE - AFTER HOURS - Traffic Control</v>
          </cell>
          <cell r="G88" t="str">
            <v>Urban/Short Rural</v>
          </cell>
        </row>
        <row r="89">
          <cell r="B89" t="str">
            <v>TDNMPTCAL
TDNMPTCAI</v>
          </cell>
          <cell r="C89" t="str">
            <v>Connection application and management services</v>
          </cell>
          <cell r="D89" t="str">
            <v>Temporary disconnections and reconnections (which may involve a line drop)</v>
          </cell>
          <cell r="E89" t="str">
            <v>Temporary de-energisation and re-energisation of supply to allow customer or contractor to work close - the service may be physically dismantled or disconnected (e.g. overhead service dropped). This services includes switching if required.</v>
          </cell>
          <cell r="F89" t="str">
            <v>Dismantling - MULTIPHASE - AFTER HOURS - Traffic Control</v>
          </cell>
          <cell r="G89" t="str">
            <v>Long rural/Isolated</v>
          </cell>
        </row>
        <row r="90">
          <cell r="B90" t="str">
            <v>NCTMTRBU
NCTMTRBL
NCTMTRBI</v>
          </cell>
          <cell r="C90" t="str">
            <v>Connection application and management services</v>
          </cell>
          <cell r="D90" t="str">
            <v>Temporary connection</v>
          </cell>
          <cell r="E90" t="str">
            <v>Work on metering equipment for temporary connection, not in permanent position - single phase or multi phase metered. Note:  this service is only available for non-grid connected areas of our network (isolated feeders and the Mount Isa-Cloncurry supply network).</v>
          </cell>
          <cell r="F90" t="str">
            <v>BUSINESS HOURS</v>
          </cell>
          <cell r="G90" t="str">
            <v>N/A</v>
          </cell>
        </row>
        <row r="91">
          <cell r="B91" t="str">
            <v>NCT1MBU</v>
          </cell>
          <cell r="C91" t="str">
            <v>Connection application and management services</v>
          </cell>
          <cell r="D91" t="str">
            <v>Temporary connection</v>
          </cell>
          <cell r="E91" t="str">
            <v>Customer requested temporary connection (short term) and the recovery of the temporary builders supply. Excludes work on metering equipment.</v>
          </cell>
          <cell r="F91" t="str">
            <v>BUSINESS HOURS - NO CT</v>
          </cell>
          <cell r="G91" t="str">
            <v>Urban/Short Rural</v>
          </cell>
        </row>
        <row r="92">
          <cell r="B92" t="str">
            <v>NCT1MBL
NCT1MBI</v>
          </cell>
          <cell r="C92" t="str">
            <v>Connection application and management services</v>
          </cell>
          <cell r="D92" t="str">
            <v>Temporary connection</v>
          </cell>
          <cell r="E92" t="str">
            <v>Customer requested temporary connection (short term) and the recovery of the temporary builders supply. Excludes work on metering equipment.</v>
          </cell>
          <cell r="F92" t="str">
            <v>BUSINESS HOURS - NO CT</v>
          </cell>
          <cell r="G92" t="str">
            <v>Long rural/Isolated</v>
          </cell>
        </row>
        <row r="93">
          <cell r="B93" t="str">
            <v>NCT1MAU</v>
          </cell>
          <cell r="C93" t="str">
            <v>Connection application and management services</v>
          </cell>
          <cell r="D93" t="str">
            <v>Temporary connection</v>
          </cell>
          <cell r="E93" t="str">
            <v>Customer requested temporary connection (short term) and the recovery of the temporary builders supply. Excludes work on metering equipment.</v>
          </cell>
          <cell r="F93" t="str">
            <v>AFTER HOURS - NO CT</v>
          </cell>
          <cell r="G93" t="str">
            <v>Urban/Short Rural</v>
          </cell>
        </row>
        <row r="94">
          <cell r="B94" t="str">
            <v>NCT1MAL
NCT1MAI</v>
          </cell>
          <cell r="C94" t="str">
            <v>Connection application and management services</v>
          </cell>
          <cell r="D94" t="str">
            <v>Temporary connection</v>
          </cell>
          <cell r="E94" t="str">
            <v>Customer requested temporary connection (short term) and the recovery of the temporary builders supply. Excludes work on metering equipment.</v>
          </cell>
          <cell r="F94" t="str">
            <v>AFTER HOURS - NO CT</v>
          </cell>
          <cell r="G94" t="str">
            <v>Long rural/Isolated</v>
          </cell>
        </row>
        <row r="95">
          <cell r="B95" t="str">
            <v>NCT2MBU</v>
          </cell>
          <cell r="C95" t="str">
            <v>Connection application and management services</v>
          </cell>
          <cell r="D95" t="str">
            <v>Temporary connection</v>
          </cell>
          <cell r="E95" t="str">
            <v>Customer requested temporary connection (short term) and the recovery of the temporary builders supply. Excludes work on metering equipment.</v>
          </cell>
          <cell r="F95" t="str">
            <v>BUSINESS HOURS - CT</v>
          </cell>
          <cell r="G95" t="str">
            <v>Urban/Short Rural</v>
          </cell>
        </row>
        <row r="96">
          <cell r="B96" t="str">
            <v>NCT2MBL
NCT2MBI</v>
          </cell>
          <cell r="C96" t="str">
            <v>Connection application and management services</v>
          </cell>
          <cell r="D96" t="str">
            <v>Temporary connection</v>
          </cell>
          <cell r="E96" t="str">
            <v>Customer requested temporary connection (short term) and the recovery of the temporary builders supply. Excludes work on metering equipment.</v>
          </cell>
          <cell r="F96" t="str">
            <v>BUSINESS HOURS - CT</v>
          </cell>
          <cell r="G96" t="str">
            <v>Long rural/Isolated</v>
          </cell>
        </row>
        <row r="97">
          <cell r="B97" t="str">
            <v>NCT2MAU</v>
          </cell>
          <cell r="C97" t="str">
            <v>Connection application and management services</v>
          </cell>
          <cell r="D97" t="str">
            <v>Temporary connection</v>
          </cell>
          <cell r="E97" t="str">
            <v>Customer requested temporary connection (short term) and the recovery of the temporary builders supply. Excludes work on metering equipment.</v>
          </cell>
          <cell r="F97" t="str">
            <v>AFTER HOURS - CT</v>
          </cell>
          <cell r="G97" t="str">
            <v>Urban/Short Rural</v>
          </cell>
        </row>
        <row r="98">
          <cell r="B98" t="str">
            <v>NCT2MAL
NCT2MAI</v>
          </cell>
          <cell r="C98" t="str">
            <v>Connection application and management services</v>
          </cell>
          <cell r="D98" t="str">
            <v>Temporary connection</v>
          </cell>
          <cell r="E98" t="str">
            <v>Customer requested temporary connection (short term) and the recovery of the temporary builders supply. Excludes work on metering equipment.</v>
          </cell>
          <cell r="F98" t="str">
            <v>AFTER HOURS - CT</v>
          </cell>
          <cell r="G98" t="str">
            <v>Long rural/Isolated</v>
          </cell>
        </row>
        <row r="99">
          <cell r="B99" t="str">
            <v>SA2BU</v>
          </cell>
          <cell r="C99" t="str">
            <v>Connection application and management services</v>
          </cell>
          <cell r="D99" t="str">
            <v>Supply Abolishment</v>
          </cell>
          <cell r="E99"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99" t="str">
            <v>SERVICE ONLY - BUSINESS HOURS - CT (Complex)</v>
          </cell>
          <cell r="G99" t="str">
            <v>Urban/Short Rural</v>
          </cell>
        </row>
        <row r="100">
          <cell r="B100" t="str">
            <v>SA2BL
SA2BI</v>
          </cell>
          <cell r="C100" t="str">
            <v>Connection application and management services</v>
          </cell>
          <cell r="D100" t="str">
            <v>Supply Abolishment</v>
          </cell>
          <cell r="E100"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00" t="str">
            <v>SERVICE ONLY - BUSINESS HOURS - CT (Complex)</v>
          </cell>
          <cell r="G100" t="str">
            <v>Long rural/Isolated</v>
          </cell>
        </row>
        <row r="101">
          <cell r="B101" t="str">
            <v>SA2TCBU</v>
          </cell>
          <cell r="C101" t="str">
            <v>Connection application and management services</v>
          </cell>
          <cell r="D101" t="str">
            <v>Supply Abolishment</v>
          </cell>
          <cell r="E101"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01" t="str">
            <v>SERVICE ONLY - BUSINESS HOURS - CT (Complex) - Traffic control</v>
          </cell>
          <cell r="G101" t="str">
            <v>Urban/Short Rural</v>
          </cell>
        </row>
        <row r="102">
          <cell r="B102" t="str">
            <v>SA2TCBL
SA2TCBI</v>
          </cell>
          <cell r="C102" t="str">
            <v>Connection application and management services</v>
          </cell>
          <cell r="D102" t="str">
            <v>Supply Abolishment</v>
          </cell>
          <cell r="E102"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02" t="str">
            <v>SERVICE ONLY - BUSINESS HOURS - CT (Complex) - Traffic control</v>
          </cell>
          <cell r="G102" t="str">
            <v>Long rural/Isolated</v>
          </cell>
        </row>
        <row r="103">
          <cell r="B103" t="str">
            <v>SA1BU</v>
          </cell>
          <cell r="C103" t="str">
            <v>Connection application and management services</v>
          </cell>
          <cell r="D103" t="str">
            <v>Supply Abolishment</v>
          </cell>
          <cell r="E103"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03" t="str">
            <v>SERVICE ONLY - BUSINESS HOURS - NO CT (Simple)</v>
          </cell>
          <cell r="G103" t="str">
            <v>Urban/Short Rural</v>
          </cell>
        </row>
        <row r="104">
          <cell r="B104" t="str">
            <v>SA1BL
SA1BI</v>
          </cell>
          <cell r="C104" t="str">
            <v>Connection application and management services</v>
          </cell>
          <cell r="D104" t="str">
            <v>Supply Abolishment</v>
          </cell>
          <cell r="E104"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04" t="str">
            <v>SERVICE ONLY - BUSINESS HOURS - NO CT (Simple)</v>
          </cell>
          <cell r="G104" t="str">
            <v>Long rural/Isolated</v>
          </cell>
        </row>
        <row r="105">
          <cell r="B105" t="str">
            <v>SA1TCBU</v>
          </cell>
          <cell r="C105" t="str">
            <v>Connection application and management services</v>
          </cell>
          <cell r="D105" t="str">
            <v>Supply Abolishment</v>
          </cell>
          <cell r="E105"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05" t="str">
            <v>SERVICE ONLY - BUSINESS HOURS - NO CT (Simple) - Traffic control</v>
          </cell>
          <cell r="G105" t="str">
            <v>Urban/Short Rural</v>
          </cell>
        </row>
        <row r="106">
          <cell r="B106" t="str">
            <v>SA1TCBL
SA1TCBI</v>
          </cell>
          <cell r="C106" t="str">
            <v>Connection application and management services</v>
          </cell>
          <cell r="D106" t="str">
            <v>Supply Abolishment</v>
          </cell>
          <cell r="E106"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06" t="str">
            <v>SERVICE ONLY - BUSINESS HOURS - NO CT (Simple) - Traffic control</v>
          </cell>
          <cell r="G106" t="str">
            <v>Long rural/Isolated</v>
          </cell>
        </row>
        <row r="107">
          <cell r="B107" t="str">
            <v>SA2AU</v>
          </cell>
          <cell r="C107" t="str">
            <v>Connection application and management services</v>
          </cell>
          <cell r="D107" t="str">
            <v>Supply Abolishment</v>
          </cell>
          <cell r="E107"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07" t="str">
            <v>SERVICE ONLY - AFTER HOURS - CT (Complex)</v>
          </cell>
          <cell r="G107" t="str">
            <v>Urban/Short Rural</v>
          </cell>
        </row>
        <row r="108">
          <cell r="B108" t="str">
            <v>SA2AL
SA2AI</v>
          </cell>
          <cell r="C108" t="str">
            <v>Connection application and management services</v>
          </cell>
          <cell r="D108" t="str">
            <v>Supply Abolishment</v>
          </cell>
          <cell r="E108"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08" t="str">
            <v>SERVICE ONLY - AFTER HOURS - CT (Complex)</v>
          </cell>
          <cell r="G108" t="str">
            <v>Long rural/Isolated</v>
          </cell>
        </row>
        <row r="109">
          <cell r="B109" t="str">
            <v>SA2TCAU</v>
          </cell>
          <cell r="C109" t="str">
            <v>Connection application and management services</v>
          </cell>
          <cell r="D109" t="str">
            <v>Supply Abolishment</v>
          </cell>
          <cell r="E109"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09" t="str">
            <v>SERVICE ONLY - AFTER HOURS - CT (Complex) - Traffic control</v>
          </cell>
          <cell r="G109" t="str">
            <v>Urban/Short Rural</v>
          </cell>
        </row>
        <row r="110">
          <cell r="B110" t="str">
            <v>SA2TCAL
SA2TCAI</v>
          </cell>
          <cell r="C110" t="str">
            <v>Connection application and management services</v>
          </cell>
          <cell r="D110" t="str">
            <v>Supply Abolishment</v>
          </cell>
          <cell r="E110"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10" t="str">
            <v>SERVICE ONLY - AFTER HOURS - CT (Complex) - Traffic control</v>
          </cell>
          <cell r="G110" t="str">
            <v>Long rural/Isolated</v>
          </cell>
        </row>
        <row r="111">
          <cell r="B111" t="str">
            <v>SA1AU</v>
          </cell>
          <cell r="C111" t="str">
            <v>Connection application and management services</v>
          </cell>
          <cell r="D111" t="str">
            <v>Supply Abolishment</v>
          </cell>
          <cell r="E111"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11" t="str">
            <v>SERVICE ONLY- AFTER HOURS - NO CT (Simple)</v>
          </cell>
          <cell r="G111" t="str">
            <v>Urban/Short Rural</v>
          </cell>
        </row>
        <row r="112">
          <cell r="B112" t="str">
            <v>SA1AL
SA1AI</v>
          </cell>
          <cell r="C112" t="str">
            <v>Connection application and management services</v>
          </cell>
          <cell r="D112" t="str">
            <v>Supply Abolishment</v>
          </cell>
          <cell r="E112"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12" t="str">
            <v>SERVICE ONLY- AFTER HOURS - NO CT (Simple)</v>
          </cell>
          <cell r="G112" t="str">
            <v>Long rural/Isolated</v>
          </cell>
        </row>
        <row r="113">
          <cell r="B113" t="str">
            <v>SA1TCAU</v>
          </cell>
          <cell r="C113" t="str">
            <v>Connection application and management services</v>
          </cell>
          <cell r="D113" t="str">
            <v>Supply Abolishment</v>
          </cell>
          <cell r="E113"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13" t="str">
            <v>SERVICE ONLY- AFTER HOURS - NO CT (Simple) - Traffic control</v>
          </cell>
          <cell r="G113" t="str">
            <v>Urban/Short Rural</v>
          </cell>
        </row>
        <row r="114">
          <cell r="B114" t="str">
            <v>SA1TCAL
SA1TCAI</v>
          </cell>
          <cell r="C114" t="str">
            <v>Connection application and management services</v>
          </cell>
          <cell r="D114" t="str">
            <v>Supply Abolishment</v>
          </cell>
          <cell r="E114"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14" t="str">
            <v>SERVICE ONLY- AFTER HOURS - NO CT (Simple) - Traffic control</v>
          </cell>
          <cell r="G114" t="str">
            <v>Long rural/Isolated</v>
          </cell>
        </row>
        <row r="115">
          <cell r="B115" t="str">
            <v>SA2TU</v>
          </cell>
          <cell r="C115" t="str">
            <v>Connection application and management services</v>
          </cell>
          <cell r="D115" t="str">
            <v>Supply Abolishment</v>
          </cell>
          <cell r="E115"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15" t="str">
            <v>SERVICE ONLY - ANYTIME - CT (Complex)</v>
          </cell>
          <cell r="G115" t="str">
            <v>Urban/Short Rural</v>
          </cell>
        </row>
        <row r="116">
          <cell r="B116" t="str">
            <v>SA2TCTU</v>
          </cell>
          <cell r="C116" t="str">
            <v>Connection application and management services</v>
          </cell>
          <cell r="D116" t="str">
            <v>Supply Abolishment</v>
          </cell>
          <cell r="E116"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16" t="str">
            <v>SERVICE ONLY - ANYTIME - CT (Complex) - Traffic control</v>
          </cell>
          <cell r="G116" t="str">
            <v>Urban/Short Rural</v>
          </cell>
        </row>
        <row r="117">
          <cell r="B117" t="str">
            <v>SA1TU</v>
          </cell>
          <cell r="C117" t="str">
            <v>Connection application and management services</v>
          </cell>
          <cell r="D117" t="str">
            <v>Supply Abolishment</v>
          </cell>
          <cell r="E117"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17" t="str">
            <v>SERVICE ONLY - ANYTIME - NO CT (Simple)</v>
          </cell>
          <cell r="G117" t="str">
            <v>Urban/Short Rural</v>
          </cell>
        </row>
        <row r="118">
          <cell r="B118" t="str">
            <v>SA1TCTU</v>
          </cell>
          <cell r="C118" t="str">
            <v>Connection application and management services</v>
          </cell>
          <cell r="D118" t="str">
            <v>Supply Abolishment</v>
          </cell>
          <cell r="E118"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v>
          </cell>
          <cell r="F118" t="str">
            <v>SERVICE ONLY - ANYTIME - NO CT (Simple) - Traffic control</v>
          </cell>
          <cell r="G118" t="str">
            <v>Urban/Short Rural</v>
          </cell>
        </row>
        <row r="119">
          <cell r="B119" t="str">
            <v>SA4BU</v>
          </cell>
          <cell r="C119" t="str">
            <v>Connection application and management services</v>
          </cell>
          <cell r="D119" t="str">
            <v>Supply Abolishment</v>
          </cell>
          <cell r="E119"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ell>
          <cell r="F119" t="str">
            <v xml:space="preserve">METER ONLY (Per NMI) - BUSINESS HOURS - CT </v>
          </cell>
          <cell r="G119" t="str">
            <v>Urban/Short Rural</v>
          </cell>
        </row>
        <row r="120">
          <cell r="B120" t="str">
            <v>SA4BL
SA4BI</v>
          </cell>
          <cell r="C120" t="str">
            <v>Connection application and management services</v>
          </cell>
          <cell r="D120" t="str">
            <v>Supply Abolishment</v>
          </cell>
          <cell r="E120"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ell>
          <cell r="F120" t="str">
            <v xml:space="preserve">METER ONLY (Per NMI) - BUSINESS HOURS - CT </v>
          </cell>
          <cell r="G120" t="str">
            <v>Long rural/Isolated</v>
          </cell>
        </row>
        <row r="121">
          <cell r="B121" t="str">
            <v>SA3BU</v>
          </cell>
          <cell r="C121" t="str">
            <v>Connection application and management services</v>
          </cell>
          <cell r="D121" t="str">
            <v>Supply Abolishment</v>
          </cell>
          <cell r="E121"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ell>
          <cell r="F121" t="str">
            <v xml:space="preserve">METER ONLY (Per NMI) - BUSINESS HOURS - NO CT </v>
          </cell>
          <cell r="G121" t="str">
            <v>Urban/Short Rural</v>
          </cell>
        </row>
        <row r="122">
          <cell r="B122" t="str">
            <v>SA3BL
SA3BI</v>
          </cell>
          <cell r="C122" t="str">
            <v>Connection application and management services</v>
          </cell>
          <cell r="D122" t="str">
            <v>Supply Abolishment</v>
          </cell>
          <cell r="E122" t="str">
            <v xml:space="preserve">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  </v>
          </cell>
          <cell r="F122" t="str">
            <v xml:space="preserve">METER ONLY (Per NMI) - BUSINESS HOURS - NO CT </v>
          </cell>
          <cell r="G122" t="str">
            <v>Long rural/Isolated</v>
          </cell>
        </row>
        <row r="123">
          <cell r="B123" t="str">
            <v>SA4AU</v>
          </cell>
          <cell r="C123" t="str">
            <v>Connection application and management services</v>
          </cell>
          <cell r="D123" t="str">
            <v>Supply Abolishment</v>
          </cell>
          <cell r="E123"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ell>
          <cell r="F123" t="str">
            <v xml:space="preserve">METER ONLY (Per NMI) - AFTER HOURS- CT </v>
          </cell>
          <cell r="G123" t="str">
            <v>Urban/Short Rural</v>
          </cell>
        </row>
        <row r="124">
          <cell r="B124" t="str">
            <v>SA4AL
SA4AI</v>
          </cell>
          <cell r="C124" t="str">
            <v>Connection application and management services</v>
          </cell>
          <cell r="D124" t="str">
            <v>Supply Abolishment</v>
          </cell>
          <cell r="E124"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ell>
          <cell r="F124" t="str">
            <v xml:space="preserve">METER ONLY (Per NMI) - AFTER HOURS- CT </v>
          </cell>
          <cell r="G124" t="str">
            <v>Long rural/Isolated</v>
          </cell>
        </row>
        <row r="125">
          <cell r="B125" t="str">
            <v>SA3AU</v>
          </cell>
          <cell r="C125" t="str">
            <v>Connection application and management services</v>
          </cell>
          <cell r="D125" t="str">
            <v>Supply Abolishment</v>
          </cell>
          <cell r="E125"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ell>
          <cell r="F125" t="str">
            <v>METER ONLY (Per NMI) - AFTER HOURS - NO CT</v>
          </cell>
          <cell r="G125" t="str">
            <v>Urban/Short Rural</v>
          </cell>
        </row>
        <row r="126">
          <cell r="B126" t="str">
            <v>SA3AL
SA3AI</v>
          </cell>
          <cell r="C126" t="str">
            <v>Connection application and management services</v>
          </cell>
          <cell r="D126" t="str">
            <v>Supply Abolishment</v>
          </cell>
          <cell r="E126"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ell>
          <cell r="F126" t="str">
            <v>METER ONLY (Per NMI) - AFTER HOURS - NO CT</v>
          </cell>
          <cell r="G126" t="str">
            <v>Long rural/Isolated</v>
          </cell>
        </row>
        <row r="127">
          <cell r="B127" t="str">
            <v>SA4TU</v>
          </cell>
          <cell r="C127" t="str">
            <v>Connection application and management services</v>
          </cell>
          <cell r="D127" t="str">
            <v>Supply Abolishment</v>
          </cell>
          <cell r="E127"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ell>
          <cell r="F127" t="str">
            <v xml:space="preserve">METER ONLY (Per NMI) - ANYTIME - CT </v>
          </cell>
          <cell r="G127" t="str">
            <v>Urban/Short Rural</v>
          </cell>
        </row>
        <row r="128">
          <cell r="B128" t="str">
            <v>SA3TU</v>
          </cell>
          <cell r="C128" t="str">
            <v>Connection application and management services</v>
          </cell>
          <cell r="D128" t="str">
            <v>Supply Abolishment</v>
          </cell>
          <cell r="E128" t="str">
            <v>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v>
          </cell>
          <cell r="F128" t="str">
            <v xml:space="preserve">METER ONLY (Per NMI) - ANYTIME - NO CT </v>
          </cell>
          <cell r="G128" t="str">
            <v>Urban/Short Rural</v>
          </cell>
        </row>
        <row r="129">
          <cell r="B129" t="str">
            <v>DNUMSBU</v>
          </cell>
          <cell r="C129" t="str">
            <v>Connection application and management services</v>
          </cell>
          <cell r="D129" t="str">
            <v>Supply Abolishment</v>
          </cell>
          <cell r="E129" t="str">
            <v>Request to de-energise an unmetered supply point.</v>
          </cell>
          <cell r="F129" t="str">
            <v>BUSINESS HOURS</v>
          </cell>
          <cell r="G129" t="str">
            <v>Urban/Short Rural</v>
          </cell>
        </row>
        <row r="130">
          <cell r="B130" t="str">
            <v>DNUMSAU</v>
          </cell>
          <cell r="C130" t="str">
            <v>Connection application and management services</v>
          </cell>
          <cell r="D130" t="str">
            <v>Supply Abolishment</v>
          </cell>
          <cell r="E130" t="str">
            <v>Request to de-energise an unmetered supply point.</v>
          </cell>
          <cell r="F130" t="str">
            <v>AFTER HOURS</v>
          </cell>
          <cell r="G130" t="str">
            <v>Urban/Short Rural</v>
          </cell>
        </row>
        <row r="131">
          <cell r="B131" t="str">
            <v>DNUMSTCBU</v>
          </cell>
          <cell r="C131" t="str">
            <v>Connection application and management services</v>
          </cell>
          <cell r="D131" t="str">
            <v>Supply Abolishment</v>
          </cell>
          <cell r="E131" t="str">
            <v>Request to de-energise an unmetered supply point.</v>
          </cell>
          <cell r="F131" t="str">
            <v>BUSINESS HOURS - TRAFFIC CONTROL</v>
          </cell>
          <cell r="G131" t="str">
            <v>Urban/Short Rural</v>
          </cell>
        </row>
        <row r="132">
          <cell r="B132" t="str">
            <v>DNUMSTCAU</v>
          </cell>
          <cell r="C132" t="str">
            <v>Connection application and management services</v>
          </cell>
          <cell r="D132" t="str">
            <v>Supply Abolishment</v>
          </cell>
          <cell r="E132" t="str">
            <v>Request to de-energise an unmetered supply point.</v>
          </cell>
          <cell r="F132" t="str">
            <v>AFTER HOURS - TRAFFIC CONTROL</v>
          </cell>
          <cell r="G132" t="str">
            <v>Urban/Short Rural</v>
          </cell>
        </row>
        <row r="133">
          <cell r="B133" t="str">
            <v>DNUMSBL
DNUMSBI</v>
          </cell>
          <cell r="C133" t="str">
            <v>Connection application and management services</v>
          </cell>
          <cell r="D133" t="str">
            <v>Supply Abolishment</v>
          </cell>
          <cell r="E133" t="str">
            <v>Request to de-energise an unmetered supply point.</v>
          </cell>
          <cell r="F133" t="str">
            <v>BUSINESS HOURS</v>
          </cell>
          <cell r="G133" t="str">
            <v>Long rural/Isolated</v>
          </cell>
        </row>
        <row r="134">
          <cell r="B134" t="str">
            <v>DNUMSAL
DNUMSAI</v>
          </cell>
          <cell r="C134" t="str">
            <v>Connection application and management services</v>
          </cell>
          <cell r="D134" t="str">
            <v>Supply Abolishment</v>
          </cell>
          <cell r="E134" t="str">
            <v>Request to de-energise an unmetered supply point.</v>
          </cell>
          <cell r="F134" t="str">
            <v>AFTER HOURS</v>
          </cell>
          <cell r="G134" t="str">
            <v>Long rural/Isolated</v>
          </cell>
        </row>
        <row r="135">
          <cell r="B135" t="str">
            <v>DNUMSTCBL
DNUMSTCBI</v>
          </cell>
          <cell r="C135" t="str">
            <v>Connection application and management services</v>
          </cell>
          <cell r="D135" t="str">
            <v>Supply Abolishment</v>
          </cell>
          <cell r="E135" t="str">
            <v>Request to de-energise an unmetered supply point.</v>
          </cell>
          <cell r="F135" t="str">
            <v>BUSINESS HOURS - TRAFFIC CONTROL</v>
          </cell>
          <cell r="G135" t="str">
            <v>Long rural/Isolated</v>
          </cell>
        </row>
        <row r="136">
          <cell r="B136" t="str">
            <v>DNUMSTCAL
DNUMSTCAI</v>
          </cell>
          <cell r="C136" t="str">
            <v>Connection application and management services</v>
          </cell>
          <cell r="D136" t="str">
            <v>Supply Abolishment</v>
          </cell>
          <cell r="E136" t="str">
            <v>Request to de-energise an unmetered supply point.</v>
          </cell>
          <cell r="F136" t="str">
            <v>AFTER HOURS - TRAFFIC CONTROL</v>
          </cell>
          <cell r="G136" t="str">
            <v>Long rural/Isolated</v>
          </cell>
        </row>
        <row r="137">
          <cell r="B137" t="str">
            <v>SEOMPBU</v>
          </cell>
          <cell r="C137" t="str">
            <v>Connection application and management services</v>
          </cell>
          <cell r="D137" t="str">
            <v>Supply enhancement</v>
          </cell>
          <cell r="E137" t="str">
            <v>Service upgrade. For example, an upgrade from single phase to multi phase and/or increase capacity. Excludes work on metering equipment (if required). Overhead</v>
          </cell>
          <cell r="F137" t="str">
            <v xml:space="preserve">BUSINESS HOURS - SINGLE TO MULTI PHASE </v>
          </cell>
          <cell r="G137" t="str">
            <v>Urban/Short Rural</v>
          </cell>
        </row>
        <row r="138">
          <cell r="B138" t="str">
            <v>SEOMPBL
SEOMPBI</v>
          </cell>
          <cell r="C138" t="str">
            <v>Connection application and management services</v>
          </cell>
          <cell r="D138" t="str">
            <v>Supply enhancement</v>
          </cell>
          <cell r="E138" t="str">
            <v>Service upgrade. For example, an upgrade from single phase to multi phase and/or increase capacity. Excludes work on metering equipment (if required). Overhead</v>
          </cell>
          <cell r="F138" t="str">
            <v xml:space="preserve">BUSINESS HOURS - SINGLE TO MULTI PHASE </v>
          </cell>
          <cell r="G138" t="str">
            <v>Long rural/Isolated</v>
          </cell>
        </row>
        <row r="139">
          <cell r="B139" t="str">
            <v>SEOMPTCBU</v>
          </cell>
          <cell r="C139" t="str">
            <v>Connection application and management services</v>
          </cell>
          <cell r="D139" t="str">
            <v>Supply enhancement</v>
          </cell>
          <cell r="E139" t="str">
            <v>Service upgrade. For example, an upgrade from single phase to multi phase and/or increase capacity. Excludes work on metering equipment (if required). Overhead</v>
          </cell>
          <cell r="F139" t="str">
            <v>BUSINESS HOURS - SINGLE TO MULTI PHASE - Traffic control</v>
          </cell>
          <cell r="G139" t="str">
            <v>Urban/Short Rural</v>
          </cell>
        </row>
        <row r="140">
          <cell r="B140" t="str">
            <v>SEOMPTCBL
SEOMPTCBI</v>
          </cell>
          <cell r="C140" t="str">
            <v>Connection application and management services</v>
          </cell>
          <cell r="D140" t="str">
            <v>Supply enhancement</v>
          </cell>
          <cell r="E140" t="str">
            <v>Service upgrade. For example, an upgrade from single phase to multi phase and/or increase capacity. Excludes work on metering equipment (if required). Overhead</v>
          </cell>
          <cell r="F140" t="str">
            <v>BUSINESS HOURS - SINGLE TO MULTI PHASE - Traffic control</v>
          </cell>
          <cell r="G140" t="str">
            <v>Long rural/Isolated</v>
          </cell>
        </row>
        <row r="141">
          <cell r="B141" t="str">
            <v>SEOCAPBU</v>
          </cell>
          <cell r="C141" t="str">
            <v>Connection application and management services</v>
          </cell>
          <cell r="D141" t="str">
            <v>Supply enhancement</v>
          </cell>
          <cell r="E141" t="str">
            <v>Service upgrade. For example, an upgrade from single phase to multi phase and/or increase capacity. Excludes work on metering equipment (if required). Overhead</v>
          </cell>
          <cell r="F141" t="str">
            <v xml:space="preserve">BUSINESS HOURS - MULTIPHASE INCREASE CAPACITY </v>
          </cell>
          <cell r="G141" t="str">
            <v>Urban/Short Rural</v>
          </cell>
        </row>
        <row r="142">
          <cell r="B142" t="str">
            <v>SEOCAPBL
SEOCAPBI</v>
          </cell>
          <cell r="C142" t="str">
            <v>Connection application and management services</v>
          </cell>
          <cell r="D142" t="str">
            <v>Supply enhancement</v>
          </cell>
          <cell r="E142" t="str">
            <v>Service upgrade. For example, an upgrade from single phase to multi phase and/or increase capacity. Excludes work on metering equipment (if required). Overhead</v>
          </cell>
          <cell r="F142" t="str">
            <v xml:space="preserve">BUSINESS HOURS - MULTIPHASE INCREASE CAPACITY </v>
          </cell>
          <cell r="G142" t="str">
            <v>Long rural/Isolated</v>
          </cell>
        </row>
        <row r="143">
          <cell r="B143" t="str">
            <v>SEOCAPTCBU</v>
          </cell>
          <cell r="C143" t="str">
            <v>Connection application and management services</v>
          </cell>
          <cell r="D143" t="str">
            <v>Supply enhancement</v>
          </cell>
          <cell r="E143" t="str">
            <v>Service upgrade. For example, an upgrade from single phase to multi phase and/or increase capacity. Excludes work on metering equipment (if required). Overhead</v>
          </cell>
          <cell r="F143" t="str">
            <v>BUSINESS HOURS - MULTIPHASE INCREASE CAPACITY - Traffic control</v>
          </cell>
          <cell r="G143" t="str">
            <v>Urban/Short Rural</v>
          </cell>
        </row>
        <row r="144">
          <cell r="B144" t="str">
            <v>SEOCAPTCBL
SEOCAPTCBI</v>
          </cell>
          <cell r="C144" t="str">
            <v>Connection application and management services</v>
          </cell>
          <cell r="D144" t="str">
            <v>Supply enhancement</v>
          </cell>
          <cell r="E144" t="str">
            <v>Service upgrade. For example, an upgrade from single phase to multi phase and/or increase capacity. Excludes work on metering equipment (if required). Overhead</v>
          </cell>
          <cell r="F144" t="str">
            <v>BUSINESS HOURS - MULTIPHASE INCREASE CAPACITY - Traffic control</v>
          </cell>
          <cell r="G144" t="str">
            <v>Long rural/Isolated</v>
          </cell>
        </row>
        <row r="145">
          <cell r="B145" t="str">
            <v>SEOMPAU</v>
          </cell>
          <cell r="C145" t="str">
            <v>Connection application and management services</v>
          </cell>
          <cell r="D145" t="str">
            <v>Supply enhancement</v>
          </cell>
          <cell r="E145" t="str">
            <v>Service upgrade. For example, an upgrade from single phase to multi phase and/or increase capacity. Excludes work on metering equipment (if required). Overhead</v>
          </cell>
          <cell r="F145" t="str">
            <v xml:space="preserve">AFTER HOURS - SINGLE TO MULTI PHASE </v>
          </cell>
          <cell r="G145" t="str">
            <v>Urban/Short Rural</v>
          </cell>
        </row>
        <row r="146">
          <cell r="B146" t="str">
            <v>SEOMPAL
SEOMPAI</v>
          </cell>
          <cell r="C146" t="str">
            <v>Connection application and management services</v>
          </cell>
          <cell r="D146" t="str">
            <v>Supply enhancement</v>
          </cell>
          <cell r="E146" t="str">
            <v>Service upgrade. For example, an upgrade from single phase to multi phase and/or increase capacity. Excludes work on metering equipment (if required). Overhead</v>
          </cell>
          <cell r="F146" t="str">
            <v xml:space="preserve">AFTER HOURS - SINGLE TO MULTI PHASE </v>
          </cell>
          <cell r="G146" t="str">
            <v>Long rural/Isolated</v>
          </cell>
        </row>
        <row r="147">
          <cell r="B147" t="str">
            <v>SEOMPTCAU</v>
          </cell>
          <cell r="C147" t="str">
            <v>Connection application and management services</v>
          </cell>
          <cell r="D147" t="str">
            <v>Supply enhancement</v>
          </cell>
          <cell r="E147" t="str">
            <v>Service upgrade. For example, an upgrade from single phase to multi phase and/or increase capacity. Excludes work on metering equipment (if required). Overhead</v>
          </cell>
          <cell r="F147" t="str">
            <v>AFTER HOURS - SINGLE TO MULTI PHASE - Traffic control</v>
          </cell>
          <cell r="G147" t="str">
            <v>Urban/Short Rural</v>
          </cell>
        </row>
        <row r="148">
          <cell r="B148" t="str">
            <v>SEOMPTCAL
SEOMPTCAI</v>
          </cell>
          <cell r="C148" t="str">
            <v>Connection application and management services</v>
          </cell>
          <cell r="D148" t="str">
            <v>Supply enhancement</v>
          </cell>
          <cell r="E148" t="str">
            <v>Service upgrade. For example, an upgrade from single phase to multi phase and/or increase capacity. Excludes work on metering equipment (if required). Overhead</v>
          </cell>
          <cell r="F148" t="str">
            <v>AFTER HOURS - SINGLE TO MULTI PHASE - Traffic control</v>
          </cell>
          <cell r="G148" t="str">
            <v>Long rural/Isolated</v>
          </cell>
        </row>
        <row r="149">
          <cell r="B149" t="str">
            <v>SEOCAPAU</v>
          </cell>
          <cell r="C149" t="str">
            <v>Connection application and management services</v>
          </cell>
          <cell r="D149" t="str">
            <v>Supply enhancement</v>
          </cell>
          <cell r="E149" t="str">
            <v>Service upgrade. For example, an upgrade from single phase to multi phase and/or increase capacity. Excludes work on metering equipment (if required). Overhead</v>
          </cell>
          <cell r="F149" t="str">
            <v>AFTER HOURS - MULTIPHASE INCREASE CAPACITY</v>
          </cell>
          <cell r="G149" t="str">
            <v>Urban/Short Rural</v>
          </cell>
        </row>
        <row r="150">
          <cell r="B150" t="str">
            <v>SEOCAPAL
SEOCAPAI</v>
          </cell>
          <cell r="C150" t="str">
            <v>Connection application and management services</v>
          </cell>
          <cell r="D150" t="str">
            <v>Supply enhancement</v>
          </cell>
          <cell r="E150" t="str">
            <v>Service upgrade. For example, an upgrade from single phase to multi phase and/or increase capacity. Excludes work on metering equipment (if required). Overhead</v>
          </cell>
          <cell r="F150" t="str">
            <v>AFTER HOURS - MULTIPHASE INCREASE CAPACITY</v>
          </cell>
          <cell r="G150" t="str">
            <v>Long rural/Isolated</v>
          </cell>
        </row>
        <row r="151">
          <cell r="B151" t="str">
            <v>SEOCAPTCAU</v>
          </cell>
          <cell r="C151" t="str">
            <v>Connection application and management services</v>
          </cell>
          <cell r="D151" t="str">
            <v>Supply enhancement</v>
          </cell>
          <cell r="E151" t="str">
            <v>Service upgrade. For example, an upgrade from single phase to multi phase and/or increase capacity. Excludes work on metering equipment (if required). Overhead</v>
          </cell>
          <cell r="F151" t="str">
            <v>AFTER HOURS - MULTIPHASE INCREASE CAPACITY - Traffic control</v>
          </cell>
          <cell r="G151" t="str">
            <v>Urban/Short Rural</v>
          </cell>
        </row>
        <row r="152">
          <cell r="B152" t="str">
            <v>SEOCAPTCAL
SEOCAPTCAI</v>
          </cell>
          <cell r="C152" t="str">
            <v>Connection application and management services</v>
          </cell>
          <cell r="D152" t="str">
            <v>Supply enhancement</v>
          </cell>
          <cell r="E152" t="str">
            <v>Service upgrade. For example, an upgrade from single phase to multi phase and/or increase capacity. Excludes work on metering equipment (if required). Overhead</v>
          </cell>
          <cell r="F152" t="str">
            <v>AFTER HOURS - MULTIPHASE INCREASE CAPACITY - Traffic control</v>
          </cell>
          <cell r="G152" t="str">
            <v>Long rural/Isolated</v>
          </cell>
        </row>
        <row r="153">
          <cell r="B153" t="str">
            <v>SEUMPBU</v>
          </cell>
          <cell r="C153" t="str">
            <v>Connection application and management services</v>
          </cell>
          <cell r="D153" t="str">
            <v>Supply enhancement</v>
          </cell>
          <cell r="E153" t="str">
            <v>Service upgrade. For example, an upgrade from single phase to multi phase and/or increase capacity. Excludes work on metering equipment (if required). Underground</v>
          </cell>
          <cell r="F153" t="str">
            <v xml:space="preserve">BUSINESS HOURS - SINGLE TO MULTI PHASE </v>
          </cell>
          <cell r="G153" t="str">
            <v>Urban/Short Rural</v>
          </cell>
        </row>
        <row r="154">
          <cell r="B154" t="str">
            <v>SEUMPBL
SEUMPBI</v>
          </cell>
          <cell r="C154" t="str">
            <v>Connection application and management services</v>
          </cell>
          <cell r="D154" t="str">
            <v>Supply enhancement</v>
          </cell>
          <cell r="E154" t="str">
            <v>Service upgrade. For example, an upgrade from single phase to multi phase and/or increase capacity. Excludes work on metering equipment (if required). Underground</v>
          </cell>
          <cell r="F154" t="str">
            <v xml:space="preserve">BUSINESS HOURS - SINGLE TO MULTI PHASE </v>
          </cell>
          <cell r="G154" t="str">
            <v>Long rural/Isolated</v>
          </cell>
        </row>
        <row r="155">
          <cell r="B155" t="str">
            <v>SEUMPTCBU</v>
          </cell>
          <cell r="C155" t="str">
            <v>Connection application and management services</v>
          </cell>
          <cell r="D155" t="str">
            <v>Supply enhancement</v>
          </cell>
          <cell r="E155" t="str">
            <v>Service upgrade. For example, an upgrade from single phase to multi phase and/or increase capacity. Excludes work on metering equipment (if required). Underground</v>
          </cell>
          <cell r="F155" t="str">
            <v>BUSINESS HOURS - SINGLE TO MULTI PHASE - Traffic control</v>
          </cell>
          <cell r="G155" t="str">
            <v>Urban/Short Rural</v>
          </cell>
        </row>
        <row r="156">
          <cell r="B156" t="str">
            <v>SEUMPTCBL
SEUMPTCBI</v>
          </cell>
          <cell r="C156" t="str">
            <v>Connection application and management services</v>
          </cell>
          <cell r="D156" t="str">
            <v>Supply enhancement</v>
          </cell>
          <cell r="E156" t="str">
            <v>Service upgrade. For example, an upgrade from single phase to multi phase and/or increase capacity. Excludes work on metering equipment (if required). Underground</v>
          </cell>
          <cell r="F156" t="str">
            <v>BUSINESS HOURS - SINGLE TO MULTI PHASE - Traffic control</v>
          </cell>
          <cell r="G156" t="str">
            <v>Long rural/Isolated</v>
          </cell>
        </row>
        <row r="157">
          <cell r="B157" t="str">
            <v>SEUCAPBU</v>
          </cell>
          <cell r="C157" t="str">
            <v>Connection application and management services</v>
          </cell>
          <cell r="D157" t="str">
            <v>Supply enhancement</v>
          </cell>
          <cell r="E157" t="str">
            <v>Service upgrade. For example, an upgrade from single phase to multi phase and/or increase capacity. Excludes work on metering equipment (if required). Underground</v>
          </cell>
          <cell r="F157" t="str">
            <v xml:space="preserve">BUSINESS HOURS - MULTIPHASE INCREASE CAPACITY </v>
          </cell>
          <cell r="G157" t="str">
            <v>Urban/Short Rural</v>
          </cell>
        </row>
        <row r="158">
          <cell r="B158" t="str">
            <v>SEUCAPBL
SEUCAPBI</v>
          </cell>
          <cell r="C158" t="str">
            <v>Connection application and management services</v>
          </cell>
          <cell r="D158" t="str">
            <v>Supply enhancement</v>
          </cell>
          <cell r="E158" t="str">
            <v>Service upgrade. For example, an upgrade from single phase to multi phase and/or increase capacity. Excludes work on metering equipment (if required). Underground</v>
          </cell>
          <cell r="F158" t="str">
            <v xml:space="preserve">BUSINESS HOURS - MULTIPHASE INCREASE CAPACITY </v>
          </cell>
          <cell r="G158" t="str">
            <v>Long rural/Isolated</v>
          </cell>
        </row>
        <row r="159">
          <cell r="B159" t="str">
            <v>SEUCAPTCBU</v>
          </cell>
          <cell r="C159" t="str">
            <v>Connection application and management services</v>
          </cell>
          <cell r="D159" t="str">
            <v>Supply enhancement</v>
          </cell>
          <cell r="E159" t="str">
            <v>Service upgrade. For example, an upgrade from single phase to multi phase and/or increase capacity. Excludes work on metering equipment (if required). Underground</v>
          </cell>
          <cell r="F159" t="str">
            <v>BUSINESS HOURS - MULTIPHASE INCREASE CAPACITY - Traffic control</v>
          </cell>
          <cell r="G159" t="str">
            <v>Urban/Short Rural</v>
          </cell>
        </row>
        <row r="160">
          <cell r="B160" t="str">
            <v>SEUCAPTCBL
SEUCAPTCBI</v>
          </cell>
          <cell r="C160" t="str">
            <v>Connection application and management services</v>
          </cell>
          <cell r="D160" t="str">
            <v>Supply enhancement</v>
          </cell>
          <cell r="E160" t="str">
            <v>Service upgrade. For example, an upgrade from single phase to multi phase and/or increase capacity. Excludes work on metering equipment (if required). Underground</v>
          </cell>
          <cell r="F160" t="str">
            <v>BUSINESS HOURS - MULTIPHASE INCREASE CAPACITY - Traffic control</v>
          </cell>
          <cell r="G160" t="str">
            <v>Long rural/Isolated</v>
          </cell>
        </row>
        <row r="161">
          <cell r="B161" t="str">
            <v>SEUMPAU</v>
          </cell>
          <cell r="C161" t="str">
            <v>Connection application and management services</v>
          </cell>
          <cell r="D161" t="str">
            <v>Supply enhancement</v>
          </cell>
          <cell r="E161" t="str">
            <v>Service upgrade. For example, an upgrade from single phase to multi phase and/or increase capacity. Excludes work on metering equipment (if required). Underground</v>
          </cell>
          <cell r="F161" t="str">
            <v xml:space="preserve">AFTER HOURS - SINGLE TO MULTI PHASE </v>
          </cell>
          <cell r="G161" t="str">
            <v>Urban/Short Rural</v>
          </cell>
        </row>
        <row r="162">
          <cell r="B162" t="str">
            <v>SEUMPAL
SEUMPAI</v>
          </cell>
          <cell r="C162" t="str">
            <v>Connection application and management services</v>
          </cell>
          <cell r="D162" t="str">
            <v>Supply enhancement</v>
          </cell>
          <cell r="E162" t="str">
            <v>Service upgrade. For example, an upgrade from single phase to multi phase and/or increase capacity. Excludes work on metering equipment (if required). Underground</v>
          </cell>
          <cell r="F162" t="str">
            <v xml:space="preserve">AFTER HOURS - SINGLE TO MULTI PHASE </v>
          </cell>
          <cell r="G162" t="str">
            <v>Long rural/Isolated</v>
          </cell>
        </row>
        <row r="163">
          <cell r="B163" t="str">
            <v>SEUMPTCAU</v>
          </cell>
          <cell r="C163" t="str">
            <v>Connection application and management services</v>
          </cell>
          <cell r="D163" t="str">
            <v>Supply enhancement</v>
          </cell>
          <cell r="E163" t="str">
            <v>Service upgrade. For example, an upgrade from single phase to multi phase and/or increase capacity. Excludes work on metering equipment (if required). Underground</v>
          </cell>
          <cell r="F163" t="str">
            <v>AFTER HOURS - SINGLE TO MULTI PHASE - Traffic control</v>
          </cell>
          <cell r="G163" t="str">
            <v>Urban/Short Rural</v>
          </cell>
        </row>
        <row r="164">
          <cell r="B164" t="str">
            <v>SEUMPTCAL
SEUMPTCAI</v>
          </cell>
          <cell r="C164" t="str">
            <v>Connection application and management services</v>
          </cell>
          <cell r="D164" t="str">
            <v>Supply enhancement</v>
          </cell>
          <cell r="E164" t="str">
            <v>Service upgrade. For example, an upgrade from single phase to multi phase and/or increase capacity. Excludes work on metering equipment (if required). Underground</v>
          </cell>
          <cell r="F164" t="str">
            <v>AFTER HOURS - SINGLE TO MULTI PHASE - Traffic control</v>
          </cell>
          <cell r="G164" t="str">
            <v>Long rural/Isolated</v>
          </cell>
        </row>
        <row r="165">
          <cell r="B165" t="str">
            <v>SEUCAPAU</v>
          </cell>
          <cell r="C165" t="str">
            <v>Connection application and management services</v>
          </cell>
          <cell r="D165" t="str">
            <v>Supply enhancement</v>
          </cell>
          <cell r="E165" t="str">
            <v>Service upgrade. For example, an upgrade from single phase to multi phase and/or increase capacity. Excludes work on metering equipment (if required). Underground</v>
          </cell>
          <cell r="F165" t="str">
            <v>AFTER HOURS - MULTIPHASE INCREASE CAPACITY</v>
          </cell>
          <cell r="G165" t="str">
            <v>Urban/Short Rural</v>
          </cell>
        </row>
        <row r="166">
          <cell r="B166" t="str">
            <v>SEUCAPAL
SEUCAPAI</v>
          </cell>
          <cell r="C166" t="str">
            <v>Connection application and management services</v>
          </cell>
          <cell r="D166" t="str">
            <v>Supply enhancement</v>
          </cell>
          <cell r="E166" t="str">
            <v>Service upgrade. For example, an upgrade from single phase to multi phase and/or increase capacity. Excludes work on metering equipment (if required). Underground</v>
          </cell>
          <cell r="F166" t="str">
            <v>AFTER HOURS - MULTIPHASE INCREASE CAPACITY</v>
          </cell>
          <cell r="G166" t="str">
            <v>Long rural/Isolated</v>
          </cell>
        </row>
        <row r="167">
          <cell r="B167" t="str">
            <v>SEUCAPTCAU</v>
          </cell>
          <cell r="C167" t="str">
            <v>Connection application and management services</v>
          </cell>
          <cell r="D167" t="str">
            <v>Supply enhancement</v>
          </cell>
          <cell r="E167" t="str">
            <v>Service upgrade. For example, an upgrade from single phase to multi phase and/or increase capacity. Excludes work on metering equipment (if required). Underground</v>
          </cell>
          <cell r="F167" t="str">
            <v>AFTER HOURS - MULTIPHASE INCREASE CAPACITY - Traffic control</v>
          </cell>
          <cell r="G167" t="str">
            <v>Urban/Short Rural</v>
          </cell>
        </row>
        <row r="168">
          <cell r="B168" t="str">
            <v>SEUCAPTCAL
SEUCAPTCAI</v>
          </cell>
          <cell r="C168" t="str">
            <v>Connection application and management services</v>
          </cell>
          <cell r="D168" t="str">
            <v>Supply enhancement</v>
          </cell>
          <cell r="E168" t="str">
            <v>Service upgrade. For example, an upgrade from single phase to multi phase and/or increase capacity. Excludes work on metering equipment (if required). Underground</v>
          </cell>
          <cell r="F168" t="str">
            <v>AFTER HOURS - MULTIPHASE INCREASE CAPACITY - Traffic control</v>
          </cell>
          <cell r="G168" t="str">
            <v>Long rural/Isolated</v>
          </cell>
        </row>
        <row r="169">
          <cell r="B169" t="str">
            <v>POASPBU</v>
          </cell>
          <cell r="C169" t="str">
            <v>Connection application and management services</v>
          </cell>
          <cell r="D169" t="str">
            <v>Point of attachment relocation</v>
          </cell>
          <cell r="E169"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69" t="str">
            <v>BUSINESS HOURS - SINGLE PHASE</v>
          </cell>
          <cell r="G169" t="str">
            <v>Urban/Short Rural</v>
          </cell>
        </row>
        <row r="170">
          <cell r="B170" t="str">
            <v>POASPBL
POASPBI</v>
          </cell>
          <cell r="C170" t="str">
            <v>Connection application and management services</v>
          </cell>
          <cell r="D170" t="str">
            <v>Point of attachment relocation</v>
          </cell>
          <cell r="E170"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70" t="str">
            <v>BUSINESS HOURS - SINGLE PHASE</v>
          </cell>
          <cell r="G170" t="str">
            <v>Long rural/Isolated</v>
          </cell>
        </row>
        <row r="171">
          <cell r="B171" t="str">
            <v>POASPTCBU</v>
          </cell>
          <cell r="C171" t="str">
            <v>Connection application and management services</v>
          </cell>
          <cell r="D171" t="str">
            <v>Point of attachment relocation</v>
          </cell>
          <cell r="E171"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71" t="str">
            <v>BUSINESS HOURS - SINGLE PHASE - Traffic Control</v>
          </cell>
          <cell r="G171" t="str">
            <v>Urban/Short Rural</v>
          </cell>
        </row>
        <row r="172">
          <cell r="B172" t="str">
            <v>POASPTCBL
POASPTCBI</v>
          </cell>
          <cell r="C172" t="str">
            <v>Connection application and management services</v>
          </cell>
          <cell r="D172" t="str">
            <v>Point of attachment relocation</v>
          </cell>
          <cell r="E172"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72" t="str">
            <v>BUSINESS HOURS - SINGLE PHASE - Traffic Control</v>
          </cell>
          <cell r="G172" t="str">
            <v>Long rural/Isolated</v>
          </cell>
        </row>
        <row r="173">
          <cell r="B173" t="str">
            <v>POASPAU</v>
          </cell>
          <cell r="C173" t="str">
            <v>Connection application and management services</v>
          </cell>
          <cell r="D173" t="str">
            <v>Point of attachment relocation</v>
          </cell>
          <cell r="E173"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73" t="str">
            <v xml:space="preserve">AFTER HOURS - SINGLE PHASE  </v>
          </cell>
          <cell r="G173" t="str">
            <v>Urban/Short Rural</v>
          </cell>
        </row>
        <row r="174">
          <cell r="B174" t="str">
            <v>POASPAL
POASPAI</v>
          </cell>
          <cell r="C174" t="str">
            <v>Connection application and management services</v>
          </cell>
          <cell r="D174" t="str">
            <v>Point of attachment relocation</v>
          </cell>
          <cell r="E174"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74" t="str">
            <v xml:space="preserve">AFTER HOURS - SINGLE PHASE  </v>
          </cell>
          <cell r="G174" t="str">
            <v>Long rural/Isolated</v>
          </cell>
        </row>
        <row r="175">
          <cell r="B175" t="str">
            <v>POASPTCAU</v>
          </cell>
          <cell r="C175" t="str">
            <v>Connection application and management services</v>
          </cell>
          <cell r="D175" t="str">
            <v>Point of attachment relocation</v>
          </cell>
          <cell r="E175"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75" t="str">
            <v>AFTER HOURS - SINGLE PHASE  - Traffic Control</v>
          </cell>
          <cell r="G175" t="str">
            <v>Urban/Short Rural</v>
          </cell>
        </row>
        <row r="176">
          <cell r="B176" t="str">
            <v>POASPTCAL
POASPTCAI</v>
          </cell>
          <cell r="C176" t="str">
            <v>Connection application and management services</v>
          </cell>
          <cell r="D176" t="str">
            <v>Point of attachment relocation</v>
          </cell>
          <cell r="E176"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76" t="str">
            <v>AFTER HOURS - SINGLE PHASE  - Traffic Control</v>
          </cell>
          <cell r="G176" t="str">
            <v>Long rural/Isolated</v>
          </cell>
        </row>
        <row r="177">
          <cell r="B177" t="str">
            <v>POAMPBU</v>
          </cell>
          <cell r="C177" t="str">
            <v>Connection application and management services</v>
          </cell>
          <cell r="D177" t="str">
            <v>Point of attachment relocation</v>
          </cell>
          <cell r="E177"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77" t="str">
            <v>BUSINESS HOURS - MULTI PHASE</v>
          </cell>
          <cell r="G177" t="str">
            <v>Urban/Short Rural</v>
          </cell>
        </row>
        <row r="178">
          <cell r="B178" t="str">
            <v>POAMPBL
POAMPBI</v>
          </cell>
          <cell r="C178" t="str">
            <v>Connection application and management services</v>
          </cell>
          <cell r="D178" t="str">
            <v>Point of attachment relocation</v>
          </cell>
          <cell r="E178"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78" t="str">
            <v>BUSINESS HOURS - MULTI PHASE</v>
          </cell>
          <cell r="G178" t="str">
            <v>Long rural/Isolated</v>
          </cell>
        </row>
        <row r="179">
          <cell r="B179" t="str">
            <v>POAMPTCBU</v>
          </cell>
          <cell r="C179" t="str">
            <v>Connection application and management services</v>
          </cell>
          <cell r="D179" t="str">
            <v>Point of attachment relocation</v>
          </cell>
          <cell r="E179"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79" t="str">
            <v>BUSINESS HOURS - MULTI PHASE - Traffic Control</v>
          </cell>
          <cell r="G179" t="str">
            <v>Urban/Short Rural</v>
          </cell>
        </row>
        <row r="180">
          <cell r="B180" t="str">
            <v>POAMPTCBL
POAMPTCBI</v>
          </cell>
          <cell r="C180" t="str">
            <v>Connection application and management services</v>
          </cell>
          <cell r="D180" t="str">
            <v>Point of attachment relocation</v>
          </cell>
          <cell r="E180"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80" t="str">
            <v>BUSINESS HOURS - MULTI PHASE - Traffic Control</v>
          </cell>
          <cell r="G180" t="str">
            <v>Long rural/Isolated</v>
          </cell>
        </row>
        <row r="181">
          <cell r="B181" t="str">
            <v>POAMPAU</v>
          </cell>
          <cell r="C181" t="str">
            <v>Connection application and management services</v>
          </cell>
          <cell r="D181" t="str">
            <v>Point of attachment relocation</v>
          </cell>
          <cell r="E181"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81" t="str">
            <v xml:space="preserve">AFTER HOURS - MULTIPHASE  </v>
          </cell>
          <cell r="G181" t="str">
            <v>Urban/Short Rural</v>
          </cell>
        </row>
        <row r="182">
          <cell r="B182" t="str">
            <v>POAMPAL
POAMPAI</v>
          </cell>
          <cell r="C182" t="str">
            <v>Connection application and management services</v>
          </cell>
          <cell r="D182" t="str">
            <v>Point of attachment relocation</v>
          </cell>
          <cell r="E182"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82" t="str">
            <v xml:space="preserve">AFTER HOURS - MULTIPHASE  </v>
          </cell>
          <cell r="G182" t="str">
            <v>Long rural/Isolated</v>
          </cell>
        </row>
        <row r="183">
          <cell r="B183" t="str">
            <v>POAMPTCAU</v>
          </cell>
          <cell r="C183" t="str">
            <v>Connection application and management services</v>
          </cell>
          <cell r="D183" t="str">
            <v>Point of attachment relocation</v>
          </cell>
          <cell r="E183"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83" t="str">
            <v>AFTER HOURS - MULTIPHASE - Traffic Control</v>
          </cell>
          <cell r="G183" t="str">
            <v>Urban/Short Rural</v>
          </cell>
        </row>
        <row r="184">
          <cell r="B184" t="str">
            <v>POAMPTCAL
POAMPTCAI</v>
          </cell>
          <cell r="C184" t="str">
            <v>Connection application and management services</v>
          </cell>
          <cell r="D184" t="str">
            <v>Point of attachment relocation</v>
          </cell>
          <cell r="E184" t="str">
            <v>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v>
          </cell>
          <cell r="F184" t="str">
            <v>AFTER HOURS - MULTIPHASE - Traffic Control</v>
          </cell>
          <cell r="G184" t="str">
            <v>Long rural/Isolated</v>
          </cell>
        </row>
        <row r="185">
          <cell r="B185" t="str">
            <v>OH2UGSPBU</v>
          </cell>
          <cell r="C185" t="str">
            <v>Network Ancillary services</v>
          </cell>
          <cell r="D185" t="str">
            <v>Re-arrange connection assets at customer's request</v>
          </cell>
          <cell r="E185"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185" t="str">
            <v>BUSINESS HOURS - SINGLE PHASE</v>
          </cell>
          <cell r="G185" t="str">
            <v>Urban/Short Rural</v>
          </cell>
        </row>
        <row r="186">
          <cell r="B186" t="str">
            <v>OH2UGSPBL
OH2UGSPBI</v>
          </cell>
          <cell r="C186" t="str">
            <v>Network Ancillary services</v>
          </cell>
          <cell r="D186" t="str">
            <v>Re-arrange connection assets at customer's request</v>
          </cell>
          <cell r="E186"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186" t="str">
            <v>BUSINESS HOURS - SINGLE PHASE</v>
          </cell>
          <cell r="G186" t="str">
            <v>Long rural/Isolated</v>
          </cell>
        </row>
        <row r="187">
          <cell r="B187" t="str">
            <v>OH2UGSPTBU</v>
          </cell>
          <cell r="C187" t="str">
            <v>Network Ancillary services</v>
          </cell>
          <cell r="D187" t="str">
            <v>Re-arrange connection assets at customer's request</v>
          </cell>
          <cell r="E187"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187" t="str">
            <v>BUSINESS HOURS - SINGLE PHASE - Traffic Control</v>
          </cell>
          <cell r="G187" t="str">
            <v>Urban/Short Rural</v>
          </cell>
        </row>
        <row r="188">
          <cell r="B188" t="str">
            <v>OH2UGSPTBL
OH2UGSPTBI</v>
          </cell>
          <cell r="C188" t="str">
            <v>Network Ancillary services</v>
          </cell>
          <cell r="D188" t="str">
            <v>Re-arrange connection assets at customer's request</v>
          </cell>
          <cell r="E188"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188" t="str">
            <v>BUSINESS HOURS - SINGLE PHASE - Traffic Control</v>
          </cell>
          <cell r="G188" t="str">
            <v>Long rural/Isolated</v>
          </cell>
        </row>
        <row r="189">
          <cell r="B189" t="str">
            <v>OH2UGSPAU</v>
          </cell>
          <cell r="C189" t="str">
            <v>Network Ancillary services</v>
          </cell>
          <cell r="D189" t="str">
            <v>Re-arrange connection assets at customer's request</v>
          </cell>
          <cell r="E189"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189" t="str">
            <v xml:space="preserve">AFTER HOURS - SINGLE PHASE  </v>
          </cell>
          <cell r="G189" t="str">
            <v>Urban/Short Rural</v>
          </cell>
        </row>
        <row r="190">
          <cell r="B190" t="str">
            <v>OH2UGSPAL
OH2UGSPAI</v>
          </cell>
          <cell r="C190" t="str">
            <v>Network Ancillary services</v>
          </cell>
          <cell r="D190" t="str">
            <v>Re-arrange connection assets at customer's request</v>
          </cell>
          <cell r="E190"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190" t="str">
            <v xml:space="preserve">AFTER HOURS - SINGLE PHASE  </v>
          </cell>
          <cell r="G190" t="str">
            <v>Long rural/Isolated</v>
          </cell>
        </row>
        <row r="191">
          <cell r="B191" t="str">
            <v>OH2UGSPTAU</v>
          </cell>
          <cell r="C191" t="str">
            <v>Network Ancillary services</v>
          </cell>
          <cell r="D191" t="str">
            <v>Re-arrange connection assets at customer's request</v>
          </cell>
          <cell r="E191"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191" t="str">
            <v>AFTER HOURS - SINGLE PHASE  - Traffic Control</v>
          </cell>
          <cell r="G191" t="str">
            <v>Urban/Short Rural</v>
          </cell>
        </row>
        <row r="192">
          <cell r="B192" t="str">
            <v>OH2UGSPTAL
OH2UGSPTAI</v>
          </cell>
          <cell r="C192" t="str">
            <v>Network Ancillary services</v>
          </cell>
          <cell r="D192" t="str">
            <v>Re-arrange connection assets at customer's request</v>
          </cell>
          <cell r="E192"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192" t="str">
            <v>AFTER HOURS - SINGLE PHASE  - Traffic Control</v>
          </cell>
          <cell r="G192" t="str">
            <v>Long rural/Isolated</v>
          </cell>
        </row>
        <row r="193">
          <cell r="B193" t="str">
            <v>OH2UGMPBU</v>
          </cell>
          <cell r="C193" t="str">
            <v>Network Ancillary services</v>
          </cell>
          <cell r="D193" t="str">
            <v>Re-arrange connection assets at customer's request</v>
          </cell>
          <cell r="E193"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193" t="str">
            <v>BUSINESS HOURS - MULTI PHASE</v>
          </cell>
          <cell r="G193" t="str">
            <v>Urban/Short Rural</v>
          </cell>
        </row>
        <row r="194">
          <cell r="B194" t="str">
            <v>OH2UGMPBL
OH2UGMPBI</v>
          </cell>
          <cell r="C194" t="str">
            <v>Network Ancillary services</v>
          </cell>
          <cell r="D194" t="str">
            <v>Re-arrange connection assets at customer's request</v>
          </cell>
          <cell r="E194"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194" t="str">
            <v>BUSINESS HOURS - MULTI PHASE</v>
          </cell>
          <cell r="G194" t="str">
            <v>Long rural/Isolated</v>
          </cell>
        </row>
        <row r="195">
          <cell r="B195" t="str">
            <v>OH2UGMPTBU</v>
          </cell>
          <cell r="C195" t="str">
            <v>Network Ancillary services</v>
          </cell>
          <cell r="D195" t="str">
            <v>Re-arrange connection assets at customer's request</v>
          </cell>
          <cell r="E195"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195" t="str">
            <v>BUSINESS HOURS - MULTI PHASE - Traffic Control</v>
          </cell>
          <cell r="G195" t="str">
            <v>Urban/Short Rural</v>
          </cell>
        </row>
        <row r="196">
          <cell r="B196" t="str">
            <v>OH2UGMPTBL
OH2UGMPTBI</v>
          </cell>
          <cell r="C196" t="str">
            <v>Network Ancillary services</v>
          </cell>
          <cell r="D196" t="str">
            <v>Re-arrange connection assets at customer's request</v>
          </cell>
          <cell r="E196"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196" t="str">
            <v>BUSINESS HOURS - MULTI PHASE - Traffic Control</v>
          </cell>
          <cell r="G196" t="str">
            <v>Long rural/Isolated</v>
          </cell>
        </row>
        <row r="197">
          <cell r="B197" t="str">
            <v>OH2UGMPAU</v>
          </cell>
          <cell r="C197" t="str">
            <v>Network Ancillary services</v>
          </cell>
          <cell r="D197" t="str">
            <v>Re-arrange connection assets at customer's request</v>
          </cell>
          <cell r="E197"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197" t="str">
            <v xml:space="preserve">AFTER HOURS - MULTIPHASE  </v>
          </cell>
          <cell r="G197" t="str">
            <v>Urban/Short Rural</v>
          </cell>
        </row>
        <row r="198">
          <cell r="B198" t="str">
            <v>OH2UGMPAL
OH2UGMPAI</v>
          </cell>
          <cell r="C198" t="str">
            <v>Network Ancillary services</v>
          </cell>
          <cell r="D198" t="str">
            <v>Re-arrange connection assets at customer's request</v>
          </cell>
          <cell r="E198"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198" t="str">
            <v xml:space="preserve">AFTER HOURS - MULTIPHASE  </v>
          </cell>
          <cell r="G198" t="str">
            <v>Long rural/Isolated</v>
          </cell>
        </row>
        <row r="199">
          <cell r="B199" t="str">
            <v>OH2UGMPTAU</v>
          </cell>
          <cell r="C199" t="str">
            <v>Network Ancillary services</v>
          </cell>
          <cell r="D199" t="str">
            <v>Re-arrange connection assets at customer's request</v>
          </cell>
          <cell r="E199"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199" t="str">
            <v>AFTER HOURS - MULTIPHASE - Traffic Control</v>
          </cell>
          <cell r="G199" t="str">
            <v>Urban/Short Rural</v>
          </cell>
        </row>
        <row r="200">
          <cell r="B200" t="str">
            <v>OH2UGMPTAL
OH2UGMPTAI</v>
          </cell>
          <cell r="C200" t="str">
            <v>Network Ancillary services</v>
          </cell>
          <cell r="D200" t="str">
            <v>Re-arrange connection assets at customer's request</v>
          </cell>
          <cell r="E200" t="str">
            <v>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v>
          </cell>
          <cell r="F200" t="str">
            <v>AFTER HOURS - MULTIPHASE - Traffic Control</v>
          </cell>
          <cell r="G200" t="str">
            <v>Long rural/Isolated</v>
          </cell>
        </row>
        <row r="201">
          <cell r="B201" t="str">
            <v>NCTPESPBU</v>
          </cell>
          <cell r="C201" t="str">
            <v>Connection application and management services</v>
          </cell>
          <cell r="D201" t="str">
            <v>Request for Temporary Connection for short term supply</v>
          </cell>
          <cell r="E201" t="str">
            <v>Customer requested temporary connection (short term) and recovery of the temporary builders supply. Note:  this service is only available for non-grid connected areas of our network (isolated feeders and the Mount Isa-Cloncurry supply network)</v>
          </cell>
          <cell r="F201" t="str">
            <v>BUSINESS HOURS - SINGLE PHASE</v>
          </cell>
          <cell r="G201" t="str">
            <v>Urban/Short Rural</v>
          </cell>
        </row>
        <row r="202">
          <cell r="B202" t="str">
            <v>NCTPESPBL
NCTPESPBI</v>
          </cell>
          <cell r="C202" t="str">
            <v>Connection application and management services</v>
          </cell>
          <cell r="D202" t="str">
            <v>Request for Temporary Connection for short term supply</v>
          </cell>
          <cell r="E202" t="str">
            <v>Customer requested temporary connection (short term) and recovery of the temporary builders supply. Note:  this service is only available for non-grid connected areas of our network (isolated feeders and the Mount Isa-Cloncurry supply network)</v>
          </cell>
          <cell r="F202" t="str">
            <v>BUSINESS HOURS - SINGLE PHASE</v>
          </cell>
          <cell r="G202" t="str">
            <v>Long rural/Isolated</v>
          </cell>
        </row>
        <row r="203">
          <cell r="B203" t="str">
            <v>NCTPESPTBU</v>
          </cell>
          <cell r="C203" t="str">
            <v>Connection application and management services</v>
          </cell>
          <cell r="D203" t="str">
            <v>Request for Temporary Connection for short term supply</v>
          </cell>
          <cell r="E203" t="str">
            <v>Customer requested temporary connection (short term) and recovery of the temporary builders supply. Note:  this service is only available for non-grid connected areas of our network (isolated feeders and the Mount Isa-Cloncurry supply network)</v>
          </cell>
          <cell r="F203" t="str">
            <v>BUSINESS HOURS - SINGLE PHASE - Traffic Control</v>
          </cell>
          <cell r="G203" t="str">
            <v>Urban/Short Rural</v>
          </cell>
        </row>
        <row r="204">
          <cell r="B204" t="str">
            <v>NCTPESPTBL
NCTPESPTBI</v>
          </cell>
          <cell r="C204" t="str">
            <v>Connection application and management services</v>
          </cell>
          <cell r="D204" t="str">
            <v>Request for Temporary Connection for short term supply</v>
          </cell>
          <cell r="E204" t="str">
            <v>Customer requested temporary connection (short term) and recovery of the temporary builders supply. Note:  this service is only available for non-grid connected areas of our network (isolated feeders and the Mount Isa-Cloncurry supply network)</v>
          </cell>
          <cell r="F204" t="str">
            <v>BUSINESS HOURS - SINGLE PHASE - Traffic Control</v>
          </cell>
          <cell r="G204" t="str">
            <v>Long rural/Isolated</v>
          </cell>
        </row>
        <row r="205">
          <cell r="B205" t="str">
            <v>NCTPEMPBU</v>
          </cell>
          <cell r="C205" t="str">
            <v>Connection application and management services</v>
          </cell>
          <cell r="D205" t="str">
            <v>Request for Temporary Connection for short term supply</v>
          </cell>
          <cell r="E205" t="str">
            <v>Customer requested temporary connection (short term) and recovery of the temporary builders supply. Note:  this service is only available for non-grid connected areas of our network (isolated feeders and the Mount Isa-Cloncurry supply network)</v>
          </cell>
          <cell r="F205" t="str">
            <v>BUSINESS HOURS - MULTI PHASE</v>
          </cell>
          <cell r="G205" t="str">
            <v>Urban/Short Rural</v>
          </cell>
        </row>
        <row r="206">
          <cell r="B206" t="str">
            <v>NCTPEMPBL
NCTPEMPBI</v>
          </cell>
          <cell r="C206" t="str">
            <v>Connection application and management services</v>
          </cell>
          <cell r="D206" t="str">
            <v>Request for Temporary Connection for short term supply</v>
          </cell>
          <cell r="E206" t="str">
            <v>Customer requested temporary connection (short term) and recovery of the temporary builders supply. Note:  this service is only available for non-grid connected areas of our network (isolated feeders and the Mount Isa-Cloncurry supply network)</v>
          </cell>
          <cell r="F206" t="str">
            <v>BUSINESS HOURS - MULTI PHASE</v>
          </cell>
          <cell r="G206" t="str">
            <v>Long rural/Isolated</v>
          </cell>
        </row>
        <row r="207">
          <cell r="B207" t="str">
            <v>NCTPEMPTBU</v>
          </cell>
          <cell r="C207" t="str">
            <v>Connection application and management services</v>
          </cell>
          <cell r="D207" t="str">
            <v>Request for Temporary Connection for short term supply</v>
          </cell>
          <cell r="E207" t="str">
            <v>Customer requested temporary connection (short term) and recovery of the temporary builders supply. Note:  this service is only available for non-grid connected areas of our network (isolated feeders and the Mount Isa-Cloncurry supply network)</v>
          </cell>
          <cell r="F207" t="str">
            <v>BUSINESS HOURS - MULTI PHASE - Traffic Control</v>
          </cell>
          <cell r="G207" t="str">
            <v>Urban/Short Rural</v>
          </cell>
        </row>
        <row r="208">
          <cell r="B208" t="str">
            <v>NCTPEMPTBL
NCTPEMPTBI</v>
          </cell>
          <cell r="C208" t="str">
            <v>Connection application and management services</v>
          </cell>
          <cell r="D208" t="str">
            <v>Request for Temporary Connection for short term supply</v>
          </cell>
          <cell r="E208" t="str">
            <v>Customer requested temporary connection (short term) and recovery of the temporary builders supply. Note:  this service is only available for non-grid connected areas of our network (isolated feeders and the Mount Isa-Cloncurry supply network)</v>
          </cell>
          <cell r="F208" t="str">
            <v>BUSINESS HOURS - MULTI PHASE - Traffic Control</v>
          </cell>
          <cell r="G208" t="str">
            <v>Long rural/Isolated</v>
          </cell>
        </row>
        <row r="209">
          <cell r="B209" t="str">
            <v>NCTPESPAU</v>
          </cell>
          <cell r="C209" t="str">
            <v>Connection application and management services</v>
          </cell>
          <cell r="D209" t="str">
            <v>Request for Temporary Connection for short term supply</v>
          </cell>
          <cell r="E209" t="str">
            <v>Customer requested temporary connection (short term) and recovery of the temporary builders supply. Note:  this service is only available for non-grid connected areas of our network (isolated feeders and the Mount Isa-Cloncurry supply network)</v>
          </cell>
          <cell r="F209" t="str">
            <v xml:space="preserve">AFTER HOURS - SINGLE PHASE  </v>
          </cell>
          <cell r="G209" t="str">
            <v>Urban/Short Rural</v>
          </cell>
        </row>
        <row r="210">
          <cell r="B210" t="str">
            <v>NCTPESPAL
NCTPESPAI</v>
          </cell>
          <cell r="C210" t="str">
            <v>Connection application and management services</v>
          </cell>
          <cell r="D210" t="str">
            <v>Request for Temporary Connection for short term supply</v>
          </cell>
          <cell r="E210" t="str">
            <v>Customer requested temporary connection (short term) and recovery of the temporary builders supply. Note:  this service is only available for non-grid connected areas of our network (isolated feeders and the Mount Isa-Cloncurry supply network)</v>
          </cell>
          <cell r="F210" t="str">
            <v xml:space="preserve">AFTER HOURS - SINGLE PHASE  </v>
          </cell>
          <cell r="G210" t="str">
            <v>Long rural/Isolated</v>
          </cell>
        </row>
        <row r="211">
          <cell r="B211" t="str">
            <v>NCTPESPTAU</v>
          </cell>
          <cell r="C211" t="str">
            <v>Connection application and management services</v>
          </cell>
          <cell r="D211" t="str">
            <v>Request for Temporary Connection for short term supply</v>
          </cell>
          <cell r="E211" t="str">
            <v>Customer requested temporary connection (short term) and recovery of the temporary builders supply. Note:  this service is only available for non-grid connected areas of our network (isolated feeders and the Mount Isa-Cloncurry supply network)</v>
          </cell>
          <cell r="F211" t="str">
            <v>AFTER HOURS - SINGLE PHASE  - Traffic Control</v>
          </cell>
          <cell r="G211" t="str">
            <v>Urban/Short Rural</v>
          </cell>
        </row>
        <row r="212">
          <cell r="B212" t="str">
            <v>NCTPESPTAL
NCTPESPTAI</v>
          </cell>
          <cell r="C212" t="str">
            <v>Connection application and management services</v>
          </cell>
          <cell r="D212" t="str">
            <v>Request for Temporary Connection for short term supply</v>
          </cell>
          <cell r="E212" t="str">
            <v>Customer requested temporary connection (short term) and recovery of the temporary builders supply. Note:  this service is only available for non-grid connected areas of our network (isolated feeders and the Mount Isa-Cloncurry supply network)</v>
          </cell>
          <cell r="F212" t="str">
            <v>AFTER HOURS - SINGLE PHASE  - Traffic Control</v>
          </cell>
          <cell r="G212" t="str">
            <v>Long rural/Isolated</v>
          </cell>
        </row>
        <row r="213">
          <cell r="B213" t="str">
            <v>NCTPEMPAU</v>
          </cell>
          <cell r="C213" t="str">
            <v>Connection application and management services</v>
          </cell>
          <cell r="D213" t="str">
            <v>Request for Temporary Connection for short term supply</v>
          </cell>
          <cell r="E213" t="str">
            <v>Customer requested temporary connection (short term) and recovery of the temporary builders supply. Note:  this service is only available for non-grid connected areas of our network (isolated feeders and the Mount Isa-Cloncurry supply network)</v>
          </cell>
          <cell r="F213" t="str">
            <v xml:space="preserve">AFTER HOURS - MULTIPHASE  </v>
          </cell>
          <cell r="G213" t="str">
            <v>Urban/Short Rural</v>
          </cell>
        </row>
        <row r="214">
          <cell r="B214" t="str">
            <v>NCTPEMPAL
NCTPEMPAI</v>
          </cell>
          <cell r="C214" t="str">
            <v>Connection application and management services</v>
          </cell>
          <cell r="D214" t="str">
            <v>Request for Temporary Connection for short term supply</v>
          </cell>
          <cell r="E214" t="str">
            <v>Customer requested temporary connection (short term) and recovery of the temporary builders supply. Note:  this service is only available for non-grid connected areas of our network (isolated feeders and the Mount Isa-Cloncurry supply network)</v>
          </cell>
          <cell r="F214" t="str">
            <v xml:space="preserve">AFTER HOURS - MULTIPHASE  </v>
          </cell>
          <cell r="G214" t="str">
            <v>Long rural/Isolated</v>
          </cell>
        </row>
        <row r="215">
          <cell r="B215" t="str">
            <v>NCTPEMPTAU</v>
          </cell>
          <cell r="C215" t="str">
            <v>Connection application and management services</v>
          </cell>
          <cell r="D215" t="str">
            <v>Request for Temporary Connection for short term supply</v>
          </cell>
          <cell r="E215" t="str">
            <v>Customer requested temporary connection (short term) and recovery of the temporary builders supply. Note:  this service is only available for non-grid connected areas of our network (isolated feeders and the Mount Isa-Cloncurry supply network)</v>
          </cell>
          <cell r="F215" t="str">
            <v>AFTER HOURS - MULTIPHASE - Traffic Control</v>
          </cell>
          <cell r="G215" t="str">
            <v>Urban/Short Rural</v>
          </cell>
        </row>
        <row r="216">
          <cell r="B216" t="str">
            <v>NCTPEMPTAL
NCTPEMPTAI</v>
          </cell>
          <cell r="C216" t="str">
            <v>Connection application and management services</v>
          </cell>
          <cell r="D216" t="str">
            <v>Request for Temporary Connection for short term supply</v>
          </cell>
          <cell r="E216" t="str">
            <v>Customer requested temporary connection (short term) and recovery of the temporary builders supply. Note:  this service is only available for non-grid connected areas of our network (isolated feeders and the Mount Isa-Cloncurry supply network)</v>
          </cell>
          <cell r="F216" t="str">
            <v>AFTER HOURS - MULTIPHASE - Traffic Control</v>
          </cell>
          <cell r="G216" t="str">
            <v>Long rural/Isolated</v>
          </cell>
        </row>
        <row r="217">
          <cell r="B217" t="str">
            <v>USV1MBU</v>
          </cell>
          <cell r="C217" t="str">
            <v>Network Ancillary services</v>
          </cell>
          <cell r="D217" t="str">
            <v>Call out fee</v>
          </cell>
          <cell r="E217" t="str">
            <v>Crews attend site at the customers request and is unable to perform job due to customers fault/fault of a third party.  TECHNICAL. Wasted travel time and wasted time at customer's premises.</v>
          </cell>
          <cell r="F217" t="str">
            <v>BUSINESS HOURS - 1 crew</v>
          </cell>
          <cell r="G217" t="str">
            <v>Urban/Short Rural</v>
          </cell>
        </row>
        <row r="218">
          <cell r="B218" t="str">
            <v>USV1MBL
USV1MBI</v>
          </cell>
          <cell r="C218" t="str">
            <v>Network Ancillary services</v>
          </cell>
          <cell r="D218" t="str">
            <v>Call out fee</v>
          </cell>
          <cell r="E218" t="str">
            <v>Crews attend site at the customers request and is unable to perform job due to customers fault/fault of a third party.  TECHNICAL. Wasted travel time and wasted time at customer's premises.</v>
          </cell>
          <cell r="F218" t="str">
            <v>BUSINESS HOURS - 1 crew</v>
          </cell>
          <cell r="G218" t="str">
            <v>Long rural/Isolated</v>
          </cell>
        </row>
        <row r="219">
          <cell r="B219" t="str">
            <v>USV2MBU</v>
          </cell>
          <cell r="C219" t="str">
            <v>Network Ancillary services</v>
          </cell>
          <cell r="D219" t="str">
            <v>Call out fee</v>
          </cell>
          <cell r="E219" t="str">
            <v>Crews attend site at the customers request and is unable to perform job due to customers fault/fault of a third party.  TECHNICAL. Wasted travel time and wasted time at customer's premises.</v>
          </cell>
          <cell r="F219" t="str">
            <v>BUSINESS HOURS - 2 crews</v>
          </cell>
          <cell r="G219" t="str">
            <v>Urban/Short Rural</v>
          </cell>
        </row>
        <row r="220">
          <cell r="B220" t="str">
            <v>USV2MBL
USV2MBI</v>
          </cell>
          <cell r="C220" t="str">
            <v>Network Ancillary services</v>
          </cell>
          <cell r="D220" t="str">
            <v>Call out fee</v>
          </cell>
          <cell r="E220" t="str">
            <v>Crews attend site at the customers request and is unable to perform job due to customers fault/fault of a third party.  TECHNICAL. Wasted travel time and wasted time at customer's premises.</v>
          </cell>
          <cell r="F220" t="str">
            <v>BUSINESS HOURS - 2 crews</v>
          </cell>
          <cell r="G220" t="str">
            <v>Long rural/Isolated</v>
          </cell>
        </row>
        <row r="221">
          <cell r="B221" t="str">
            <v>USV1MAU</v>
          </cell>
          <cell r="C221" t="str">
            <v>Network Ancillary services</v>
          </cell>
          <cell r="D221" t="str">
            <v>Call out fee</v>
          </cell>
          <cell r="E221" t="str">
            <v>Crews attend site at the customers request and is unable to perform job due to customers fault/fault of a third party.  TECHNICAL. Wasted travel time and wasted time at customer's premises.</v>
          </cell>
          <cell r="F221" t="str">
            <v>AFTER HOURS - 1 crew</v>
          </cell>
          <cell r="G221" t="str">
            <v>Urban/Short Rural</v>
          </cell>
        </row>
        <row r="222">
          <cell r="B222" t="str">
            <v>USV1MAL
USV1MAI</v>
          </cell>
          <cell r="C222" t="str">
            <v>Network Ancillary services</v>
          </cell>
          <cell r="D222" t="str">
            <v>Call out fee</v>
          </cell>
          <cell r="E222" t="str">
            <v>Crews attend site at the customers request and is unable to perform job due to customers fault/fault of a third party.  TECHNICAL. Wasted travel time and wasted time at customer's premises.</v>
          </cell>
          <cell r="F222" t="str">
            <v>AFTER HOURS - 1 crew</v>
          </cell>
          <cell r="G222" t="str">
            <v>Long rural/Isolated</v>
          </cell>
        </row>
        <row r="223">
          <cell r="B223" t="str">
            <v>USV2MAU</v>
          </cell>
          <cell r="C223" t="str">
            <v>Network Ancillary services</v>
          </cell>
          <cell r="D223" t="str">
            <v>Call out fee</v>
          </cell>
          <cell r="E223" t="str">
            <v>Crews attend site at the customers request and is unable to perform job due to customers fault/fault of a third party.  TECHNICAL. Wasted travel time and wasted time at customer's premises.</v>
          </cell>
          <cell r="F223" t="str">
            <v>AFTER HOURS - 2 crews</v>
          </cell>
          <cell r="G223" t="str">
            <v>Urban/Short Rural</v>
          </cell>
        </row>
        <row r="224">
          <cell r="B224" t="str">
            <v>USV2MAL
USV2MAI</v>
          </cell>
          <cell r="C224" t="str">
            <v>Network Ancillary services</v>
          </cell>
          <cell r="D224" t="str">
            <v>Call out fee</v>
          </cell>
          <cell r="E224" t="str">
            <v>Crews attend site at the customers request and is unable to perform job due to customers fault/fault of a third party.  TECHNICAL. Wasted travel time and wasted time at customer's premises.</v>
          </cell>
          <cell r="F224" t="str">
            <v>AFTER HOURS - 2 crews</v>
          </cell>
          <cell r="G224" t="str">
            <v>Long rural/Isolated</v>
          </cell>
        </row>
        <row r="225">
          <cell r="B225" t="str">
            <v>USVNTBU</v>
          </cell>
          <cell r="C225" t="str">
            <v>Network Ancillary services</v>
          </cell>
          <cell r="D225" t="str">
            <v>Call out fee</v>
          </cell>
          <cell r="E225" t="str">
            <v>Crews attend site at the customers request and is unable to perform job due to customers fault/fault of a third party.  NON TECHNICAL. Wasted travel time.</v>
          </cell>
          <cell r="F225" t="str">
            <v>BUSINESS HOURS</v>
          </cell>
          <cell r="G225" t="str">
            <v>Urban/Short Rural</v>
          </cell>
        </row>
        <row r="226">
          <cell r="B226" t="str">
            <v>USVNTBL
USVNTBI</v>
          </cell>
          <cell r="C226" t="str">
            <v>Network Ancillary services</v>
          </cell>
          <cell r="D226" t="str">
            <v>Call out fee</v>
          </cell>
          <cell r="E226" t="str">
            <v>Crews attend site at the customers request and is unable to perform job due to customers fault/fault of a third party.  NON TECHNICAL. Wasted travel time.</v>
          </cell>
          <cell r="F226" t="str">
            <v>BUSINESS HOURS</v>
          </cell>
          <cell r="G226" t="str">
            <v>Long rural/Isolated</v>
          </cell>
        </row>
        <row r="227">
          <cell r="B227" t="str">
            <v>USVNTAU</v>
          </cell>
          <cell r="C227" t="str">
            <v>Network Ancillary services</v>
          </cell>
          <cell r="D227" t="str">
            <v>Call out fee</v>
          </cell>
          <cell r="E227" t="str">
            <v>Crews attend site at the customers request and is unable to perform job due to customers fault/fault of a third party.  NON TECHNICAL. Wasted travel time.</v>
          </cell>
          <cell r="F227" t="str">
            <v>AFTER HOURS</v>
          </cell>
          <cell r="G227" t="str">
            <v>Urban/Short Rural</v>
          </cell>
        </row>
        <row r="228">
          <cell r="B228" t="str">
            <v>USVNTAL
USVNTAI</v>
          </cell>
          <cell r="C228" t="str">
            <v>Network Ancillary services</v>
          </cell>
          <cell r="D228" t="str">
            <v>Call out fee</v>
          </cell>
          <cell r="E228" t="str">
            <v>Crews attend site at the customers request and is unable to perform job due to customers fault/fault of a third party.  NON TECHNICAL. Wasted travel time.</v>
          </cell>
          <cell r="F228" t="str">
            <v>AFTER HOURS</v>
          </cell>
          <cell r="G228" t="str">
            <v>Long rural/Isolated</v>
          </cell>
        </row>
        <row r="229">
          <cell r="B229" t="str">
            <v>NMSPBU</v>
          </cell>
          <cell r="C229" t="str">
            <v>Auxiliary metering services</v>
          </cell>
          <cell r="D229" t="str">
            <v xml:space="preserve">Install new meter (Type 5 and 6) </v>
          </cell>
          <cell r="E229" t="str">
            <v xml:space="preserve">Install new meter (Type 5 and 6) – Single phase </v>
          </cell>
          <cell r="F229" t="str">
            <v>BUSINESS HOURS</v>
          </cell>
          <cell r="G229" t="str">
            <v>Urban/Short Rural</v>
          </cell>
        </row>
        <row r="230">
          <cell r="B230" t="str">
            <v>NMSPBL
NMSPBI</v>
          </cell>
          <cell r="C230" t="str">
            <v>Auxiliary metering services</v>
          </cell>
          <cell r="D230" t="str">
            <v xml:space="preserve">Install new meter (Type 5 and 6) </v>
          </cell>
          <cell r="E230" t="str">
            <v xml:space="preserve">Install new meter (Type 5 and 6) – Single phase </v>
          </cell>
          <cell r="F230" t="str">
            <v>BUSINESS HOURS</v>
          </cell>
          <cell r="G230" t="str">
            <v>Long rural/Isolated</v>
          </cell>
        </row>
        <row r="231">
          <cell r="B231" t="str">
            <v>NMDEBU</v>
          </cell>
          <cell r="C231" t="str">
            <v>Auxiliary metering services</v>
          </cell>
          <cell r="D231" t="str">
            <v xml:space="preserve">Install new meter (Type 5 and 6) </v>
          </cell>
          <cell r="E231" t="str">
            <v xml:space="preserve">Install new meter (Type 5 and 6) – Dual element </v>
          </cell>
          <cell r="F231" t="str">
            <v>BUSINESS HOURS</v>
          </cell>
          <cell r="G231" t="str">
            <v>Urban/Short Rural</v>
          </cell>
        </row>
        <row r="232">
          <cell r="B232" t="str">
            <v>NMDEBL
NMDEBI</v>
          </cell>
          <cell r="C232" t="str">
            <v>Auxiliary metering services</v>
          </cell>
          <cell r="D232" t="str">
            <v xml:space="preserve">Install new meter (Type 5 and 6) </v>
          </cell>
          <cell r="E232" t="str">
            <v xml:space="preserve">Install new meter (Type 5 and 6) – Dual element </v>
          </cell>
          <cell r="F232" t="str">
            <v>BUSINESS HOURS</v>
          </cell>
          <cell r="G232" t="str">
            <v>Long rural/Isolated</v>
          </cell>
        </row>
        <row r="233">
          <cell r="B233" t="str">
            <v>NMPPBU</v>
          </cell>
          <cell r="C233" t="str">
            <v>Auxiliary metering services</v>
          </cell>
          <cell r="D233" t="str">
            <v xml:space="preserve">Install new meter (Type 5 and 6) </v>
          </cell>
          <cell r="E233" t="str">
            <v>Install new meter (Type 5 and 6) – Polyphase</v>
          </cell>
          <cell r="F233" t="str">
            <v>BUSINESS HOURS</v>
          </cell>
          <cell r="G233" t="str">
            <v>Urban/Short Rural</v>
          </cell>
        </row>
        <row r="234">
          <cell r="B234" t="str">
            <v>NMPPBL
NMPPBI</v>
          </cell>
          <cell r="C234" t="str">
            <v>Auxiliary metering services</v>
          </cell>
          <cell r="D234" t="str">
            <v xml:space="preserve">Install new meter (Type 5 and 6) </v>
          </cell>
          <cell r="E234" t="str">
            <v>Install new meter (Type 5 and 6) – Polyphase</v>
          </cell>
          <cell r="F234" t="str">
            <v>BUSINESS HOURS</v>
          </cell>
          <cell r="G234" t="str">
            <v>Long rural/Isolated</v>
          </cell>
        </row>
        <row r="235">
          <cell r="B235" t="str">
            <v>NMCTBU</v>
          </cell>
          <cell r="C235" t="str">
            <v>Auxiliary metering services</v>
          </cell>
          <cell r="D235" t="str">
            <v xml:space="preserve">Install new meter (Type 5 and 6) </v>
          </cell>
          <cell r="E235" t="str">
            <v xml:space="preserve">Install new meter (CT) </v>
          </cell>
          <cell r="F235" t="str">
            <v>BUSINESS HOURS</v>
          </cell>
          <cell r="G235" t="str">
            <v>Urban/Short Rural</v>
          </cell>
        </row>
        <row r="236">
          <cell r="B236" t="str">
            <v>NMCTBL
NMCTBI</v>
          </cell>
          <cell r="C236" t="str">
            <v>Auxiliary metering services</v>
          </cell>
          <cell r="D236" t="str">
            <v xml:space="preserve">Install new meter (Type 5 and 6) </v>
          </cell>
          <cell r="E236" t="str">
            <v xml:space="preserve">Install new meter (CT) </v>
          </cell>
          <cell r="F236" t="str">
            <v>BUSINESS HOURS</v>
          </cell>
          <cell r="G236" t="str">
            <v>Long rural/Isolated</v>
          </cell>
        </row>
        <row r="237">
          <cell r="B237" t="str">
            <v>ADSPBU</v>
          </cell>
          <cell r="C237" t="str">
            <v>Auxiliary metering services</v>
          </cell>
          <cell r="D237" t="str">
            <v xml:space="preserve">Install new meter (Type 5 and 6) </v>
          </cell>
          <cell r="E237" t="str">
            <v xml:space="preserve">Install additional/replacement meter (Type 5 and 6) – Single phase </v>
          </cell>
          <cell r="F237" t="str">
            <v>BUSINESS HOURS</v>
          </cell>
          <cell r="G237" t="str">
            <v>Urban/Short Rural</v>
          </cell>
        </row>
        <row r="238">
          <cell r="B238" t="str">
            <v>ADSPBL
ADSPBI</v>
          </cell>
          <cell r="C238" t="str">
            <v>Auxiliary metering services</v>
          </cell>
          <cell r="D238" t="str">
            <v xml:space="preserve">Install new meter (Type 5 and 6) </v>
          </cell>
          <cell r="E238" t="str">
            <v xml:space="preserve">Install additional/replacement meter (Type 5 and 6) – Single phase </v>
          </cell>
          <cell r="F238" t="str">
            <v>BUSINESS HOURS</v>
          </cell>
          <cell r="G238" t="str">
            <v>Long rural/Isolated</v>
          </cell>
        </row>
        <row r="239">
          <cell r="B239" t="str">
            <v>ADDEBU</v>
          </cell>
          <cell r="C239" t="str">
            <v>Auxiliary metering services</v>
          </cell>
          <cell r="D239" t="str">
            <v xml:space="preserve">Install new meter (Type 5 and 6) </v>
          </cell>
          <cell r="E239" t="str">
            <v xml:space="preserve">Install additional/replacement meter (Type 5 and 6) – Dual element </v>
          </cell>
          <cell r="F239" t="str">
            <v>BUSINESS HOURS</v>
          </cell>
          <cell r="G239" t="str">
            <v>Urban/Short Rural</v>
          </cell>
        </row>
        <row r="240">
          <cell r="B240" t="str">
            <v>ADDEBL
ADDEBI</v>
          </cell>
          <cell r="C240" t="str">
            <v>Auxiliary metering services</v>
          </cell>
          <cell r="D240" t="str">
            <v xml:space="preserve">Install new meter (Type 5 and 6) </v>
          </cell>
          <cell r="E240" t="str">
            <v xml:space="preserve">Install additional/replacement meter (Type 5 and 6) – Dual element </v>
          </cell>
          <cell r="F240" t="str">
            <v>BUSINESS HOURS</v>
          </cell>
          <cell r="G240" t="str">
            <v>Long rural/Isolated</v>
          </cell>
        </row>
        <row r="241">
          <cell r="B241" t="str">
            <v>ADPPBU</v>
          </cell>
          <cell r="C241" t="str">
            <v>Auxiliary metering services</v>
          </cell>
          <cell r="D241" t="str">
            <v xml:space="preserve">Install new meter (Type 5 and 6) </v>
          </cell>
          <cell r="E241" t="str">
            <v>Install additional/replacement meter (Type 5 and 6) – Polyphase</v>
          </cell>
          <cell r="F241" t="str">
            <v>BUSINESS HOURS</v>
          </cell>
          <cell r="G241" t="str">
            <v>Urban/Short Rural</v>
          </cell>
        </row>
        <row r="242">
          <cell r="B242" t="str">
            <v>ADPPBL
ADPPBI</v>
          </cell>
          <cell r="C242" t="str">
            <v>Auxiliary metering services</v>
          </cell>
          <cell r="D242" t="str">
            <v xml:space="preserve">Install new meter (Type 5 and 6) </v>
          </cell>
          <cell r="E242" t="str">
            <v>Install additional/replacement meter (Type 5 and 6) – Polyphase</v>
          </cell>
          <cell r="F242" t="str">
            <v>BUSINESS HOURS</v>
          </cell>
          <cell r="G242" t="str">
            <v>Long rural/Isolated</v>
          </cell>
        </row>
        <row r="243">
          <cell r="B243" t="str">
            <v>ADCTBU</v>
          </cell>
          <cell r="C243" t="str">
            <v>Auxiliary metering services</v>
          </cell>
          <cell r="D243" t="str">
            <v xml:space="preserve">Install new meter (Type 5 and 6) </v>
          </cell>
          <cell r="E243" t="str">
            <v xml:space="preserve">Install additional/replacement meter (CT) </v>
          </cell>
          <cell r="F243" t="str">
            <v>BUSINESS HOURS</v>
          </cell>
          <cell r="G243" t="str">
            <v>Urban/Short Rural</v>
          </cell>
        </row>
        <row r="244">
          <cell r="B244" t="str">
            <v>ADCTBL
ADCTBI</v>
          </cell>
          <cell r="C244" t="str">
            <v>Auxiliary metering services</v>
          </cell>
          <cell r="D244" t="str">
            <v xml:space="preserve">Install new meter (Type 5 and 6) </v>
          </cell>
          <cell r="E244" t="str">
            <v xml:space="preserve">Install additional/replacement meter (CT) </v>
          </cell>
          <cell r="F244" t="str">
            <v>BUSINESS HOURS</v>
          </cell>
          <cell r="G244" t="str">
            <v>Long rural/Isolated</v>
          </cell>
        </row>
        <row r="245">
          <cell r="B245" t="str">
            <v>RM1MBU</v>
          </cell>
          <cell r="C245" t="str">
            <v>Auxiliary metering services</v>
          </cell>
          <cell r="D245" t="str">
            <v>Removal of a meter (Type 5 &amp; 6)</v>
          </cell>
          <cell r="E245" t="str">
            <v>Removal of Meter</v>
          </cell>
          <cell r="F245" t="str">
            <v>BUSINESS HOURS - NO CT</v>
          </cell>
          <cell r="G245" t="str">
            <v>Urban/Short Rural</v>
          </cell>
        </row>
        <row r="246">
          <cell r="B246" t="str">
            <v>RM1MBL
RM1MBI</v>
          </cell>
          <cell r="C246" t="str">
            <v>Auxiliary metering services</v>
          </cell>
          <cell r="D246" t="str">
            <v>Removal of a meter (Type 5 &amp; 6)</v>
          </cell>
          <cell r="E246" t="str">
            <v>Removal of Meter</v>
          </cell>
          <cell r="F246" t="str">
            <v>BUSINESS HOURS - NO CT</v>
          </cell>
          <cell r="G246" t="str">
            <v>Long rural/Isolated</v>
          </cell>
        </row>
        <row r="247">
          <cell r="B247" t="str">
            <v>RM2MBU</v>
          </cell>
          <cell r="C247" t="str">
            <v>Auxiliary metering services</v>
          </cell>
          <cell r="D247" t="str">
            <v>Removal of a meter (Type 5 &amp; 6)</v>
          </cell>
          <cell r="E247" t="str">
            <v>Removal of Meter</v>
          </cell>
          <cell r="F247" t="str">
            <v>BUSINESS HOURS - CT</v>
          </cell>
          <cell r="G247" t="str">
            <v>Urban/Short Rural</v>
          </cell>
        </row>
        <row r="248">
          <cell r="B248" t="str">
            <v>RM2MBL
RM2MBI</v>
          </cell>
          <cell r="C248" t="str">
            <v>Auxiliary metering services</v>
          </cell>
          <cell r="D248" t="str">
            <v>Removal of a meter (Type 5 &amp; 6)</v>
          </cell>
          <cell r="E248" t="str">
            <v>Removal of Meter</v>
          </cell>
          <cell r="F248" t="str">
            <v>BUSINESS HOURS - CT</v>
          </cell>
          <cell r="G248" t="str">
            <v>Long rural/Isolated</v>
          </cell>
        </row>
        <row r="249">
          <cell r="B249" t="str">
            <v>RM1MAU</v>
          </cell>
          <cell r="C249" t="str">
            <v>Auxiliary metering services</v>
          </cell>
          <cell r="D249" t="str">
            <v>Removal of a meter (Type 5 &amp; 6)</v>
          </cell>
          <cell r="E249" t="str">
            <v>Removal of Meter</v>
          </cell>
          <cell r="F249" t="str">
            <v>AFTER HOURS - NO CT</v>
          </cell>
          <cell r="G249" t="str">
            <v>Urban/Short Rural</v>
          </cell>
        </row>
        <row r="250">
          <cell r="B250" t="str">
            <v>RM1MAL
RM1MAI</v>
          </cell>
          <cell r="C250" t="str">
            <v>Auxiliary metering services</v>
          </cell>
          <cell r="D250" t="str">
            <v>Removal of a meter (Type 5 &amp; 6)</v>
          </cell>
          <cell r="E250" t="str">
            <v>Removal of Meter</v>
          </cell>
          <cell r="F250" t="str">
            <v>AFTER HOURS - NO CT</v>
          </cell>
          <cell r="G250" t="str">
            <v>Long rural/Isolated</v>
          </cell>
        </row>
        <row r="251">
          <cell r="B251" t="str">
            <v>RM2MAU</v>
          </cell>
          <cell r="C251" t="str">
            <v>Auxiliary metering services</v>
          </cell>
          <cell r="D251" t="str">
            <v>Removal of a meter (Type 5 &amp; 6)</v>
          </cell>
          <cell r="E251" t="str">
            <v>Removal of Meter</v>
          </cell>
          <cell r="F251" t="str">
            <v>AFTER HOURS - CT</v>
          </cell>
          <cell r="G251" t="str">
            <v>Urban/Short Rural</v>
          </cell>
        </row>
        <row r="252">
          <cell r="B252" t="str">
            <v>RM2MAL
RM2MAI</v>
          </cell>
          <cell r="C252" t="str">
            <v>Auxiliary metering services</v>
          </cell>
          <cell r="D252" t="str">
            <v>Removal of a meter (Type 5 &amp; 6)</v>
          </cell>
          <cell r="E252" t="str">
            <v>Removal of Meter</v>
          </cell>
          <cell r="F252" t="str">
            <v>AFTER HOURS - CT</v>
          </cell>
          <cell r="G252" t="str">
            <v>Long rural/Isolated</v>
          </cell>
        </row>
        <row r="253">
          <cell r="B253" t="str">
            <v>MIMT1MBU</v>
          </cell>
          <cell r="C253" t="str">
            <v>Auxiliary metering services</v>
          </cell>
          <cell r="D253" t="str">
            <v>Meter test</v>
          </cell>
          <cell r="E253" t="str">
            <v>Customer requested Meter Accuracy Testing of type 5-6 meter (physically test meter)</v>
          </cell>
          <cell r="F253" t="str">
            <v>BUSINESS HOURS - NO CT</v>
          </cell>
          <cell r="G253" t="str">
            <v>Urban/Short Rural</v>
          </cell>
        </row>
        <row r="254">
          <cell r="B254" t="str">
            <v>MIMT1MBL
MIMT1MBI</v>
          </cell>
          <cell r="C254" t="str">
            <v>Auxiliary metering services</v>
          </cell>
          <cell r="D254" t="str">
            <v>Meter test</v>
          </cell>
          <cell r="E254" t="str">
            <v>Customer requested Meter Accuracy Testing of type 5-6 meter (physically test meter)</v>
          </cell>
          <cell r="F254" t="str">
            <v>BUSINESS HOURS - NO CT</v>
          </cell>
          <cell r="G254" t="str">
            <v>Long rural/Isolated</v>
          </cell>
        </row>
        <row r="255">
          <cell r="B255" t="str">
            <v>MIMT2MBU</v>
          </cell>
          <cell r="C255" t="str">
            <v>Auxiliary metering services</v>
          </cell>
          <cell r="D255" t="str">
            <v>Meter test</v>
          </cell>
          <cell r="E255" t="str">
            <v>Customer requested Meter Accuracy Testing of type 5-6 meter (physically test meter)</v>
          </cell>
          <cell r="F255" t="str">
            <v>BUSINESS HOURS - CT</v>
          </cell>
          <cell r="G255" t="str">
            <v>Urban/Short Rural</v>
          </cell>
        </row>
        <row r="256">
          <cell r="B256" t="str">
            <v>MIMT2MBL
MIMT2MBI</v>
          </cell>
          <cell r="C256" t="str">
            <v>Auxiliary metering services</v>
          </cell>
          <cell r="D256" t="str">
            <v>Meter test</v>
          </cell>
          <cell r="E256" t="str">
            <v>Customer requested Meter Accuracy Testing of type 5-6 meter (physically test meter)</v>
          </cell>
          <cell r="F256" t="str">
            <v>BUSINESS HOURS - CT</v>
          </cell>
          <cell r="G256" t="str">
            <v>Long rural/Isolated</v>
          </cell>
        </row>
        <row r="257">
          <cell r="B257" t="str">
            <v>MINS1MBU</v>
          </cell>
          <cell r="C257" t="str">
            <v>Auxiliary metering services</v>
          </cell>
          <cell r="D257" t="str">
            <v>Meter inspection and investigation on request</v>
          </cell>
          <cell r="E257" t="str">
            <v>Inspection required to check reported or suspected fault and no fault in meter is found. (no physical meter test)</v>
          </cell>
          <cell r="F257" t="str">
            <v>BUSINESS HOURS - NO CT</v>
          </cell>
          <cell r="G257" t="str">
            <v>Urban/Short Rural</v>
          </cell>
        </row>
        <row r="258">
          <cell r="B258" t="str">
            <v>MINS1MBL
MINS1MBI</v>
          </cell>
          <cell r="C258" t="str">
            <v>Auxiliary metering services</v>
          </cell>
          <cell r="D258" t="str">
            <v>Meter inspection and investigation on request</v>
          </cell>
          <cell r="E258" t="str">
            <v>Inspection required to check reported or suspected fault and no fault in meter is found. (no physical meter test)</v>
          </cell>
          <cell r="F258" t="str">
            <v>BUSINESS HOURS - NO CT</v>
          </cell>
          <cell r="G258" t="str">
            <v>Long rural/Isolated</v>
          </cell>
        </row>
        <row r="259">
          <cell r="B259" t="str">
            <v>MINS1MAU</v>
          </cell>
          <cell r="C259" t="str">
            <v>Auxiliary metering services</v>
          </cell>
          <cell r="D259" t="str">
            <v>Meter inspection and investigation on request</v>
          </cell>
          <cell r="E259" t="str">
            <v>Inspection required to check reported or suspected fault and no fault in meter is found. (no physical meter test)</v>
          </cell>
          <cell r="F259" t="str">
            <v>AFTER HOURS - NO CT</v>
          </cell>
          <cell r="G259" t="str">
            <v>Urban/Short Rural</v>
          </cell>
        </row>
        <row r="260">
          <cell r="B260" t="str">
            <v>MINS1MAL
MINS1MAI</v>
          </cell>
          <cell r="C260" t="str">
            <v>Auxiliary metering services</v>
          </cell>
          <cell r="D260" t="str">
            <v>Meter inspection and investigation on request</v>
          </cell>
          <cell r="E260" t="str">
            <v>Inspection required to check reported or suspected fault and no fault in meter is found. (no physical meter test)</v>
          </cell>
          <cell r="F260" t="str">
            <v>AFTER HOURS - NO CT</v>
          </cell>
          <cell r="G260" t="str">
            <v>Long rural/Isolated</v>
          </cell>
        </row>
        <row r="261">
          <cell r="B261" t="str">
            <v>MINS2MBU</v>
          </cell>
          <cell r="C261" t="str">
            <v>Auxiliary metering services</v>
          </cell>
          <cell r="D261" t="str">
            <v>Meter inspection and investigation on request</v>
          </cell>
          <cell r="E261" t="str">
            <v>Inspection required to check reported or suspected fault and no fault in meter is found. (no physical meter test)</v>
          </cell>
          <cell r="F261" t="str">
            <v>BUSINESS HOURS - CT</v>
          </cell>
          <cell r="G261" t="str">
            <v>Urban/Short Rural</v>
          </cell>
        </row>
        <row r="262">
          <cell r="B262" t="str">
            <v>MINS2MBL
MINS2MBI</v>
          </cell>
          <cell r="C262" t="str">
            <v>Auxiliary metering services</v>
          </cell>
          <cell r="D262" t="str">
            <v>Meter inspection and investigation on request</v>
          </cell>
          <cell r="E262" t="str">
            <v>Inspection required to check reported or suspected fault and no fault in meter is found. (no physical meter test)</v>
          </cell>
          <cell r="F262" t="str">
            <v>BUSINESS HOURS - CT</v>
          </cell>
          <cell r="G262" t="str">
            <v>Long rural/Isolated</v>
          </cell>
        </row>
        <row r="263">
          <cell r="B263" t="str">
            <v>MINS2MAU</v>
          </cell>
          <cell r="C263" t="str">
            <v>Auxiliary metering services</v>
          </cell>
          <cell r="D263" t="str">
            <v>Meter inspection and investigation on request</v>
          </cell>
          <cell r="E263" t="str">
            <v>Inspection required to check reported or suspected fault and no fault in meter is found. (no physical meter test)</v>
          </cell>
          <cell r="F263" t="str">
            <v>AFTER HOURS - CT</v>
          </cell>
          <cell r="G263" t="str">
            <v>Urban/Short Rural</v>
          </cell>
        </row>
        <row r="264">
          <cell r="B264" t="str">
            <v>MINS2MAL
MINS2MAI</v>
          </cell>
          <cell r="C264" t="str">
            <v>Auxiliary metering services</v>
          </cell>
          <cell r="D264" t="str">
            <v>Meter inspection and investigation on request</v>
          </cell>
          <cell r="E264" t="str">
            <v>Inspection required to check reported or suspected fault and no fault in meter is found. (no physical meter test)</v>
          </cell>
          <cell r="F264" t="str">
            <v>AFTER HOURS - CT</v>
          </cell>
          <cell r="G264" t="str">
            <v>Long rural/Isolated</v>
          </cell>
        </row>
        <row r="265">
          <cell r="B265" t="str">
            <v>MINSSUBU</v>
          </cell>
          <cell r="C265" t="str">
            <v>Auxiliary metering services</v>
          </cell>
          <cell r="D265" t="str">
            <v>Meter inspection and investigation on request</v>
          </cell>
          <cell r="E265"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ell>
          <cell r="F265" t="str">
            <v>BUSINESS HOURS</v>
          </cell>
          <cell r="G265" t="str">
            <v>Urban/Short Rural</v>
          </cell>
        </row>
        <row r="266">
          <cell r="B266" t="str">
            <v>MINSSUBL
MINSSUBI</v>
          </cell>
          <cell r="C266" t="str">
            <v>Auxiliary metering services</v>
          </cell>
          <cell r="D266" t="str">
            <v>Meter inspection and investigation on request</v>
          </cell>
          <cell r="E266"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ell>
          <cell r="F266" t="str">
            <v>BUSINESS HOURS</v>
          </cell>
          <cell r="G266" t="str">
            <v>Long rural/Isolated</v>
          </cell>
        </row>
        <row r="267">
          <cell r="B267" t="str">
            <v>MINSSUAU</v>
          </cell>
          <cell r="C267" t="str">
            <v>Auxiliary metering services</v>
          </cell>
          <cell r="D267" t="str">
            <v>Meter inspection and investigation on request</v>
          </cell>
          <cell r="E267"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ell>
          <cell r="F267" t="str">
            <v>AFTER HOURS</v>
          </cell>
          <cell r="G267" t="str">
            <v>Urban/Short Rural</v>
          </cell>
        </row>
        <row r="268">
          <cell r="B268" t="str">
            <v>MINSSUAL
MINSSUAI</v>
          </cell>
          <cell r="C268" t="str">
            <v>Auxiliary metering services</v>
          </cell>
          <cell r="D268" t="str">
            <v>Meter inspection and investigation on request</v>
          </cell>
          <cell r="E268"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v>
          </cell>
          <cell r="F268" t="str">
            <v>AFTER HOURS</v>
          </cell>
          <cell r="G268" t="str">
            <v>Long rural/Isolated</v>
          </cell>
        </row>
        <row r="269">
          <cell r="B269" t="str">
            <v>MINSMUBU</v>
          </cell>
          <cell r="C269" t="str">
            <v>Auxiliary metering services</v>
          </cell>
          <cell r="D269" t="str">
            <v>Meter inspection and investigation on request</v>
          </cell>
          <cell r="E269"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ell>
          <cell r="F269" t="str">
            <v>BUSINESS HOURS</v>
          </cell>
          <cell r="G269" t="str">
            <v>Urban/Short Rural</v>
          </cell>
        </row>
        <row r="270">
          <cell r="B270" t="str">
            <v>MINSMUBL
MINSMUBI</v>
          </cell>
          <cell r="C270" t="str">
            <v>Auxiliary metering services</v>
          </cell>
          <cell r="D270" t="str">
            <v>Meter inspection and investigation on request</v>
          </cell>
          <cell r="E270"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ell>
          <cell r="F270" t="str">
            <v>BUSINESS HOURS</v>
          </cell>
          <cell r="G270" t="str">
            <v>Long rural/Isolated</v>
          </cell>
        </row>
        <row r="271">
          <cell r="B271" t="str">
            <v>MINSMUAU</v>
          </cell>
          <cell r="C271" t="str">
            <v>Auxiliary metering services</v>
          </cell>
          <cell r="D271" t="str">
            <v>Meter inspection and investigation on request</v>
          </cell>
          <cell r="E271"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ell>
          <cell r="F271" t="str">
            <v>AFTER HOURS</v>
          </cell>
          <cell r="G271" t="str">
            <v>Urban/Short Rural</v>
          </cell>
        </row>
        <row r="272">
          <cell r="B272" t="str">
            <v>MINSMUAL
MINSMUAI</v>
          </cell>
          <cell r="C272" t="str">
            <v>Auxiliary metering services</v>
          </cell>
          <cell r="D272" t="str">
            <v>Meter inspection and investigation on request</v>
          </cell>
          <cell r="E272" t="str">
            <v>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v>
          </cell>
          <cell r="F272" t="str">
            <v>AFTER HOURS</v>
          </cell>
          <cell r="G272" t="str">
            <v>Long rural/Isolated</v>
          </cell>
        </row>
        <row r="273">
          <cell r="B273" t="str">
            <v>MRCLT1MBU</v>
          </cell>
          <cell r="C273" t="str">
            <v>Auxiliary metering services</v>
          </cell>
          <cell r="D273" t="str">
            <v>Meter reconfiguration</v>
          </cell>
          <cell r="E273" t="str">
            <v>A request to make a change from one tariff to another tariff (Controlled Load)</v>
          </cell>
          <cell r="F273" t="str">
            <v>BUSINESS HOURS - NO CT</v>
          </cell>
          <cell r="G273" t="str">
            <v>Urban/Short Rural</v>
          </cell>
        </row>
        <row r="274">
          <cell r="B274" t="str">
            <v>MRCLT1MBL
MRCLT1MBI</v>
          </cell>
          <cell r="C274" t="str">
            <v>Auxiliary metering services</v>
          </cell>
          <cell r="D274" t="str">
            <v>Meter reconfiguration</v>
          </cell>
          <cell r="E274" t="str">
            <v>A request to make a change from one tariff to another tariff (Controlled Load)</v>
          </cell>
          <cell r="F274" t="str">
            <v>BUSINESS HOURS - NO CT</v>
          </cell>
          <cell r="G274" t="str">
            <v>Long rural/Isolated</v>
          </cell>
        </row>
        <row r="275">
          <cell r="B275" t="str">
            <v>MRCLT1MAU</v>
          </cell>
          <cell r="C275" t="str">
            <v>Auxiliary metering services</v>
          </cell>
          <cell r="D275" t="str">
            <v>Meter reconfiguration</v>
          </cell>
          <cell r="E275" t="str">
            <v>A request to make a change from one tariff to another tariff (Controlled Load)</v>
          </cell>
          <cell r="F275" t="str">
            <v>AFTER HOURS - NO CT</v>
          </cell>
          <cell r="G275" t="str">
            <v>Urban/Short Rural</v>
          </cell>
        </row>
        <row r="276">
          <cell r="B276" t="str">
            <v>MRCLT1MAL
MRCLT1MAI</v>
          </cell>
          <cell r="C276" t="str">
            <v>Auxiliary metering services</v>
          </cell>
          <cell r="D276" t="str">
            <v>Meter reconfiguration</v>
          </cell>
          <cell r="E276" t="str">
            <v>A request to make a change from one tariff to another tariff (Controlled Load)</v>
          </cell>
          <cell r="F276" t="str">
            <v>AFTER HOURS - NO CT</v>
          </cell>
          <cell r="G276" t="str">
            <v>Long rural/Isolated</v>
          </cell>
        </row>
        <row r="277">
          <cell r="B277" t="str">
            <v>MRCLT2MBU</v>
          </cell>
          <cell r="C277" t="str">
            <v>Auxiliary metering services</v>
          </cell>
          <cell r="D277" t="str">
            <v>Meter reconfiguration</v>
          </cell>
          <cell r="E277" t="str">
            <v>A request to make a change from one tariff to another tariff (Controlled Load)</v>
          </cell>
          <cell r="F277" t="str">
            <v>BUSINESS HOURS - CT</v>
          </cell>
          <cell r="G277" t="str">
            <v>Urban/Short Rural</v>
          </cell>
        </row>
        <row r="278">
          <cell r="B278" t="str">
            <v>MRCLT2MBL
MRCLT2MBI</v>
          </cell>
          <cell r="C278" t="str">
            <v>Auxiliary metering services</v>
          </cell>
          <cell r="D278" t="str">
            <v>Meter reconfiguration</v>
          </cell>
          <cell r="E278" t="str">
            <v>A request to make a change from one tariff to another tariff (Controlled Load)</v>
          </cell>
          <cell r="F278" t="str">
            <v>BUSINESS HOURS - CT</v>
          </cell>
          <cell r="G278" t="str">
            <v>Long rural/Isolated</v>
          </cell>
        </row>
        <row r="279">
          <cell r="B279" t="str">
            <v>MRCLT2MAU</v>
          </cell>
          <cell r="C279" t="str">
            <v>Auxiliary metering services</v>
          </cell>
          <cell r="D279" t="str">
            <v>Meter reconfiguration</v>
          </cell>
          <cell r="E279" t="str">
            <v>A request to make a change from one tariff to another tariff (Controlled Load)</v>
          </cell>
          <cell r="F279" t="str">
            <v>AFTER HOURS - CT</v>
          </cell>
          <cell r="G279" t="str">
            <v>Urban/Short Rural</v>
          </cell>
        </row>
        <row r="280">
          <cell r="B280" t="str">
            <v>MRCLT2MAL
MRCLT2MAI</v>
          </cell>
          <cell r="C280" t="str">
            <v>Auxiliary metering services</v>
          </cell>
          <cell r="D280" t="str">
            <v>Meter reconfiguration</v>
          </cell>
          <cell r="E280" t="str">
            <v>A request to make a change from one tariff to another tariff (Controlled Load)</v>
          </cell>
          <cell r="F280" t="str">
            <v>AFTER HOURS - CT</v>
          </cell>
          <cell r="G280" t="str">
            <v>Long rural/Isolated</v>
          </cell>
        </row>
        <row r="281">
          <cell r="B281" t="str">
            <v>MRCT1MBU</v>
          </cell>
          <cell r="C281" t="str">
            <v>Auxiliary metering services</v>
          </cell>
          <cell r="D281" t="str">
            <v>Meter reconfiguration</v>
          </cell>
          <cell r="E281" t="str">
            <v>A request to make a change from one tariff to another tariff</v>
          </cell>
          <cell r="F281" t="str">
            <v>BUSINESS HOURS - NO CT</v>
          </cell>
          <cell r="G281" t="str">
            <v>Urban/Short Rural</v>
          </cell>
        </row>
        <row r="282">
          <cell r="B282" t="str">
            <v>MRCT1MBL
MRCT1MBI</v>
          </cell>
          <cell r="C282" t="str">
            <v>Auxiliary metering services</v>
          </cell>
          <cell r="D282" t="str">
            <v>Meter reconfiguration</v>
          </cell>
          <cell r="E282" t="str">
            <v>A request to make a change from one tariff to another tariff</v>
          </cell>
          <cell r="F282" t="str">
            <v>BUSINESS HOURS - NO CT</v>
          </cell>
          <cell r="G282" t="str">
            <v>Long rural/Isolated</v>
          </cell>
        </row>
        <row r="283">
          <cell r="B283" t="str">
            <v>MRCT1MAU</v>
          </cell>
          <cell r="C283" t="str">
            <v>Auxiliary metering services</v>
          </cell>
          <cell r="D283" t="str">
            <v>Meter reconfiguration</v>
          </cell>
          <cell r="E283" t="str">
            <v>A request to make a change from one tariff to another tariff</v>
          </cell>
          <cell r="F283" t="str">
            <v>AFTER HOURS - NO CT</v>
          </cell>
          <cell r="G283" t="str">
            <v>Urban/Short Rural</v>
          </cell>
        </row>
        <row r="284">
          <cell r="B284" t="str">
            <v>MRCT1MAL
MRCT1MAI</v>
          </cell>
          <cell r="C284" t="str">
            <v>Auxiliary metering services</v>
          </cell>
          <cell r="D284" t="str">
            <v>Meter reconfiguration</v>
          </cell>
          <cell r="E284" t="str">
            <v>A request to make a change from one tariff to another tariff</v>
          </cell>
          <cell r="F284" t="str">
            <v>AFTER HOURS - NO CT</v>
          </cell>
          <cell r="G284" t="str">
            <v>Long rural/Isolated</v>
          </cell>
        </row>
        <row r="285">
          <cell r="B285" t="str">
            <v>MRCT2MBU</v>
          </cell>
          <cell r="C285" t="str">
            <v>Auxiliary metering services</v>
          </cell>
          <cell r="D285" t="str">
            <v>Meter reconfiguration</v>
          </cell>
          <cell r="E285" t="str">
            <v>A request to make a change from one tariff to another tariff</v>
          </cell>
          <cell r="F285" t="str">
            <v>BUSINESS HOURS - CT</v>
          </cell>
          <cell r="G285" t="str">
            <v>Urban/Short Rural</v>
          </cell>
        </row>
        <row r="286">
          <cell r="B286" t="str">
            <v>MRCT2MBL
MRCT2MBI</v>
          </cell>
          <cell r="C286" t="str">
            <v>Auxiliary metering services</v>
          </cell>
          <cell r="D286" t="str">
            <v>Meter reconfiguration</v>
          </cell>
          <cell r="E286" t="str">
            <v>A request to make a change from one tariff to another tariff</v>
          </cell>
          <cell r="F286" t="str">
            <v>BUSINESS HOURS - CT</v>
          </cell>
          <cell r="G286" t="str">
            <v>Long rural/Isolated</v>
          </cell>
        </row>
        <row r="287">
          <cell r="B287" t="str">
            <v>MRCT2MAU</v>
          </cell>
          <cell r="C287" t="str">
            <v>Auxiliary metering services</v>
          </cell>
          <cell r="D287" t="str">
            <v>Meter reconfiguration</v>
          </cell>
          <cell r="E287" t="str">
            <v>A request to make a change from one tariff to another tariff</v>
          </cell>
          <cell r="F287" t="str">
            <v>AFTER HOURS - CT</v>
          </cell>
          <cell r="G287" t="str">
            <v>Urban/Short Rural</v>
          </cell>
        </row>
        <row r="288">
          <cell r="B288" t="str">
            <v>MRCT2MAL
MRCT2MAI</v>
          </cell>
          <cell r="C288" t="str">
            <v>Auxiliary metering services</v>
          </cell>
          <cell r="D288" t="str">
            <v>Meter reconfiguration</v>
          </cell>
          <cell r="E288" t="str">
            <v>A request to make a change from one tariff to another tariff</v>
          </cell>
          <cell r="F288" t="str">
            <v>AFTER HOURS - CT</v>
          </cell>
          <cell r="G288" t="str">
            <v>Long rural/Isolated</v>
          </cell>
        </row>
        <row r="289">
          <cell r="B289" t="str">
            <v>MRCL1MBU</v>
          </cell>
          <cell r="C289" t="str">
            <v>Auxiliary metering services</v>
          </cell>
          <cell r="D289" t="str">
            <v>Load control time switch</v>
          </cell>
          <cell r="E289" t="str">
            <v>Change load control equipment (inc. time switch and relay install, modify and removal)</v>
          </cell>
          <cell r="F289" t="str">
            <v>BUSINESS HOURS - NO CT</v>
          </cell>
          <cell r="G289" t="str">
            <v>Urban/Short Rural</v>
          </cell>
        </row>
        <row r="290">
          <cell r="B290" t="str">
            <v>MRCL1MBL
MRCL1MBI</v>
          </cell>
          <cell r="C290" t="str">
            <v>Auxiliary metering services</v>
          </cell>
          <cell r="D290" t="str">
            <v>Load control time switch</v>
          </cell>
          <cell r="E290" t="str">
            <v>Change load control equipment (inc. time switch and relay install, modify and removal)</v>
          </cell>
          <cell r="F290" t="str">
            <v>BUSINESS HOURS - NO CT</v>
          </cell>
          <cell r="G290" t="str">
            <v>Long rural/Isolated</v>
          </cell>
        </row>
        <row r="291">
          <cell r="B291" t="str">
            <v>MRCL2MBU</v>
          </cell>
          <cell r="C291" t="str">
            <v>Auxiliary metering services</v>
          </cell>
          <cell r="D291" t="str">
            <v>Load control time switch</v>
          </cell>
          <cell r="E291" t="str">
            <v>Change load control equipment (inc. time switch and relay install, modify and removal)</v>
          </cell>
          <cell r="F291" t="str">
            <v>BUSINESS HOURS - CT</v>
          </cell>
          <cell r="G291" t="str">
            <v>Urban/Short Rural</v>
          </cell>
        </row>
        <row r="292">
          <cell r="B292" t="str">
            <v>MRCL2MBL
MRCL2MBI</v>
          </cell>
          <cell r="C292" t="str">
            <v>Auxiliary metering services</v>
          </cell>
          <cell r="D292" t="str">
            <v>Load control time switch</v>
          </cell>
          <cell r="E292" t="str">
            <v>Change load control equipment (inc. time switch and relay install, modify and removal)</v>
          </cell>
          <cell r="F292" t="str">
            <v>BUSINESS HOURS - CT</v>
          </cell>
          <cell r="G292" t="str">
            <v>Long rural/Isolated</v>
          </cell>
        </row>
        <row r="293">
          <cell r="B293" t="str">
            <v>MM1MBU</v>
          </cell>
          <cell r="C293" t="str">
            <v>Auxiliary metering services</v>
          </cell>
          <cell r="D293" t="str">
            <v>Metering alteration</v>
          </cell>
          <cell r="E293" t="str">
            <v>Meter alteration – meter is being relocated or meter wiring altered and requires DNSP to visit site to verify the integrity of the metering equipment</v>
          </cell>
          <cell r="F293" t="str">
            <v>BUSINESS HOURS - NO CT</v>
          </cell>
          <cell r="G293" t="str">
            <v>Urban/Short Rural</v>
          </cell>
        </row>
        <row r="294">
          <cell r="B294" t="str">
            <v>MM1MBL
MM1MBI</v>
          </cell>
          <cell r="C294" t="str">
            <v>Auxiliary metering services</v>
          </cell>
          <cell r="D294" t="str">
            <v>Metering alteration</v>
          </cell>
          <cell r="E294" t="str">
            <v>Meter alteration – meter is being relocated or meter wiring altered and requires DNSP to visit site to verify the integrity of the metering equipment</v>
          </cell>
          <cell r="F294" t="str">
            <v>BUSINESS HOURS - NO CT</v>
          </cell>
          <cell r="G294" t="str">
            <v>Long rural/Isolated</v>
          </cell>
        </row>
        <row r="295">
          <cell r="B295" t="str">
            <v>MM1MAU</v>
          </cell>
          <cell r="C295" t="str">
            <v>Auxiliary metering services</v>
          </cell>
          <cell r="D295" t="str">
            <v>Metering alteration</v>
          </cell>
          <cell r="E295" t="str">
            <v>Meter alteration – meter is being relocated or meter wiring altered and requires DNSP to visit site to verify the integrity of the metering equipment</v>
          </cell>
          <cell r="F295" t="str">
            <v>AFTER HOURS - NO CT</v>
          </cell>
          <cell r="G295" t="str">
            <v>Urban/Short Rural</v>
          </cell>
        </row>
        <row r="296">
          <cell r="B296" t="str">
            <v>MM1MAL
MM1MAI</v>
          </cell>
          <cell r="C296" t="str">
            <v>Auxiliary metering services</v>
          </cell>
          <cell r="D296" t="str">
            <v>Metering alteration</v>
          </cell>
          <cell r="E296" t="str">
            <v>Meter alteration – meter is being relocated or meter wiring altered and requires DNSP to visit site to verify the integrity of the metering equipment</v>
          </cell>
          <cell r="F296" t="str">
            <v>AFTER HOURS - NO CT</v>
          </cell>
          <cell r="G296" t="str">
            <v>Long rural/Isolated</v>
          </cell>
        </row>
        <row r="297">
          <cell r="B297" t="str">
            <v>MM2MBU</v>
          </cell>
          <cell r="C297" t="str">
            <v>Auxiliary metering services</v>
          </cell>
          <cell r="D297" t="str">
            <v>Metering alteration</v>
          </cell>
          <cell r="E297" t="str">
            <v>Meter alteration – meter is being relocated or meter wiring altered and requires DNSP to visit site to verify the integrity of the metering equipment</v>
          </cell>
          <cell r="F297" t="str">
            <v>BUSINESS HOURS - CT</v>
          </cell>
          <cell r="G297" t="str">
            <v>Urban/Short Rural</v>
          </cell>
        </row>
        <row r="298">
          <cell r="B298" t="str">
            <v>MM2MBL
MM2MBI</v>
          </cell>
          <cell r="C298" t="str">
            <v>Auxiliary metering services</v>
          </cell>
          <cell r="D298" t="str">
            <v>Metering alteration</v>
          </cell>
          <cell r="E298" t="str">
            <v>Meter alteration – meter is being relocated or meter wiring altered and requires DNSP to visit site to verify the integrity of the metering equipment</v>
          </cell>
          <cell r="F298" t="str">
            <v>BUSINESS HOURS - CT</v>
          </cell>
          <cell r="G298" t="str">
            <v>Long rural/Isolated</v>
          </cell>
        </row>
        <row r="299">
          <cell r="B299" t="str">
            <v>MM2MAU</v>
          </cell>
          <cell r="C299" t="str">
            <v>Auxiliary metering services</v>
          </cell>
          <cell r="D299" t="str">
            <v>Metering alteration</v>
          </cell>
          <cell r="E299" t="str">
            <v>Meter alteration – meter is being relocated or meter wiring altered and requires DNSP to visit site to verify the integrity of the metering equipment</v>
          </cell>
          <cell r="F299" t="str">
            <v>AFTER HOURS - CT</v>
          </cell>
          <cell r="G299" t="str">
            <v>Urban/Short Rural</v>
          </cell>
        </row>
        <row r="300">
          <cell r="B300" t="str">
            <v>MM2MAL
MM2MAI</v>
          </cell>
          <cell r="C300" t="str">
            <v>Auxiliary metering services</v>
          </cell>
          <cell r="D300" t="str">
            <v>Metering alteration</v>
          </cell>
          <cell r="E300" t="str">
            <v>Meter alteration – meter is being relocated or meter wiring altered and requires DNSP to visit site to verify the integrity of the metering equipment</v>
          </cell>
          <cell r="F300" t="str">
            <v>AFTER HOURS - CT</v>
          </cell>
          <cell r="G300" t="str">
            <v>Long rural/Isolated</v>
          </cell>
        </row>
        <row r="301">
          <cell r="B301" t="str">
            <v>SRCRBU</v>
          </cell>
          <cell r="C301" t="str">
            <v>Auxiliary metering services</v>
          </cell>
          <cell r="D301" t="str">
            <v>Meter reading</v>
          </cell>
          <cell r="E301" t="str">
            <v>Customer requests a check read, transfer read or validation of an estimated read on the meter, may be due to reported error in the meter reading. This is only used to check the accuracy of the meter reading</v>
          </cell>
          <cell r="F301" t="str">
            <v>BUSINESS HOURS</v>
          </cell>
          <cell r="G301" t="str">
            <v>Urban/Short Rural</v>
          </cell>
        </row>
        <row r="302">
          <cell r="B302" t="str">
            <v>SRCRBL
SRCRBI</v>
          </cell>
          <cell r="C302" t="str">
            <v>Auxiliary metering services</v>
          </cell>
          <cell r="D302" t="str">
            <v>Meter reading</v>
          </cell>
          <cell r="E302" t="str">
            <v>Customer requests a check read, transfer read or validation of an estimated read on the meter, may be due to reported error in the meter reading. This is only used to check the accuracy of the meter reading</v>
          </cell>
          <cell r="F302" t="str">
            <v>BUSINESS HOURS</v>
          </cell>
          <cell r="G302" t="str">
            <v>Long rural/Isolated</v>
          </cell>
        </row>
        <row r="303">
          <cell r="B303" t="str">
            <v>RNRRBU</v>
          </cell>
          <cell r="C303" t="str">
            <v>Auxiliary metering services</v>
          </cell>
          <cell r="D303" t="str">
            <v>Meter reading</v>
          </cell>
          <cell r="E303" t="str">
            <v>Site remains active and reading undertaken upon customer move in. Retail requested</v>
          </cell>
          <cell r="F303" t="str">
            <v>BUSINESS HOURS</v>
          </cell>
          <cell r="G303" t="str">
            <v>Urban/Short Rural</v>
          </cell>
        </row>
        <row r="304">
          <cell r="B304" t="str">
            <v>RNRRBL
RNRRBI</v>
          </cell>
          <cell r="C304" t="str">
            <v>Auxiliary metering services</v>
          </cell>
          <cell r="D304" t="str">
            <v>Meter reading</v>
          </cell>
          <cell r="E304" t="str">
            <v>Site remains active and reading undertaken upon customer move in. Retail requested</v>
          </cell>
          <cell r="F304" t="str">
            <v>BUSINESS HOURS</v>
          </cell>
          <cell r="G304" t="str">
            <v>Long rural/Isolated</v>
          </cell>
        </row>
        <row r="305">
          <cell r="B305" t="str">
            <v>SRTRBU</v>
          </cell>
          <cell r="C305" t="str">
            <v>Auxiliary metering services</v>
          </cell>
          <cell r="D305" t="str">
            <v>Meter reading</v>
          </cell>
          <cell r="E305" t="str">
            <v>Special meter reading excluding final read. Retailer or customer requested</v>
          </cell>
          <cell r="F305" t="str">
            <v>BUSINESS HOURS</v>
          </cell>
          <cell r="G305" t="str">
            <v>Urban/Short Rural</v>
          </cell>
        </row>
        <row r="306">
          <cell r="B306" t="str">
            <v>SRTRBL
SRTRBI</v>
          </cell>
          <cell r="C306" t="str">
            <v>Auxiliary metering services</v>
          </cell>
          <cell r="D306" t="str">
            <v>Meter reading</v>
          </cell>
          <cell r="E306" t="str">
            <v>Special meter reading excluding final read. Retailer or customer requested</v>
          </cell>
          <cell r="F306" t="str">
            <v>BUSINESS HOURS</v>
          </cell>
          <cell r="G306" t="str">
            <v>Long rural/Isolated</v>
          </cell>
        </row>
        <row r="307">
          <cell r="B307" t="str">
            <v>LPDBU</v>
          </cell>
          <cell r="C307" t="str">
            <v>Auxiliary metering services</v>
          </cell>
          <cell r="D307" t="str">
            <v>Type 6 non standard metering data services</v>
          </cell>
          <cell r="E307" t="str">
            <v>Provision of load profile data where available – Retailer requested</v>
          </cell>
          <cell r="F307" t="str">
            <v>BUSINESS HOURS</v>
          </cell>
          <cell r="G307" t="str">
            <v>Urban/Short Rural</v>
          </cell>
        </row>
        <row r="308">
          <cell r="B308" t="str">
            <v>LPDBL
LPDBI</v>
          </cell>
          <cell r="C308" t="str">
            <v>Auxiliary metering services</v>
          </cell>
          <cell r="D308" t="str">
            <v>Type 6 non standard metering data services</v>
          </cell>
          <cell r="E308" t="str">
            <v>Provision of load profile data where available – Retailer requested</v>
          </cell>
          <cell r="F308" t="str">
            <v>BUSINESS HOURS</v>
          </cell>
          <cell r="G308" t="str">
            <v>Long rural/Isolated</v>
          </cell>
        </row>
        <row r="309">
          <cell r="B309" t="str">
            <v>AAMRBU</v>
          </cell>
          <cell r="C309" t="str">
            <v>Auxiliary metering services</v>
          </cell>
          <cell r="D309" t="str">
            <v>Reseal</v>
          </cell>
          <cell r="E309" t="str">
            <v>Reseal and inspection of meter after customer initiated work</v>
          </cell>
          <cell r="F309" t="str">
            <v>BUSINESS HOURS</v>
          </cell>
          <cell r="G309" t="str">
            <v>Urban/Short Rural</v>
          </cell>
        </row>
        <row r="310">
          <cell r="B310" t="str">
            <v>AAMRBL
AAMRBI</v>
          </cell>
          <cell r="C310" t="str">
            <v>Auxiliary metering services</v>
          </cell>
          <cell r="D310" t="str">
            <v>Reseal</v>
          </cell>
          <cell r="E310" t="str">
            <v>Reseal and inspection of meter after customer initiated work</v>
          </cell>
          <cell r="F310" t="str">
            <v>BUSINESS HOURS</v>
          </cell>
          <cell r="G310" t="str">
            <v>Long rural/Isolated</v>
          </cell>
        </row>
      </sheetData>
      <sheetData sheetId="9"/>
      <sheetData sheetId="10"/>
      <sheetData sheetId="11"/>
      <sheetData sheetId="12"/>
    </sheetDataSet>
  </externalBook>
</externalLink>
</file>

<file path=xl/theme/theme1.xml><?xml version="1.0" encoding="utf-8"?>
<a:theme xmlns:a="http://schemas.openxmlformats.org/drawingml/2006/main" name="EQL">
  <a:themeElements>
    <a:clrScheme name="EQL">
      <a:dk1>
        <a:sysClr val="windowText" lastClr="000000"/>
      </a:dk1>
      <a:lt1>
        <a:sysClr val="window" lastClr="FFFFFF"/>
      </a:lt1>
      <a:dk2>
        <a:srgbClr val="44546A"/>
      </a:dk2>
      <a:lt2>
        <a:srgbClr val="E7E6E6"/>
      </a:lt2>
      <a:accent1>
        <a:srgbClr val="233C64"/>
      </a:accent1>
      <a:accent2>
        <a:srgbClr val="3A828E"/>
      </a:accent2>
      <a:accent3>
        <a:srgbClr val="6BA1AA"/>
      </a:accent3>
      <a:accent4>
        <a:srgbClr val="9DC1C7"/>
      </a:accent4>
      <a:accent5>
        <a:srgbClr val="CEE0E3"/>
      </a:accent5>
      <a:accent6>
        <a:srgbClr val="E1E1FF"/>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31BBB-CC0E-4500-914B-8763B6C01483}">
  <dimension ref="B1:N198"/>
  <sheetViews>
    <sheetView showGridLines="0" zoomScale="80" zoomScaleNormal="80" workbookViewId="0">
      <pane ySplit="1" topLeftCell="A2" activePane="bottomLeft" state="frozen"/>
      <selection pane="bottomLeft"/>
    </sheetView>
  </sheetViews>
  <sheetFormatPr defaultRowHeight="14.4" x14ac:dyDescent="0.3"/>
  <cols>
    <col min="1" max="1" width="1.6640625" customWidth="1"/>
    <col min="2" max="2" width="7.109375" style="24" customWidth="1"/>
    <col min="3" max="3" width="32.5546875" customWidth="1"/>
    <col min="4" max="13" width="14.6640625" customWidth="1"/>
  </cols>
  <sheetData>
    <row r="1" spans="2:13" ht="18" x14ac:dyDescent="0.3">
      <c r="B1" s="21" t="s">
        <v>798</v>
      </c>
    </row>
    <row r="3" spans="2:13" x14ac:dyDescent="0.3">
      <c r="B3" s="22" t="s">
        <v>288</v>
      </c>
      <c r="C3" t="s">
        <v>289</v>
      </c>
      <c r="D3" s="30" t="s">
        <v>0</v>
      </c>
    </row>
    <row r="5" spans="2:13" ht="15" customHeight="1" x14ac:dyDescent="0.3">
      <c r="B5" s="22" t="s">
        <v>290</v>
      </c>
      <c r="C5" t="s">
        <v>291</v>
      </c>
      <c r="D5" s="23"/>
      <c r="E5" s="23"/>
      <c r="F5" s="23"/>
      <c r="G5" s="23"/>
      <c r="H5" s="23"/>
      <c r="I5" s="23"/>
      <c r="J5" s="23"/>
      <c r="K5" s="23"/>
      <c r="L5" s="128" t="s">
        <v>799</v>
      </c>
      <c r="M5" s="23"/>
    </row>
    <row r="6" spans="2:13" x14ac:dyDescent="0.3">
      <c r="C6" t="s">
        <v>396</v>
      </c>
    </row>
    <row r="7" spans="2:13" x14ac:dyDescent="0.3">
      <c r="C7" t="s">
        <v>397</v>
      </c>
    </row>
    <row r="9" spans="2:13" ht="15" customHeight="1" x14ac:dyDescent="0.3">
      <c r="B9" s="22" t="s">
        <v>292</v>
      </c>
      <c r="C9" s="20" t="s">
        <v>338</v>
      </c>
      <c r="D9" s="20"/>
      <c r="E9" s="20"/>
      <c r="F9" s="20"/>
      <c r="G9" s="20"/>
      <c r="H9" s="20"/>
      <c r="I9" s="20"/>
      <c r="J9" s="20"/>
      <c r="K9" s="20"/>
      <c r="L9" s="20"/>
      <c r="M9" s="20"/>
    </row>
    <row r="10" spans="2:13" x14ac:dyDescent="0.3">
      <c r="C10" t="s">
        <v>293</v>
      </c>
    </row>
    <row r="12" spans="2:13" ht="15" customHeight="1" x14ac:dyDescent="0.3">
      <c r="B12" s="22" t="s">
        <v>294</v>
      </c>
      <c r="C12" t="s">
        <v>786</v>
      </c>
      <c r="D12" s="23"/>
      <c r="E12" s="23"/>
      <c r="F12" s="23"/>
      <c r="G12" s="23"/>
      <c r="H12" s="23"/>
      <c r="I12" s="23"/>
      <c r="J12" s="23"/>
      <c r="K12" s="23"/>
      <c r="L12" s="23"/>
      <c r="M12" s="23"/>
    </row>
    <row r="13" spans="2:13" x14ac:dyDescent="0.3">
      <c r="C13" s="25"/>
      <c r="D13" s="25"/>
      <c r="E13" s="63"/>
      <c r="F13" s="63"/>
      <c r="G13" s="25"/>
      <c r="H13" s="25"/>
      <c r="I13" s="25"/>
      <c r="J13" s="25"/>
      <c r="K13" s="25"/>
      <c r="L13" s="25"/>
    </row>
    <row r="14" spans="2:13" x14ac:dyDescent="0.3">
      <c r="B14" s="22" t="s">
        <v>295</v>
      </c>
      <c r="C14" s="20" t="s">
        <v>787</v>
      </c>
      <c r="D14" s="20"/>
      <c r="E14" s="20"/>
      <c r="F14" s="20"/>
      <c r="G14" s="20"/>
      <c r="H14" s="20"/>
      <c r="I14" s="20"/>
      <c r="J14" s="20"/>
      <c r="K14" s="20"/>
      <c r="L14" s="20"/>
    </row>
    <row r="15" spans="2:13" x14ac:dyDescent="0.3">
      <c r="C15" s="465"/>
      <c r="D15" s="465"/>
      <c r="E15" s="465"/>
      <c r="F15" s="465"/>
      <c r="G15" s="465"/>
      <c r="H15" s="465"/>
      <c r="I15" s="465"/>
      <c r="J15" s="465"/>
      <c r="K15" s="465"/>
      <c r="L15" s="465"/>
    </row>
    <row r="16" spans="2:13" ht="15.6" x14ac:dyDescent="0.3">
      <c r="C16" s="26" t="s">
        <v>296</v>
      </c>
      <c r="D16" s="25"/>
      <c r="E16" s="63"/>
      <c r="F16" s="63"/>
      <c r="G16" s="25"/>
      <c r="H16" s="25"/>
      <c r="I16" s="25"/>
      <c r="J16" s="25"/>
      <c r="K16" s="25"/>
      <c r="L16" s="25"/>
    </row>
    <row r="17" spans="2:14" x14ac:dyDescent="0.3">
      <c r="B17" s="22" t="s">
        <v>297</v>
      </c>
      <c r="C17" t="s">
        <v>298</v>
      </c>
    </row>
    <row r="18" spans="2:14" x14ac:dyDescent="0.3">
      <c r="C18" t="s">
        <v>299</v>
      </c>
    </row>
    <row r="19" spans="2:14" ht="15" thickBot="1" x14ac:dyDescent="0.35">
      <c r="C19" t="s">
        <v>300</v>
      </c>
    </row>
    <row r="20" spans="2:14" s="30" customFormat="1" ht="28.8" x14ac:dyDescent="0.3">
      <c r="B20" s="24"/>
      <c r="C20" s="27" t="s">
        <v>301</v>
      </c>
      <c r="D20" s="54" t="s">
        <v>280</v>
      </c>
      <c r="E20" s="101"/>
      <c r="F20" s="101"/>
      <c r="G20" s="112" t="s">
        <v>395</v>
      </c>
      <c r="H20" s="51" t="str">
        <f>"MRT                          "&amp;"FY"&amp;RIGHT($D$3,2)&amp;" Total"</f>
        <v>MRT                          FY24 Total</v>
      </c>
      <c r="I20" s="28" t="str">
        <f>"Attachment 2 FY"&amp;RIGHT($D$3,2)&amp;" Total"</f>
        <v>Attachment 2 FY24 Total</v>
      </c>
      <c r="J20" s="29" t="str">
        <f>"Variance        FY"&amp;RIGHT($D$3,2)</f>
        <v>Variance        FY24</v>
      </c>
      <c r="K20" s="51" t="e">
        <f>"MRT                          "&amp;"FY"&amp;RIGHT(#REF!,2)&amp;" Total"</f>
        <v>#REF!</v>
      </c>
      <c r="L20" s="28" t="e">
        <f>"Attachment 2 FY"&amp;RIGHT(#REF!,2)&amp;" Total"</f>
        <v>#REF!</v>
      </c>
      <c r="M20" s="29" t="e">
        <f>"Variance        FY"&amp;RIGHT(#REF!,2)</f>
        <v>#REF!</v>
      </c>
      <c r="N20"/>
    </row>
    <row r="21" spans="2:14" s="30" customFormat="1" x14ac:dyDescent="0.3">
      <c r="B21" s="24"/>
      <c r="C21" s="74" t="s">
        <v>398</v>
      </c>
      <c r="D21" s="65" t="s">
        <v>421</v>
      </c>
      <c r="E21" s="102"/>
      <c r="F21" s="102"/>
      <c r="G21" s="113" t="s">
        <v>2</v>
      </c>
      <c r="H21" s="75" t="e">
        <f>IF($D$3="2022/23",SUMIFS(#REF!,#REF!,$C21,#REF!,"Rate"),IF($D$3="2023/24",SUMIFS(#REF!,#REF!,$C21,#REF!,"Rate"),IF($D$3="2024/25",SUMIFS(#REF!,#REF!,$C21,#REF!,"Rate"),IF($D$3="2025/26",SUMIFS(#REF!,#REF!,$C21,#REF!,"Rate"),IF($D$3="2026/27",SUMIFS(#REF!,#REF!,$C21,#REF!,"Rate"),"Check")))))</f>
        <v>#REF!</v>
      </c>
      <c r="I21" s="76" t="e">
        <f>SUMIF(#REF!,$G21,#REF!)</f>
        <v>#REF!</v>
      </c>
      <c r="J21" s="77" t="e">
        <f>ROUND(H21-I21,6)</f>
        <v>#REF!</v>
      </c>
      <c r="K21" s="75" t="e">
        <f>IF($D$3="2022/23",SUMIFS(#REF!,#REF!,$C21,#REF!,"Rate"),IF($D$3="2023/24",SUMIFS(#REF!,#REF!,$C21,#REF!,"Rate"),IF($D$3="2024/25",SUMIFS(#REF!,#REF!,$C21,#REF!,"Rate"),IF($D$3="2025/26",SUMIFS(#REF!,#REF!,$C21,#REF!,"Rate"),IF($D$3="2026/27",SUMIFS(#REF!,#REF!,$C21,#REF!,"Rate"),"Check")))))</f>
        <v>#REF!</v>
      </c>
      <c r="L21" s="76" t="e">
        <f>SUMIF(#REF!,$G21,#REF!)</f>
        <v>#REF!</v>
      </c>
      <c r="M21" s="77" t="e">
        <f>ROUND(K21-L21,6)</f>
        <v>#REF!</v>
      </c>
    </row>
    <row r="22" spans="2:14" x14ac:dyDescent="0.3">
      <c r="C22" s="31" t="s">
        <v>302</v>
      </c>
      <c r="D22" s="55" t="s">
        <v>35</v>
      </c>
      <c r="E22" s="103"/>
      <c r="F22" s="103"/>
      <c r="G22" s="114" t="str">
        <f>G21</f>
        <v>East</v>
      </c>
      <c r="H22" s="60" t="e">
        <f>IF($D$3="2022/23",SUMIFS(#REF!,#REF!,$D22,#REF!,$G22,#REF!,"Rate"),IF($D$3="2023/24",SUMIFS(#REF!,#REF!,$D22,#REF!,$G22,#REF!,"Rate"),IF($D$3="2024/25",SUMIFS(#REF!,#REF!,$D22,#REF!,$G22,#REF!,"Rate"),IF($D$3="2025/26",SUMIFS(#REF!,#REF!,$D22,#REF!,$G22,#REF!,"Rate"),IF($D$3="2026/27",SUMIFS(#REF!,#REF!,$D22,#REF!,$G22,#REF!,"Rate"),"Check")))))</f>
        <v>#REF!</v>
      </c>
      <c r="I22" s="82" t="e">
        <f>SUMIFS(#REF!,#REF!,$G22,#REF!,$D22)</f>
        <v>#REF!</v>
      </c>
      <c r="J22" s="33" t="e">
        <f t="shared" ref="J22:J25" si="0">H22-I22</f>
        <v>#REF!</v>
      </c>
      <c r="K22" s="60" t="e">
        <f>IF($D$3="2022/23",SUMIFS(#REF!,#REF!,$D22,#REF!,$G22,#REF!,"Rate"),IF($D$3="2023/24",SUMIFS(#REF!,#REF!,$D22,#REF!,$G22,#REF!,"Rate"),IF($D$3="2024/25",SUMIFS(#REF!,#REF!,$D22,#REF!,$G22,#REF!,"Rate"),IF($D$3="2025/26",SUMIFS(#REF!,#REF!,$D22,#REF!,$G22,#REF!,"Rate"),IF($D$3="2026/27",SUMIFS(#REF!,#REF!,$D22,#REF!,$G22,#REF!,"Rate"),"Check")))))</f>
        <v>#REF!</v>
      </c>
      <c r="L22" s="82" t="e">
        <f>SUMIFS(#REF!,#REF!,$G22,#REF!,$D22)</f>
        <v>#REF!</v>
      </c>
      <c r="M22" s="33" t="e">
        <f t="shared" ref="M22:M25" si="1">K22-L22</f>
        <v>#REF!</v>
      </c>
    </row>
    <row r="23" spans="2:14" x14ac:dyDescent="0.3">
      <c r="C23" s="31" t="s">
        <v>302</v>
      </c>
      <c r="D23" s="55" t="s">
        <v>37</v>
      </c>
      <c r="E23" s="103"/>
      <c r="F23" s="103"/>
      <c r="G23" s="115" t="str">
        <f t="shared" ref="G23:G25" si="2">G22</f>
        <v>East</v>
      </c>
      <c r="H23" s="61" t="e">
        <f>IF($D$3="2022/23",SUMIFS(#REF!,#REF!,$D23,#REF!,$G23,#REF!,"Rate"),IF($D$3="2023/24",SUMIFS(#REF!,#REF!,$D23,#REF!,$G23,#REF!,"Rate"),IF($D$3="2024/25",SUMIFS(#REF!,#REF!,$D23,#REF!,$G23,#REF!,"Rate"),IF($D$3="2025/26",SUMIFS(#REF!,#REF!,$D23,#REF!,$G23,#REF!,"Rate"),IF($D$3="2026/27",SUMIFS(#REF!,#REF!,$D23,#REF!,$G23,#REF!,"Rate"),"Check")))))</f>
        <v>#REF!</v>
      </c>
      <c r="I23" s="82" t="e">
        <f>SUMIFS(#REF!,#REF!,$G23,#REF!,$D23)</f>
        <v>#REF!</v>
      </c>
      <c r="J23" s="33" t="e">
        <f t="shared" si="0"/>
        <v>#REF!</v>
      </c>
      <c r="K23" s="60" t="e">
        <f>IF($D$3="2022/23",SUMIFS(#REF!,#REF!,$D23,#REF!,$G23,#REF!,"Rate"),IF($D$3="2023/24",SUMIFS(#REF!,#REF!,$D23,#REF!,$G23,#REF!,"Rate"),IF($D$3="2024/25",SUMIFS(#REF!,#REF!,$D23,#REF!,$G23,#REF!,"Rate"),IF($D$3="2025/26",SUMIFS(#REF!,#REF!,$D23,#REF!,$G23,#REF!,"Rate"),IF($D$3="2026/27",SUMIFS(#REF!,#REF!,$D23,#REF!,$G23,#REF!,"Rate"),"Check")))))</f>
        <v>#REF!</v>
      </c>
      <c r="L23" s="82" t="e">
        <f>SUMIFS(#REF!,#REF!,$G23,#REF!,$D23)</f>
        <v>#REF!</v>
      </c>
      <c r="M23" s="33" t="e">
        <f t="shared" si="1"/>
        <v>#REF!</v>
      </c>
    </row>
    <row r="24" spans="2:14" x14ac:dyDescent="0.3">
      <c r="C24" s="31" t="s">
        <v>302</v>
      </c>
      <c r="D24" s="55" t="s">
        <v>36</v>
      </c>
      <c r="E24" s="103"/>
      <c r="F24" s="103"/>
      <c r="G24" s="115" t="str">
        <f t="shared" si="2"/>
        <v>East</v>
      </c>
      <c r="H24" s="61" t="e">
        <f>IF($D$3="2022/23",SUMIFS(#REF!,#REF!,$D24,#REF!,$G24,#REF!,"Rate"),IF($D$3="2023/24",SUMIFS(#REF!,#REF!,$D24,#REF!,$G24,#REF!,"Rate"),IF($D$3="2024/25",SUMIFS(#REF!,#REF!,$D24,#REF!,$G24,#REF!,"Rate"),IF($D$3="2025/26",SUMIFS(#REF!,#REF!,$D24,#REF!,$G24,#REF!,"Rate"),IF($D$3="2026/27",SUMIFS(#REF!,#REF!,$D24,#REF!,$G24,#REF!,"Rate"),"Check")))))</f>
        <v>#REF!</v>
      </c>
      <c r="I24" s="82" t="e">
        <f>SUMIFS(#REF!,#REF!,$G24,#REF!,$D24)</f>
        <v>#REF!</v>
      </c>
      <c r="J24" s="33" t="e">
        <f t="shared" si="0"/>
        <v>#REF!</v>
      </c>
      <c r="K24" s="60" t="e">
        <f>IF($D$3="2022/23",SUMIFS(#REF!,#REF!,$D24,#REF!,$G24,#REF!,"Rate"),IF($D$3="2023/24",SUMIFS(#REF!,#REF!,$D24,#REF!,$G24,#REF!,"Rate"),IF($D$3="2024/25",SUMIFS(#REF!,#REF!,$D24,#REF!,$G24,#REF!,"Rate"),IF($D$3="2025/26",SUMIFS(#REF!,#REF!,$D24,#REF!,$G24,#REF!,"Rate"),IF($D$3="2026/27",SUMIFS(#REF!,#REF!,$D24,#REF!,$G24,#REF!,"Rate"),"Check")))))</f>
        <v>#REF!</v>
      </c>
      <c r="L24" s="82" t="e">
        <f>SUMIFS(#REF!,#REF!,$G24,#REF!,$D24)</f>
        <v>#REF!</v>
      </c>
      <c r="M24" s="33" t="e">
        <f t="shared" si="1"/>
        <v>#REF!</v>
      </c>
    </row>
    <row r="25" spans="2:14" x14ac:dyDescent="0.3">
      <c r="C25" s="31" t="s">
        <v>302</v>
      </c>
      <c r="D25" s="55" t="s">
        <v>98</v>
      </c>
      <c r="E25" s="103"/>
      <c r="F25" s="103"/>
      <c r="G25" s="115" t="str">
        <f t="shared" si="2"/>
        <v>East</v>
      </c>
      <c r="H25" s="61" t="e">
        <f>IF($D$3="2022/23",SUMIFS(#REF!,#REF!,$D25,#REF!,$G25,#REF!,"Rate"),IF($D$3="2023/24",SUMIFS(#REF!,#REF!,$D25,#REF!,$G25,#REF!,"Rate"),IF($D$3="2024/25",SUMIFS(#REF!,#REF!,$D25,#REF!,$G25,#REF!,"Rate"),IF($D$3="2025/26",SUMIFS(#REF!,#REF!,$D25,#REF!,$G25,#REF!,"Rate"),IF($D$3="2026/27",SUMIFS(#REF!,#REF!,$D25,#REF!,$G25,#REF!,"Rate"),"Check")))))</f>
        <v>#REF!</v>
      </c>
      <c r="I25" s="82" t="e">
        <f>SUMIFS(#REF!,#REF!,$G25,#REF!,$D25)</f>
        <v>#REF!</v>
      </c>
      <c r="J25" s="33" t="e">
        <f t="shared" si="0"/>
        <v>#REF!</v>
      </c>
      <c r="K25" s="60" t="e">
        <f>IF($D$3="2022/23",SUMIFS(#REF!,#REF!,$D25,#REF!,$G25,#REF!,"Rate"),IF($D$3="2023/24",SUMIFS(#REF!,#REF!,$D25,#REF!,$G25,#REF!,"Rate"),IF($D$3="2024/25",SUMIFS(#REF!,#REF!,$D25,#REF!,$G25,#REF!,"Rate"),IF($D$3="2025/26",SUMIFS(#REF!,#REF!,$D25,#REF!,$G25,#REF!,"Rate"),IF($D$3="2026/27",SUMIFS(#REF!,#REF!,$D25,#REF!,$G25,#REF!,"Rate"),"Check")))))</f>
        <v>#REF!</v>
      </c>
      <c r="L25" s="82" t="e">
        <f>SUMIFS(#REF!,#REF!,$G25,#REF!,$D25)</f>
        <v>#REF!</v>
      </c>
      <c r="M25" s="33" t="e">
        <f t="shared" si="1"/>
        <v>#REF!</v>
      </c>
    </row>
    <row r="26" spans="2:14" s="50" customFormat="1" ht="13.8" x14ac:dyDescent="0.3">
      <c r="B26" s="47"/>
      <c r="C26" s="56" t="s">
        <v>401</v>
      </c>
      <c r="D26" s="57"/>
      <c r="E26" s="104"/>
      <c r="F26" s="104"/>
      <c r="G26" s="116"/>
      <c r="H26" s="62" t="e">
        <f t="shared" ref="H26:M26" si="3">H21-SUM(H22:H25)</f>
        <v>#REF!</v>
      </c>
      <c r="I26" s="83" t="e">
        <f t="shared" si="3"/>
        <v>#REF!</v>
      </c>
      <c r="J26" s="49" t="e">
        <f t="shared" si="3"/>
        <v>#REF!</v>
      </c>
      <c r="K26" s="62" t="e">
        <f t="shared" si="3"/>
        <v>#REF!</v>
      </c>
      <c r="L26" s="83" t="e">
        <f t="shared" si="3"/>
        <v>#REF!</v>
      </c>
      <c r="M26" s="49" t="e">
        <f t="shared" si="3"/>
        <v>#REF!</v>
      </c>
    </row>
    <row r="27" spans="2:14" x14ac:dyDescent="0.3">
      <c r="C27" s="31"/>
      <c r="D27" s="55"/>
      <c r="E27" s="103"/>
      <c r="F27" s="103"/>
      <c r="G27" s="115"/>
      <c r="H27" s="60"/>
      <c r="I27" s="82"/>
      <c r="J27" s="33"/>
      <c r="K27" s="60"/>
      <c r="L27" s="82"/>
      <c r="M27" s="33"/>
    </row>
    <row r="28" spans="2:14" s="30" customFormat="1" x14ac:dyDescent="0.3">
      <c r="B28" s="24"/>
      <c r="C28" s="78" t="s">
        <v>399</v>
      </c>
      <c r="D28" s="66" t="s">
        <v>421</v>
      </c>
      <c r="E28" s="105"/>
      <c r="F28" s="105"/>
      <c r="G28" s="117" t="s">
        <v>4</v>
      </c>
      <c r="H28" s="75" t="e">
        <f>IF($D$3="2022/23",SUMIFS(#REF!,#REF!,$C28,#REF!,"Rate"),IF($D$3="2023/24",SUMIFS(#REF!,#REF!,$C28,#REF!,"Rate"),IF($D$3="2024/25",SUMIFS(#REF!,#REF!,$C28,#REF!,"Rate"),IF($D$3="2025/26",SUMIFS(#REF!,#REF!,$C28,#REF!,"Rate"),IF($D$3="2026/27",SUMIFS(#REF!,#REF!,$C28,#REF!,"Rate"),"Check")))))</f>
        <v>#REF!</v>
      </c>
      <c r="I28" s="76" t="e">
        <f>SUMIF(#REF!,$G28,#REF!)</f>
        <v>#REF!</v>
      </c>
      <c r="J28" s="79" t="e">
        <f>ROUND(H28-I28,6)</f>
        <v>#REF!</v>
      </c>
      <c r="K28" s="75" t="e">
        <f>IF($D$3="2022/23",SUMIFS(#REF!,#REF!,$C28,#REF!,"Rate"),IF($D$3="2023/24",SUMIFS(#REF!,#REF!,$C28,#REF!,"Rate"),IF($D$3="2024/25",SUMIFS(#REF!,#REF!,$C28,#REF!,"Rate"),IF($D$3="2025/26",SUMIFS(#REF!,#REF!,$C28,#REF!,"Rate"),IF($D$3="2026/27",SUMIFS(#REF!,#REF!,$C28,#REF!,"Rate"),"Check")))))</f>
        <v>#REF!</v>
      </c>
      <c r="L28" s="76" t="e">
        <f>SUMIF(#REF!,$G28,#REF!)</f>
        <v>#REF!</v>
      </c>
      <c r="M28" s="79" t="e">
        <f>ROUND(K28-L28,6)</f>
        <v>#REF!</v>
      </c>
    </row>
    <row r="29" spans="2:14" x14ac:dyDescent="0.3">
      <c r="C29" s="31" t="s">
        <v>302</v>
      </c>
      <c r="D29" s="55" t="s">
        <v>35</v>
      </c>
      <c r="E29" s="103"/>
      <c r="F29" s="103"/>
      <c r="G29" s="115" t="str">
        <f t="shared" ref="G29:G32" si="4">G28</f>
        <v>West</v>
      </c>
      <c r="H29" s="61" t="e">
        <f>IF($D$3="2022/23",SUMIFS(#REF!,#REF!,$D29,#REF!,$G29,#REF!,"Rate"),IF($D$3="2023/24",SUMIFS(#REF!,#REF!,$D29,#REF!,$G29,#REF!,"Rate"),IF($D$3="2024/25",SUMIFS(#REF!,#REF!,$D29,#REF!,$G29,#REF!,"Rate"),IF($D$3="2025/26",SUMIFS(#REF!,#REF!,$D29,#REF!,$G29,#REF!,"Rate"),IF($D$3="2026/27",SUMIFS(#REF!,#REF!,$D29,#REF!,$G29,#REF!,"Rate"),"Check")))))</f>
        <v>#REF!</v>
      </c>
      <c r="I29" s="82" t="e">
        <f>SUMIFS(#REF!,#REF!,$G29,#REF!,$D29)</f>
        <v>#REF!</v>
      </c>
      <c r="J29" s="33" t="e">
        <f t="shared" ref="J29:J32" si="5">H29-I29</f>
        <v>#REF!</v>
      </c>
      <c r="K29" s="60" t="e">
        <f>IF($D$3="2022/23",SUMIFS(#REF!,#REF!,$D29,#REF!,$G29,#REF!,"Rate"),IF($D$3="2023/24",SUMIFS(#REF!,#REF!,$D29,#REF!,$G29,#REF!,"Rate"),IF($D$3="2024/25",SUMIFS(#REF!,#REF!,$D29,#REF!,$G29,#REF!,"Rate"),IF($D$3="2025/26",SUMIFS(#REF!,#REF!,$D29,#REF!,$G29,#REF!,"Rate"),IF($D$3="2026/27",SUMIFS(#REF!,#REF!,$D29,#REF!,$G29,#REF!,"Rate"),"Check")))))</f>
        <v>#REF!</v>
      </c>
      <c r="L29" s="82" t="e">
        <f>SUMIFS(#REF!,#REF!,$G29,#REF!,$D29)</f>
        <v>#REF!</v>
      </c>
      <c r="M29" s="33" t="e">
        <f t="shared" ref="M29" si="6">K29-L29</f>
        <v>#REF!</v>
      </c>
    </row>
    <row r="30" spans="2:14" x14ac:dyDescent="0.3">
      <c r="C30" s="31" t="s">
        <v>302</v>
      </c>
      <c r="D30" s="55" t="s">
        <v>37</v>
      </c>
      <c r="E30" s="103"/>
      <c r="F30" s="103"/>
      <c r="G30" s="115" t="str">
        <f t="shared" si="4"/>
        <v>West</v>
      </c>
      <c r="H30" s="61" t="e">
        <f>IF($D$3="2022/23",SUMIFS(#REF!,#REF!,$D30,#REF!,$G30,#REF!,"Rate"),IF($D$3="2023/24",SUMIFS(#REF!,#REF!,$D30,#REF!,$G30,#REF!,"Rate"),IF($D$3="2024/25",SUMIFS(#REF!,#REF!,$D30,#REF!,$G30,#REF!,"Rate"),IF($D$3="2025/26",SUMIFS(#REF!,#REF!,$D30,#REF!,$G30,#REF!,"Rate"),IF($D$3="2026/27",SUMIFS(#REF!,#REF!,$D30,#REF!,$G30,#REF!,"Rate"),"Check")))))</f>
        <v>#REF!</v>
      </c>
      <c r="I30" s="82" t="e">
        <f>SUMIFS(#REF!,#REF!,$G30,#REF!,$D30)</f>
        <v>#REF!</v>
      </c>
      <c r="J30" s="33" t="e">
        <f>H30-I30</f>
        <v>#REF!</v>
      </c>
      <c r="K30" s="60" t="e">
        <f>IF($D$3="2022/23",SUMIFS(#REF!,#REF!,$D30,#REF!,$G30,#REF!,"Rate"),IF($D$3="2023/24",SUMIFS(#REF!,#REF!,$D30,#REF!,$G30,#REF!,"Rate"),IF($D$3="2024/25",SUMIFS(#REF!,#REF!,$D30,#REF!,$G30,#REF!,"Rate"),IF($D$3="2025/26",SUMIFS(#REF!,#REF!,$D30,#REF!,$G30,#REF!,"Rate"),IF($D$3="2026/27",SUMIFS(#REF!,#REF!,$D30,#REF!,$G30,#REF!,"Rate"),"Check")))))</f>
        <v>#REF!</v>
      </c>
      <c r="L30" s="82" t="e">
        <f>SUMIFS(#REF!,#REF!,$G30,#REF!,$D30)</f>
        <v>#REF!</v>
      </c>
      <c r="M30" s="33" t="e">
        <f>K30-L30</f>
        <v>#REF!</v>
      </c>
    </row>
    <row r="31" spans="2:14" x14ac:dyDescent="0.3">
      <c r="C31" s="31" t="s">
        <v>302</v>
      </c>
      <c r="D31" s="55" t="s">
        <v>36</v>
      </c>
      <c r="E31" s="103"/>
      <c r="F31" s="103"/>
      <c r="G31" s="115" t="str">
        <f t="shared" si="4"/>
        <v>West</v>
      </c>
      <c r="H31" s="61" t="e">
        <f>IF($D$3="2022/23",SUMIFS(#REF!,#REF!,$D31,#REF!,$G31,#REF!,"Rate"),IF($D$3="2023/24",SUMIFS(#REF!,#REF!,$D31,#REF!,$G31,#REF!,"Rate"),IF($D$3="2024/25",SUMIFS(#REF!,#REF!,$D31,#REF!,$G31,#REF!,"Rate"),IF($D$3="2025/26",SUMIFS(#REF!,#REF!,$D31,#REF!,$G31,#REF!,"Rate"),IF($D$3="2026/27",SUMIFS(#REF!,#REF!,$D31,#REF!,$G31,#REF!,"Rate"),"Check")))))</f>
        <v>#REF!</v>
      </c>
      <c r="I31" s="82" t="e">
        <f>SUMIFS(#REF!,#REF!,$G31,#REF!,$D31)</f>
        <v>#REF!</v>
      </c>
      <c r="J31" s="33" t="e">
        <f>H31-I31</f>
        <v>#REF!</v>
      </c>
      <c r="K31" s="60" t="e">
        <f>IF($D$3="2022/23",SUMIFS(#REF!,#REF!,$D31,#REF!,$G31,#REF!,"Rate"),IF($D$3="2023/24",SUMIFS(#REF!,#REF!,$D31,#REF!,$G31,#REF!,"Rate"),IF($D$3="2024/25",SUMIFS(#REF!,#REF!,$D31,#REF!,$G31,#REF!,"Rate"),IF($D$3="2025/26",SUMIFS(#REF!,#REF!,$D31,#REF!,$G31,#REF!,"Rate"),IF($D$3="2026/27",SUMIFS(#REF!,#REF!,$D31,#REF!,$G31,#REF!,"Rate"),"Check")))))</f>
        <v>#REF!</v>
      </c>
      <c r="L31" s="82" t="e">
        <f>SUMIFS(#REF!,#REF!,$G31,#REF!,$D31)</f>
        <v>#REF!</v>
      </c>
      <c r="M31" s="33" t="e">
        <f>K31-L31</f>
        <v>#REF!</v>
      </c>
    </row>
    <row r="32" spans="2:14" x14ac:dyDescent="0.3">
      <c r="C32" s="31" t="s">
        <v>302</v>
      </c>
      <c r="D32" s="55" t="s">
        <v>98</v>
      </c>
      <c r="E32" s="103"/>
      <c r="F32" s="103"/>
      <c r="G32" s="115" t="str">
        <f t="shared" si="4"/>
        <v>West</v>
      </c>
      <c r="H32" s="61" t="e">
        <f>IF($D$3="2022/23",SUMIFS(#REF!,#REF!,$D32,#REF!,$G32,#REF!,"Rate"),IF($D$3="2023/24",SUMIFS(#REF!,#REF!,$D32,#REF!,$G32,#REF!,"Rate"),IF($D$3="2024/25",SUMIFS(#REF!,#REF!,$D32,#REF!,$G32,#REF!,"Rate"),IF($D$3="2025/26",SUMIFS(#REF!,#REF!,$D32,#REF!,$G32,#REF!,"Rate"),IF($D$3="2026/27",SUMIFS(#REF!,#REF!,$D32,#REF!,$G32,#REF!,"Rate"),"Check")))))</f>
        <v>#REF!</v>
      </c>
      <c r="I32" s="82" t="e">
        <f>SUMIFS(#REF!,#REF!,$G32,#REF!,$D32)</f>
        <v>#REF!</v>
      </c>
      <c r="J32" s="33" t="e">
        <f t="shared" si="5"/>
        <v>#REF!</v>
      </c>
      <c r="K32" s="60" t="e">
        <f>IF($D$3="2022/23",SUMIFS(#REF!,#REF!,$D32,#REF!,$G32,#REF!,"Rate"),IF($D$3="2023/24",SUMIFS(#REF!,#REF!,$D32,#REF!,$G32,#REF!,"Rate"),IF($D$3="2024/25",SUMIFS(#REF!,#REF!,$D32,#REF!,$G32,#REF!,"Rate"),IF($D$3="2025/26",SUMIFS(#REF!,#REF!,$D32,#REF!,$G32,#REF!,"Rate"),IF($D$3="2026/27",SUMIFS(#REF!,#REF!,$D32,#REF!,$G32,#REF!,"Rate"),"Check")))))</f>
        <v>#REF!</v>
      </c>
      <c r="L32" s="82" t="e">
        <f>SUMIFS(#REF!,#REF!,$G32,#REF!,$D32)</f>
        <v>#REF!</v>
      </c>
      <c r="M32" s="33" t="e">
        <f t="shared" ref="M32" si="7">K32-L32</f>
        <v>#REF!</v>
      </c>
    </row>
    <row r="33" spans="2:13" s="50" customFormat="1" ht="13.8" x14ac:dyDescent="0.3">
      <c r="B33" s="47"/>
      <c r="C33" s="56" t="s">
        <v>401</v>
      </c>
      <c r="D33" s="57"/>
      <c r="E33" s="104"/>
      <c r="F33" s="104"/>
      <c r="G33" s="116"/>
      <c r="H33" s="62" t="e">
        <f t="shared" ref="H33:M33" si="8">H28-SUM(H29:H32)</f>
        <v>#REF!</v>
      </c>
      <c r="I33" s="83" t="e">
        <f t="shared" si="8"/>
        <v>#REF!</v>
      </c>
      <c r="J33" s="49" t="e">
        <f t="shared" si="8"/>
        <v>#REF!</v>
      </c>
      <c r="K33" s="62" t="e">
        <f t="shared" si="8"/>
        <v>#REF!</v>
      </c>
      <c r="L33" s="83" t="e">
        <f t="shared" si="8"/>
        <v>#REF!</v>
      </c>
      <c r="M33" s="49" t="e">
        <f t="shared" si="8"/>
        <v>#REF!</v>
      </c>
    </row>
    <row r="34" spans="2:13" x14ac:dyDescent="0.3">
      <c r="C34" s="31"/>
      <c r="D34" s="55"/>
      <c r="E34" s="103"/>
      <c r="F34" s="103"/>
      <c r="G34" s="115"/>
      <c r="H34" s="61"/>
      <c r="I34" s="82"/>
      <c r="J34" s="33"/>
      <c r="K34" s="61"/>
      <c r="L34" s="82"/>
      <c r="M34" s="33"/>
    </row>
    <row r="35" spans="2:13" s="30" customFormat="1" x14ac:dyDescent="0.3">
      <c r="B35" s="24"/>
      <c r="C35" s="78" t="s">
        <v>400</v>
      </c>
      <c r="D35" s="66" t="s">
        <v>421</v>
      </c>
      <c r="E35" s="105"/>
      <c r="F35" s="105"/>
      <c r="G35" s="117" t="s">
        <v>7</v>
      </c>
      <c r="H35" s="75" t="e">
        <f>IF($D$3="2022/23",SUMIFS(#REF!,#REF!,$C35,#REF!,"Rate"),IF($D$3="2023/24",SUMIFS(#REF!,#REF!,$C35,#REF!,"Rate"),IF($D$3="2024/25",SUMIFS(#REF!,#REF!,$C35,#REF!,"Rate"),IF($D$3="2025/26",SUMIFS(#REF!,#REF!,$C35,#REF!,"Rate"),IF($D$3="2026/27",SUMIFS(#REF!,#REF!,$C35,#REF!,"Rate"),"Check")))))</f>
        <v>#REF!</v>
      </c>
      <c r="I35" s="76" t="e">
        <f>SUMIF(#REF!,$G35,#REF!)</f>
        <v>#REF!</v>
      </c>
      <c r="J35" s="79" t="e">
        <f>ROUND(H35-I35,6)</f>
        <v>#REF!</v>
      </c>
      <c r="K35" s="75" t="e">
        <f>IF($D$3="2022/23",SUMIFS(#REF!,#REF!,$C35,#REF!,"Rate"),IF($D$3="2023/24",SUMIFS(#REF!,#REF!,$C35,#REF!,"Rate"),IF($D$3="2024/25",SUMIFS(#REF!,#REF!,$C35,#REF!,"Rate"),IF($D$3="2025/26",SUMIFS(#REF!,#REF!,$C35,#REF!,"Rate"),IF($D$3="2026/27",SUMIFS(#REF!,#REF!,$C35,#REF!,"Rate"),"Check")))))</f>
        <v>#REF!</v>
      </c>
      <c r="L35" s="76" t="e">
        <f>SUMIF(#REF!,$G35,#REF!)</f>
        <v>#REF!</v>
      </c>
      <c r="M35" s="79" t="e">
        <f>ROUND(K35-L35,6)</f>
        <v>#REF!</v>
      </c>
    </row>
    <row r="36" spans="2:13" x14ac:dyDescent="0.3">
      <c r="C36" s="31" t="s">
        <v>302</v>
      </c>
      <c r="D36" s="55" t="s">
        <v>35</v>
      </c>
      <c r="E36" s="103"/>
      <c r="F36" s="103"/>
      <c r="G36" s="115" t="str">
        <f t="shared" ref="G36:G39" si="9">G35</f>
        <v>Mt Isa</v>
      </c>
      <c r="H36" s="61" t="e">
        <f>IF($D$3="2022/23",SUMIFS(#REF!,#REF!,$D36,#REF!,$G36,#REF!,"Rate"),IF($D$3="2023/24",SUMIFS(#REF!,#REF!,$D36,#REF!,$G36,#REF!,"Rate"),IF($D$3="2024/25",SUMIFS(#REF!,#REF!,$D36,#REF!,$G36,#REF!,"Rate"),IF($D$3="2025/26",SUMIFS(#REF!,#REF!,$D36,#REF!,$G36,#REF!,"Rate"),IF($D$3="2026/27",SUMIFS(#REF!,#REF!,$D36,#REF!,$G36,#REF!,"Rate"),"Check")))))</f>
        <v>#REF!</v>
      </c>
      <c r="I36" s="82" t="e">
        <f>SUMIFS(#REF!,#REF!,$G36,#REF!,$D36)</f>
        <v>#REF!</v>
      </c>
      <c r="J36" s="33" t="e">
        <f t="shared" ref="J36:J39" si="10">H36-I36</f>
        <v>#REF!</v>
      </c>
      <c r="K36" s="60" t="e">
        <f>IF($D$3="2022/23",SUMIFS(#REF!,#REF!,$D36,#REF!,$G36,#REF!,"Rate"),IF($D$3="2023/24",SUMIFS(#REF!,#REF!,$D36,#REF!,$G36,#REF!,"Rate"),IF($D$3="2024/25",SUMIFS(#REF!,#REF!,$D36,#REF!,$G36,#REF!,"Rate"),IF($D$3="2025/26",SUMIFS(#REF!,#REF!,$D36,#REF!,$G36,#REF!,"Rate"),IF($D$3="2026/27",SUMIFS(#REF!,#REF!,$D36,#REF!,$G36,#REF!,"Rate"),"Check")))))</f>
        <v>#REF!</v>
      </c>
      <c r="L36" s="82" t="e">
        <f>SUMIFS(#REF!,#REF!,$G36,#REF!,$D36)</f>
        <v>#REF!</v>
      </c>
      <c r="M36" s="33" t="e">
        <f t="shared" ref="M36" si="11">K36-L36</f>
        <v>#REF!</v>
      </c>
    </row>
    <row r="37" spans="2:13" x14ac:dyDescent="0.3">
      <c r="C37" s="31" t="s">
        <v>302</v>
      </c>
      <c r="D37" s="55" t="s">
        <v>37</v>
      </c>
      <c r="E37" s="103"/>
      <c r="F37" s="103"/>
      <c r="G37" s="115" t="str">
        <f t="shared" si="9"/>
        <v>Mt Isa</v>
      </c>
      <c r="H37" s="61" t="e">
        <f>IF($D$3="2022/23",SUMIFS(#REF!,#REF!,$D37,#REF!,$G37,#REF!,"Rate"),IF($D$3="2023/24",SUMIFS(#REF!,#REF!,$D37,#REF!,$G37,#REF!,"Rate"),IF($D$3="2024/25",SUMIFS(#REF!,#REF!,$D37,#REF!,$G37,#REF!,"Rate"),IF($D$3="2025/26",SUMIFS(#REF!,#REF!,$D37,#REF!,$G37,#REF!,"Rate"),IF($D$3="2026/27",SUMIFS(#REF!,#REF!,$D37,#REF!,$G37,#REF!,"Rate"),"Check")))))</f>
        <v>#REF!</v>
      </c>
      <c r="I37" s="82" t="e">
        <f>SUMIFS(#REF!,#REF!,$G37,#REF!,$D37)</f>
        <v>#REF!</v>
      </c>
      <c r="J37" s="33" t="e">
        <f>H37-I37</f>
        <v>#REF!</v>
      </c>
      <c r="K37" s="60" t="e">
        <f>IF($D$3="2022/23",SUMIFS(#REF!,#REF!,$D37,#REF!,$G37,#REF!,"Rate"),IF($D$3="2023/24",SUMIFS(#REF!,#REF!,$D37,#REF!,$G37,#REF!,"Rate"),IF($D$3="2024/25",SUMIFS(#REF!,#REF!,$D37,#REF!,$G37,#REF!,"Rate"),IF($D$3="2025/26",SUMIFS(#REF!,#REF!,$D37,#REF!,$G37,#REF!,"Rate"),IF($D$3="2026/27",SUMIFS(#REF!,#REF!,$D37,#REF!,$G37,#REF!,"Rate"),"Check")))))</f>
        <v>#REF!</v>
      </c>
      <c r="L37" s="82" t="e">
        <f>SUMIFS(#REF!,#REF!,$G37,#REF!,$D37)</f>
        <v>#REF!</v>
      </c>
      <c r="M37" s="33" t="e">
        <f>K37-L37</f>
        <v>#REF!</v>
      </c>
    </row>
    <row r="38" spans="2:13" x14ac:dyDescent="0.3">
      <c r="C38" s="31" t="s">
        <v>302</v>
      </c>
      <c r="D38" s="55" t="s">
        <v>36</v>
      </c>
      <c r="E38" s="103"/>
      <c r="F38" s="103"/>
      <c r="G38" s="115" t="str">
        <f t="shared" si="9"/>
        <v>Mt Isa</v>
      </c>
      <c r="H38" s="52" t="e">
        <f>IF($D$3="2022/23",SUMIFS(#REF!,#REF!,$D38,#REF!,$G38,#REF!,"Rate"),IF($D$3="2023/24",SUMIFS(#REF!,#REF!,$D38,#REF!,$G38,#REF!,"Rate"),IF($D$3="2024/25",SUMIFS(#REF!,#REF!,$D38,#REF!,$G38,#REF!,"Rate"),IF($D$3="2025/26",SUMIFS(#REF!,#REF!,$D38,#REF!,$G38,#REF!,"Rate"),IF($D$3="2026/27",SUMIFS(#REF!,#REF!,$D38,#REF!,$G38,#REF!,"Rate"),"Check")))))</f>
        <v>#REF!</v>
      </c>
      <c r="I38" s="82" t="e">
        <f>SUMIFS(#REF!,#REF!,$G38,#REF!,$D38)</f>
        <v>#REF!</v>
      </c>
      <c r="J38" s="33" t="e">
        <f>H38-I38</f>
        <v>#REF!</v>
      </c>
      <c r="K38" s="60" t="e">
        <f>IF($D$3="2022/23",SUMIFS(#REF!,#REF!,$D38,#REF!,$G38,#REF!,"Rate"),IF($D$3="2023/24",SUMIFS(#REF!,#REF!,$D38,#REF!,$G38,#REF!,"Rate"),IF($D$3="2024/25",SUMIFS(#REF!,#REF!,$D38,#REF!,$G38,#REF!,"Rate"),IF($D$3="2025/26",SUMIFS(#REF!,#REF!,$D38,#REF!,$G38,#REF!,"Rate"),IF($D$3="2026/27",SUMIFS(#REF!,#REF!,$D38,#REF!,$G38,#REF!,"Rate"),"Check")))))</f>
        <v>#REF!</v>
      </c>
      <c r="L38" s="82" t="e">
        <f>SUMIFS(#REF!,#REF!,$G38,#REF!,$D38)</f>
        <v>#REF!</v>
      </c>
      <c r="M38" s="33" t="e">
        <f>K38-L38</f>
        <v>#REF!</v>
      </c>
    </row>
    <row r="39" spans="2:13" x14ac:dyDescent="0.3">
      <c r="C39" s="31" t="s">
        <v>302</v>
      </c>
      <c r="D39" s="55" t="s">
        <v>98</v>
      </c>
      <c r="E39" s="103"/>
      <c r="F39" s="103"/>
      <c r="G39" s="115" t="str">
        <f t="shared" si="9"/>
        <v>Mt Isa</v>
      </c>
      <c r="H39" s="52" t="e">
        <f>IF($D$3="2022/23",SUMIFS(#REF!,#REF!,$D39,#REF!,$G39,#REF!,"Rate"),IF($D$3="2023/24",SUMIFS(#REF!,#REF!,$D39,#REF!,$G39,#REF!,"Rate"),IF($D$3="2024/25",SUMIFS(#REF!,#REF!,$D39,#REF!,$G39,#REF!,"Rate"),IF($D$3="2025/26",SUMIFS(#REF!,#REF!,$D39,#REF!,$G39,#REF!,"Rate"),IF($D$3="2026/27",SUMIFS(#REF!,#REF!,$D39,#REF!,$G39,#REF!,"Rate"),"Check")))))</f>
        <v>#REF!</v>
      </c>
      <c r="I39" s="82" t="e">
        <f>SUMIFS(#REF!,#REF!,$G39,#REF!,$D39)</f>
        <v>#REF!</v>
      </c>
      <c r="J39" s="33" t="e">
        <f t="shared" si="10"/>
        <v>#REF!</v>
      </c>
      <c r="K39" s="60" t="e">
        <f>IF($D$3="2022/23",SUMIFS(#REF!,#REF!,$D39,#REF!,$G39,#REF!,"Rate"),IF($D$3="2023/24",SUMIFS(#REF!,#REF!,$D39,#REF!,$G39,#REF!,"Rate"),IF($D$3="2024/25",SUMIFS(#REF!,#REF!,$D39,#REF!,$G39,#REF!,"Rate"),IF($D$3="2025/26",SUMIFS(#REF!,#REF!,$D39,#REF!,$G39,#REF!,"Rate"),IF($D$3="2026/27",SUMIFS(#REF!,#REF!,$D39,#REF!,$G39,#REF!,"Rate"),"Check")))))</f>
        <v>#REF!</v>
      </c>
      <c r="L39" s="82" t="e">
        <f>SUMIFS(#REF!,#REF!,$G39,#REF!,$D39)</f>
        <v>#REF!</v>
      </c>
      <c r="M39" s="33" t="e">
        <f t="shared" ref="M39" si="12">K39-L39</f>
        <v>#REF!</v>
      </c>
    </row>
    <row r="40" spans="2:13" s="50" customFormat="1" ht="13.8" x14ac:dyDescent="0.3">
      <c r="B40" s="47"/>
      <c r="C40" s="56" t="s">
        <v>401</v>
      </c>
      <c r="D40" s="57"/>
      <c r="E40" s="104"/>
      <c r="F40" s="104"/>
      <c r="G40" s="116"/>
      <c r="H40" s="58" t="e">
        <f>H35-SUM(H36:H39)</f>
        <v>#REF!</v>
      </c>
      <c r="I40" s="83" t="e">
        <f t="shared" ref="I40" si="13">I35-SUM(I36:I39)</f>
        <v>#REF!</v>
      </c>
      <c r="J40" s="49" t="e">
        <f t="shared" ref="J40" si="14">J35-SUM(J36:J39)</f>
        <v>#REF!</v>
      </c>
      <c r="K40" s="58" t="e">
        <f>K35-SUM(K36:K39)</f>
        <v>#REF!</v>
      </c>
      <c r="L40" s="83" t="e">
        <f t="shared" ref="L40" si="15">L35-SUM(L36:L39)</f>
        <v>#REF!</v>
      </c>
      <c r="M40" s="49" t="e">
        <f t="shared" ref="M40" si="16">M35-SUM(M36:M39)</f>
        <v>#REF!</v>
      </c>
    </row>
    <row r="41" spans="2:13" x14ac:dyDescent="0.3">
      <c r="C41" s="34"/>
      <c r="D41" s="35"/>
      <c r="E41" s="106"/>
      <c r="F41" s="106"/>
      <c r="G41" s="114"/>
      <c r="H41" s="52"/>
      <c r="I41" s="32"/>
      <c r="J41" s="33"/>
      <c r="K41" s="52"/>
      <c r="L41" s="32"/>
      <c r="M41" s="33"/>
    </row>
    <row r="42" spans="2:13" s="30" customFormat="1" x14ac:dyDescent="0.3">
      <c r="B42" s="24"/>
      <c r="C42" s="80" t="s">
        <v>402</v>
      </c>
      <c r="D42" s="66" t="s">
        <v>420</v>
      </c>
      <c r="E42" s="105"/>
      <c r="F42" s="105"/>
      <c r="G42" s="118" t="s">
        <v>2</v>
      </c>
      <c r="H42" s="81" t="e">
        <f>IF($D$3="2022/23",SUMIFS(#REF!,#REF!,$C42,#REF!,"Rate"),IF($D$3="2023/24",SUMIFS(#REF!,#REF!,$C42,#REF!,"Rate"),IF($D$3="2024/25",SUMIFS(#REF!,#REF!,$C42,#REF!,"Rate"),IF($D$3="2025/26",SUMIFS(#REF!,#REF!,$C42,#REF!,"Rate"),IF($D$3="2026/27",SUMIFS(#REF!,#REF!,$C42,#REF!,"Rate"),"Check")))))</f>
        <v>#REF!</v>
      </c>
      <c r="I42" s="76" t="e">
        <f>SUMIF(#REF!,$G42,#REF!)</f>
        <v>#REF!</v>
      </c>
      <c r="J42" s="79" t="e">
        <f>ROUND(H42-I42,6)</f>
        <v>#REF!</v>
      </c>
      <c r="K42" s="75" t="e">
        <f>IF($D$3="2022/23",SUMIFS(#REF!,#REF!,$C42,#REF!,"Rate"),IF($D$3="2023/24",SUMIFS(#REF!,#REF!,$C42,#REF!,"Rate"),IF($D$3="2024/25",SUMIFS(#REF!,#REF!,$C42,#REF!,"Rate"),IF($D$3="2025/26",SUMIFS(#REF!,#REF!,$C42,#REF!,"Rate"),IF($D$3="2026/27",SUMIFS(#REF!,#REF!,$C42,#REF!,"Rate"),"Check")))))</f>
        <v>#REF!</v>
      </c>
      <c r="L42" s="76" t="e">
        <f>SUMIF(#REF!,$G42,#REF!)</f>
        <v>#REF!</v>
      </c>
      <c r="M42" s="79" t="e">
        <f>ROUND(K42-L42,6)</f>
        <v>#REF!</v>
      </c>
    </row>
    <row r="43" spans="2:13" x14ac:dyDescent="0.3">
      <c r="C43" s="31" t="s">
        <v>303</v>
      </c>
      <c r="D43" s="55" t="s">
        <v>26</v>
      </c>
      <c r="E43" s="103"/>
      <c r="F43" s="103"/>
      <c r="G43" s="114" t="str">
        <f t="shared" ref="G43:G51" si="17">G42</f>
        <v>East</v>
      </c>
      <c r="H43" s="52" t="e">
        <f>IF($D$3="2022/23",SUMIFS(#REF!,#REF!,$D43,#REF!,$G43,#REF!,"Rate"),IF($D$3="2023/24",SUMIFS(#REF!,#REF!,$D43,#REF!,$G43,#REF!,"Rate"),IF($D$3="2024/25",SUMIFS(#REF!,#REF!,$D43,#REF!,$G43,#REF!,"Rate"),IF($D$3="2025/26",SUMIFS(#REF!,#REF!,$D43,#REF!,$G43,#REF!,"Rate"),IF($D$3="2026/27",SUMIFS(#REF!,#REF!,$D43,#REF!,$G43,#REF!,"Rate"),"Check")))))</f>
        <v>#REF!</v>
      </c>
      <c r="I43" s="82" t="e">
        <f>SUMIFS(#REF!,#REF!,$G43,#REF!,$D43)</f>
        <v>#REF!</v>
      </c>
      <c r="J43" s="33" t="e">
        <f t="shared" ref="J43:J50" si="18">H43-I43</f>
        <v>#REF!</v>
      </c>
      <c r="K43" s="60" t="e">
        <f>IF($D$3="2022/23",SUMIFS(#REF!,#REF!,$D43,#REF!,$G43,#REF!,"Rate"),IF($D$3="2023/24",SUMIFS(#REF!,#REF!,$D43,#REF!,$G43,#REF!,"Rate"),IF($D$3="2024/25",SUMIFS(#REF!,#REF!,$D43,#REF!,$G43,#REF!,"Rate"),IF($D$3="2025/26",SUMIFS(#REF!,#REF!,$D43,#REF!,$G43,#REF!,"Rate"),IF($D$3="2026/27",SUMIFS(#REF!,#REF!,$D43,#REF!,$G43,#REF!,"Rate"),"Check")))))</f>
        <v>#REF!</v>
      </c>
      <c r="L43" s="82" t="e">
        <f>SUMIFS(#REF!,#REF!,$G43,#REF!,$D43)</f>
        <v>#REF!</v>
      </c>
      <c r="M43" s="33" t="e">
        <f t="shared" ref="M43:M51" si="19">K43-L43</f>
        <v>#REF!</v>
      </c>
    </row>
    <row r="44" spans="2:13" x14ac:dyDescent="0.3">
      <c r="C44" s="31" t="s">
        <v>303</v>
      </c>
      <c r="D44" s="55" t="s">
        <v>28</v>
      </c>
      <c r="E44" s="103"/>
      <c r="F44" s="103"/>
      <c r="G44" s="114" t="str">
        <f t="shared" si="17"/>
        <v>East</v>
      </c>
      <c r="H44" s="52" t="e">
        <f>IF($D$3="2022/23",SUMIFS(#REF!,#REF!,$D44,#REF!,$G44,#REF!,"Rate"),IF($D$3="2023/24",SUMIFS(#REF!,#REF!,$D44,#REF!,$G44,#REF!,"Rate"),IF($D$3="2024/25",SUMIFS(#REF!,#REF!,$D44,#REF!,$G44,#REF!,"Rate"),IF($D$3="2025/26",SUMIFS(#REF!,#REF!,$D44,#REF!,$G44,#REF!,"Rate"),IF($D$3="2026/27",SUMIFS(#REF!,#REF!,$D44,#REF!,$G44,#REF!,"Rate"),"Check")))))</f>
        <v>#REF!</v>
      </c>
      <c r="I44" s="82" t="e">
        <f>SUMIFS(#REF!,#REF!,$G44,#REF!,$D44)</f>
        <v>#REF!</v>
      </c>
      <c r="J44" s="33" t="e">
        <f t="shared" ref="J44" si="20">H44-I44</f>
        <v>#REF!</v>
      </c>
      <c r="K44" s="60" t="e">
        <f>IF($D$3="2022/23",SUMIFS(#REF!,#REF!,$D44,#REF!,$G44,#REF!,"Rate"),IF($D$3="2023/24",SUMIFS(#REF!,#REF!,$D44,#REF!,$G44,#REF!,"Rate"),IF($D$3="2024/25",SUMIFS(#REF!,#REF!,$D44,#REF!,$G44,#REF!,"Rate"),IF($D$3="2025/26",SUMIFS(#REF!,#REF!,$D44,#REF!,$G44,#REF!,"Rate"),IF($D$3="2026/27",SUMIFS(#REF!,#REF!,$D44,#REF!,$G44,#REF!,"Rate"),"Check")))))</f>
        <v>#REF!</v>
      </c>
      <c r="L44" s="82" t="e">
        <f>SUMIFS(#REF!,#REF!,$G44,#REF!,$D44)</f>
        <v>#REF!</v>
      </c>
      <c r="M44" s="33" t="e">
        <f t="shared" si="19"/>
        <v>#REF!</v>
      </c>
    </row>
    <row r="45" spans="2:13" x14ac:dyDescent="0.3">
      <c r="C45" s="31" t="s">
        <v>303</v>
      </c>
      <c r="D45" s="55" t="s">
        <v>33</v>
      </c>
      <c r="E45" s="103"/>
      <c r="F45" s="103"/>
      <c r="G45" s="114" t="str">
        <f t="shared" si="17"/>
        <v>East</v>
      </c>
      <c r="H45" s="52" t="e">
        <f>IF($D$3="2022/23",SUMIFS(#REF!,#REF!,$D45,#REF!,$G45,#REF!,"Rate"),IF($D$3="2023/24",SUMIFS(#REF!,#REF!,$D45,#REF!,$G45,#REF!,"Rate"),IF($D$3="2024/25",SUMIFS(#REF!,#REF!,$D45,#REF!,$G45,#REF!,"Rate"),IF($D$3="2025/26",SUMIFS(#REF!,#REF!,$D45,#REF!,$G45,#REF!,"Rate"),IF($D$3="2026/27",SUMIFS(#REF!,#REF!,$D45,#REF!,$G45,#REF!,"Rate"),"Check")))))</f>
        <v>#REF!</v>
      </c>
      <c r="I45" s="82" t="e">
        <f>SUMIFS(#REF!,#REF!,$G45,#REF!,$D45)</f>
        <v>#REF!</v>
      </c>
      <c r="J45" s="33" t="e">
        <f t="shared" si="18"/>
        <v>#REF!</v>
      </c>
      <c r="K45" s="60" t="e">
        <f>IF($D$3="2022/23",SUMIFS(#REF!,#REF!,$D45,#REF!,$G45,#REF!,"Rate"),IF($D$3="2023/24",SUMIFS(#REF!,#REF!,$D45,#REF!,$G45,#REF!,"Rate"),IF($D$3="2024/25",SUMIFS(#REF!,#REF!,$D45,#REF!,$G45,#REF!,"Rate"),IF($D$3="2025/26",SUMIFS(#REF!,#REF!,$D45,#REF!,$G45,#REF!,"Rate"),IF($D$3="2026/27",SUMIFS(#REF!,#REF!,$D45,#REF!,$G45,#REF!,"Rate"),"Check")))))</f>
        <v>#REF!</v>
      </c>
      <c r="L45" s="82" t="e">
        <f>SUMIFS(#REF!,#REF!,$G45,#REF!,$D45)</f>
        <v>#REF!</v>
      </c>
      <c r="M45" s="33" t="e">
        <f t="shared" si="19"/>
        <v>#REF!</v>
      </c>
    </row>
    <row r="46" spans="2:13" x14ac:dyDescent="0.3">
      <c r="C46" s="31" t="s">
        <v>303</v>
      </c>
      <c r="D46" s="55" t="s">
        <v>29</v>
      </c>
      <c r="E46" s="103"/>
      <c r="F46" s="103"/>
      <c r="G46" s="114" t="str">
        <f t="shared" si="17"/>
        <v>East</v>
      </c>
      <c r="H46" s="52" t="e">
        <f>IF($D$3="2022/23",SUMIFS(#REF!,#REF!,$D46,#REF!,$G46,#REF!,"Rate"),IF($D$3="2023/24",SUMIFS(#REF!,#REF!,$D46,#REF!,$G46,#REF!,"Rate"),IF($D$3="2024/25",SUMIFS(#REF!,#REF!,$D46,#REF!,$G46,#REF!,"Rate"),IF($D$3="2025/26",SUMIFS(#REF!,#REF!,$D46,#REF!,$G46,#REF!,"Rate"),IF($D$3="2026/27",SUMIFS(#REF!,#REF!,$D46,#REF!,$G46,#REF!,"Rate"),"Check")))))</f>
        <v>#REF!</v>
      </c>
      <c r="I46" s="82" t="e">
        <f>SUMIFS(#REF!,#REF!,$G46,#REF!,$D46)</f>
        <v>#REF!</v>
      </c>
      <c r="J46" s="33" t="e">
        <f t="shared" si="18"/>
        <v>#REF!</v>
      </c>
      <c r="K46" s="60" t="e">
        <f>IF($D$3="2022/23",SUMIFS(#REF!,#REF!,$D46,#REF!,$G46,#REF!,"Rate"),IF($D$3="2023/24",SUMIFS(#REF!,#REF!,$D46,#REF!,$G46,#REF!,"Rate"),IF($D$3="2024/25",SUMIFS(#REF!,#REF!,$D46,#REF!,$G46,#REF!,"Rate"),IF($D$3="2025/26",SUMIFS(#REF!,#REF!,$D46,#REF!,$G46,#REF!,"Rate"),IF($D$3="2026/27",SUMIFS(#REF!,#REF!,$D46,#REF!,$G46,#REF!,"Rate"),"Check")))))</f>
        <v>#REF!</v>
      </c>
      <c r="L46" s="82" t="e">
        <f>SUMIFS(#REF!,#REF!,$G46,#REF!,$D46)</f>
        <v>#REF!</v>
      </c>
      <c r="M46" s="33" t="e">
        <f t="shared" si="19"/>
        <v>#REF!</v>
      </c>
    </row>
    <row r="47" spans="2:13" x14ac:dyDescent="0.3">
      <c r="C47" s="31" t="s">
        <v>303</v>
      </c>
      <c r="D47" s="55" t="s">
        <v>81</v>
      </c>
      <c r="E47" s="103"/>
      <c r="F47" s="103"/>
      <c r="G47" s="114" t="str">
        <f t="shared" si="17"/>
        <v>East</v>
      </c>
      <c r="H47" s="52" t="e">
        <f>IF($D$3="2022/23",SUMIFS(#REF!,#REF!,$D47,#REF!,$G47,#REF!,"Rate"),IF($D$3="2023/24",SUMIFS(#REF!,#REF!,$D47,#REF!,$G47,#REF!,"Rate"),IF($D$3="2024/25",SUMIFS(#REF!,#REF!,$D47,#REF!,$G47,#REF!,"Rate"),IF($D$3="2025/26",SUMIFS(#REF!,#REF!,$D47,#REF!,$G47,#REF!,"Rate"),IF($D$3="2026/27",SUMIFS(#REF!,#REF!,$D47,#REF!,$G47,#REF!,"Rate"),"Check")))))</f>
        <v>#REF!</v>
      </c>
      <c r="I47" s="82" t="e">
        <f>SUMIFS(#REF!,#REF!,$G47,#REF!,$D47)</f>
        <v>#REF!</v>
      </c>
      <c r="J47" s="33" t="e">
        <f t="shared" si="18"/>
        <v>#REF!</v>
      </c>
      <c r="K47" s="60" t="e">
        <f>IF($D$3="2022/23",SUMIFS(#REF!,#REF!,$D47,#REF!,$G47,#REF!,"Rate"),IF($D$3="2023/24",SUMIFS(#REF!,#REF!,$D47,#REF!,$G47,#REF!,"Rate"),IF($D$3="2024/25",SUMIFS(#REF!,#REF!,$D47,#REF!,$G47,#REF!,"Rate"),IF($D$3="2025/26",SUMIFS(#REF!,#REF!,$D47,#REF!,$G47,#REF!,"Rate"),IF($D$3="2026/27",SUMIFS(#REF!,#REF!,$D47,#REF!,$G47,#REF!,"Rate"),"Check")))))</f>
        <v>#REF!</v>
      </c>
      <c r="L47" s="82" t="e">
        <f>SUMIFS(#REF!,#REF!,$G47,#REF!,$D47)</f>
        <v>#REF!</v>
      </c>
      <c r="M47" s="33" t="e">
        <f t="shared" si="19"/>
        <v>#REF!</v>
      </c>
    </row>
    <row r="48" spans="2:13" x14ac:dyDescent="0.3">
      <c r="C48" s="31" t="s">
        <v>303</v>
      </c>
      <c r="D48" s="55" t="s">
        <v>34</v>
      </c>
      <c r="E48" s="103"/>
      <c r="F48" s="103"/>
      <c r="G48" s="114" t="str">
        <f t="shared" si="17"/>
        <v>East</v>
      </c>
      <c r="H48" s="52" t="e">
        <f>IF($D$3="2022/23",SUMIFS(#REF!,#REF!,$D48,#REF!,$G48,#REF!,"Rate"),IF($D$3="2023/24",SUMIFS(#REF!,#REF!,$D48,#REF!,$G48,#REF!,"Rate"),IF($D$3="2024/25",SUMIFS(#REF!,#REF!,$D48,#REF!,$G48,#REF!,"Rate"),IF($D$3="2025/26",SUMIFS(#REF!,#REF!,$D48,#REF!,$G48,#REF!,"Rate"),IF($D$3="2026/27",SUMIFS(#REF!,#REF!,$D48,#REF!,$G48,#REF!,"Rate"),"Check")))))</f>
        <v>#REF!</v>
      </c>
      <c r="I48" s="82" t="e">
        <f>SUMIFS(#REF!,#REF!,$G48,#REF!,$D48)</f>
        <v>#REF!</v>
      </c>
      <c r="J48" s="33" t="e">
        <f t="shared" si="18"/>
        <v>#REF!</v>
      </c>
      <c r="K48" s="60" t="e">
        <f>IF($D$3="2022/23",SUMIFS(#REF!,#REF!,$D48,#REF!,$G48,#REF!,"Rate"),IF($D$3="2023/24",SUMIFS(#REF!,#REF!,$D48,#REF!,$G48,#REF!,"Rate"),IF($D$3="2024/25",SUMIFS(#REF!,#REF!,$D48,#REF!,$G48,#REF!,"Rate"),IF($D$3="2025/26",SUMIFS(#REF!,#REF!,$D48,#REF!,$G48,#REF!,"Rate"),IF($D$3="2026/27",SUMIFS(#REF!,#REF!,$D48,#REF!,$G48,#REF!,"Rate"),"Check")))))</f>
        <v>#REF!</v>
      </c>
      <c r="L48" s="82" t="e">
        <f>SUMIFS(#REF!,#REF!,$G48,#REF!,$D48)</f>
        <v>#REF!</v>
      </c>
      <c r="M48" s="33" t="e">
        <f t="shared" si="19"/>
        <v>#REF!</v>
      </c>
    </row>
    <row r="49" spans="2:13" x14ac:dyDescent="0.3">
      <c r="C49" s="31" t="s">
        <v>303</v>
      </c>
      <c r="D49" s="55" t="s">
        <v>93</v>
      </c>
      <c r="E49" s="103"/>
      <c r="F49" s="103"/>
      <c r="G49" s="114" t="str">
        <f t="shared" si="17"/>
        <v>East</v>
      </c>
      <c r="H49" s="52" t="e">
        <f>IF($D$3="2022/23",SUMIFS(#REF!,#REF!,$D49,#REF!,$G49,#REF!,"Rate"),IF($D$3="2023/24",SUMIFS(#REF!,#REF!,$D49,#REF!,$G49,#REF!,"Rate"),IF($D$3="2024/25",SUMIFS(#REF!,#REF!,$D49,#REF!,$G49,#REF!,"Rate"),IF($D$3="2025/26",SUMIFS(#REF!,#REF!,$D49,#REF!,$G49,#REF!,"Rate"),IF($D$3="2026/27",SUMIFS(#REF!,#REF!,$D49,#REF!,$G49,#REF!,"Rate"),"Check")))))</f>
        <v>#REF!</v>
      </c>
      <c r="I49" s="82" t="e">
        <f>SUMIFS(#REF!,#REF!,$G49,#REF!,$D49)</f>
        <v>#REF!</v>
      </c>
      <c r="J49" s="33" t="e">
        <f t="shared" si="18"/>
        <v>#REF!</v>
      </c>
      <c r="K49" s="60" t="e">
        <f>IF($D$3="2022/23",SUMIFS(#REF!,#REF!,$D49,#REF!,$G49,#REF!,"Rate"),IF($D$3="2023/24",SUMIFS(#REF!,#REF!,$D49,#REF!,$G49,#REF!,"Rate"),IF($D$3="2024/25",SUMIFS(#REF!,#REF!,$D49,#REF!,$G49,#REF!,"Rate"),IF($D$3="2025/26",SUMIFS(#REF!,#REF!,$D49,#REF!,$G49,#REF!,"Rate"),IF($D$3="2026/27",SUMIFS(#REF!,#REF!,$D49,#REF!,$G49,#REF!,"Rate"),"Check")))))</f>
        <v>#REF!</v>
      </c>
      <c r="L49" s="82" t="e">
        <f>SUMIFS(#REF!,#REF!,$G49,#REF!,$D49)</f>
        <v>#REF!</v>
      </c>
      <c r="M49" s="33" t="e">
        <f t="shared" si="19"/>
        <v>#REF!</v>
      </c>
    </row>
    <row r="50" spans="2:13" x14ac:dyDescent="0.3">
      <c r="C50" s="31" t="s">
        <v>303</v>
      </c>
      <c r="D50" s="55" t="s">
        <v>96</v>
      </c>
      <c r="E50" s="103"/>
      <c r="F50" s="103"/>
      <c r="G50" s="114" t="str">
        <f t="shared" si="17"/>
        <v>East</v>
      </c>
      <c r="H50" s="52" t="e">
        <f>IF($D$3="2022/23",SUMIFS(#REF!,#REF!,$D50,#REF!,$G50,#REF!,"Rate"),IF($D$3="2023/24",SUMIFS(#REF!,#REF!,$D50,#REF!,$G50,#REF!,"Rate"),IF($D$3="2024/25",SUMIFS(#REF!,#REF!,$D50,#REF!,$G50,#REF!,"Rate"),IF($D$3="2025/26",SUMIFS(#REF!,#REF!,$D50,#REF!,$G50,#REF!,"Rate"),IF($D$3="2026/27",SUMIFS(#REF!,#REF!,$D50,#REF!,$G50,#REF!,"Rate"),"Check")))))</f>
        <v>#REF!</v>
      </c>
      <c r="I50" s="82" t="e">
        <f>SUMIFS(#REF!,#REF!,$G50,#REF!,$D50)</f>
        <v>#REF!</v>
      </c>
      <c r="J50" s="33" t="e">
        <f t="shared" si="18"/>
        <v>#REF!</v>
      </c>
      <c r="K50" s="60" t="e">
        <f>IF($D$3="2022/23",SUMIFS(#REF!,#REF!,$D50,#REF!,$G50,#REF!,"Rate"),IF($D$3="2023/24",SUMIFS(#REF!,#REF!,$D50,#REF!,$G50,#REF!,"Rate"),IF($D$3="2024/25",SUMIFS(#REF!,#REF!,$D50,#REF!,$G50,#REF!,"Rate"),IF($D$3="2025/26",SUMIFS(#REF!,#REF!,$D50,#REF!,$G50,#REF!,"Rate"),IF($D$3="2026/27",SUMIFS(#REF!,#REF!,$D50,#REF!,$G50,#REF!,"Rate"),"Check")))))</f>
        <v>#REF!</v>
      </c>
      <c r="L50" s="82" t="e">
        <f>SUMIFS(#REF!,#REF!,$G50,#REF!,$D50)</f>
        <v>#REF!</v>
      </c>
      <c r="M50" s="33" t="e">
        <f t="shared" si="19"/>
        <v>#REF!</v>
      </c>
    </row>
    <row r="51" spans="2:13" x14ac:dyDescent="0.3">
      <c r="C51" s="31" t="s">
        <v>303</v>
      </c>
      <c r="D51" s="55" t="s">
        <v>89</v>
      </c>
      <c r="E51" s="103"/>
      <c r="F51" s="103"/>
      <c r="G51" s="114" t="str">
        <f t="shared" si="17"/>
        <v>East</v>
      </c>
      <c r="H51" s="52" t="e">
        <f>IF($D$3="2022/23",SUMIFS(#REF!,#REF!,$D51,#REF!,$G51,#REF!,"Rate"),IF($D$3="2023/24",SUMIFS(#REF!,#REF!,$D51,#REF!,$G51,#REF!,"Rate"),IF($D$3="2024/25",SUMIFS(#REF!,#REF!,$D51,#REF!,$G51,#REF!,"Rate"),IF($D$3="2025/26",SUMIFS(#REF!,#REF!,$D51,#REF!,$G51,#REF!,"Rate"),IF($D$3="2026/27",SUMIFS(#REF!,#REF!,$D51,#REF!,$G51,#REF!,"Rate"),"Check")))))</f>
        <v>#REF!</v>
      </c>
      <c r="I51" s="82" t="e">
        <f>SUMIFS(#REF!,#REF!,$G51,#REF!,$D51)</f>
        <v>#REF!</v>
      </c>
      <c r="J51" s="33" t="e">
        <f t="shared" ref="J51" si="21">H51-I51</f>
        <v>#REF!</v>
      </c>
      <c r="K51" s="60" t="e">
        <f>IF($D$3="2022/23",SUMIFS(#REF!,#REF!,$D51,#REF!,$G51,#REF!,"Rate"),IF($D$3="2023/24",SUMIFS(#REF!,#REF!,$D51,#REF!,$G51,#REF!,"Rate"),IF($D$3="2024/25",SUMIFS(#REF!,#REF!,$D51,#REF!,$G51,#REF!,"Rate"),IF($D$3="2025/26",SUMIFS(#REF!,#REF!,$D51,#REF!,$G51,#REF!,"Rate"),IF($D$3="2026/27",SUMIFS(#REF!,#REF!,$D51,#REF!,$G51,#REF!,"Rate"),"Check")))))</f>
        <v>#REF!</v>
      </c>
      <c r="L51" s="82" t="e">
        <f>SUMIFS(#REF!,#REF!,$G51,#REF!,$D51)</f>
        <v>#REF!</v>
      </c>
      <c r="M51" s="33" t="e">
        <f t="shared" si="19"/>
        <v>#REF!</v>
      </c>
    </row>
    <row r="52" spans="2:13" s="50" customFormat="1" ht="13.8" x14ac:dyDescent="0.3">
      <c r="B52" s="47"/>
      <c r="C52" s="56" t="s">
        <v>401</v>
      </c>
      <c r="D52" s="57"/>
      <c r="E52" s="104"/>
      <c r="F52" s="104"/>
      <c r="G52" s="116"/>
      <c r="H52" s="58" t="e">
        <f>H42-SUM(H43:H51)</f>
        <v>#REF!</v>
      </c>
      <c r="I52" s="48" t="e">
        <f t="shared" ref="I52:J52" si="22">I42-SUM(I43:I51)</f>
        <v>#REF!</v>
      </c>
      <c r="J52" s="49" t="e">
        <f t="shared" si="22"/>
        <v>#REF!</v>
      </c>
      <c r="K52" s="58" t="e">
        <f>K42-SUM(K43:K51)</f>
        <v>#REF!</v>
      </c>
      <c r="L52" s="48" t="e">
        <f t="shared" ref="L52:M52" si="23">L42-SUM(L43:L51)</f>
        <v>#REF!</v>
      </c>
      <c r="M52" s="49" t="e">
        <f t="shared" si="23"/>
        <v>#REF!</v>
      </c>
    </row>
    <row r="53" spans="2:13" x14ac:dyDescent="0.3">
      <c r="C53" s="31"/>
      <c r="D53" s="55"/>
      <c r="E53" s="103"/>
      <c r="F53" s="103"/>
      <c r="G53" s="114"/>
      <c r="H53" s="52"/>
      <c r="I53" s="32"/>
      <c r="J53" s="33"/>
      <c r="K53" s="52"/>
      <c r="L53" s="32"/>
      <c r="M53" s="33"/>
    </row>
    <row r="54" spans="2:13" s="30" customFormat="1" x14ac:dyDescent="0.3">
      <c r="B54" s="24"/>
      <c r="C54" s="80" t="s">
        <v>403</v>
      </c>
      <c r="D54" s="66" t="s">
        <v>420</v>
      </c>
      <c r="E54" s="105"/>
      <c r="F54" s="105"/>
      <c r="G54" s="118" t="s">
        <v>4</v>
      </c>
      <c r="H54" s="81" t="e">
        <f>IF($D$3="2022/23",SUMIFS(#REF!,#REF!,$C54,#REF!,"Rate"),IF($D$3="2023/24",SUMIFS(#REF!,#REF!,$C54,#REF!,"Rate"),IF($D$3="2024/25",SUMIFS(#REF!,#REF!,$C54,#REF!,"Rate"),IF($D$3="2025/26",SUMIFS(#REF!,#REF!,$C54,#REF!,"Rate"),IF($D$3="2026/27",SUMIFS(#REF!,#REF!,$C54,#REF!,"Rate"),"Check")))))</f>
        <v>#REF!</v>
      </c>
      <c r="I54" s="76" t="e">
        <f>SUMIF(#REF!,$G54,#REF!)</f>
        <v>#REF!</v>
      </c>
      <c r="J54" s="79" t="e">
        <f>ROUND(H54-I54,6)</f>
        <v>#REF!</v>
      </c>
      <c r="K54" s="75" t="e">
        <f>IF($D$3="2022/23",SUMIFS(#REF!,#REF!,$C54,#REF!,"Rate"),IF($D$3="2023/24",SUMIFS(#REF!,#REF!,$C54,#REF!,"Rate"),IF($D$3="2024/25",SUMIFS(#REF!,#REF!,$C54,#REF!,"Rate"),IF($D$3="2025/26",SUMIFS(#REF!,#REF!,$C54,#REF!,"Rate"),IF($D$3="2026/27",SUMIFS(#REF!,#REF!,$C54,#REF!,"Rate"),"Check")))))</f>
        <v>#REF!</v>
      </c>
      <c r="L54" s="76" t="e">
        <f>SUMIF(#REF!,$G54,#REF!)</f>
        <v>#REF!</v>
      </c>
      <c r="M54" s="79" t="e">
        <f>ROUND(K54-L54,6)</f>
        <v>#REF!</v>
      </c>
    </row>
    <row r="55" spans="2:13" x14ac:dyDescent="0.3">
      <c r="C55" s="31" t="s">
        <v>303</v>
      </c>
      <c r="D55" s="55" t="s">
        <v>26</v>
      </c>
      <c r="E55" s="103"/>
      <c r="F55" s="103"/>
      <c r="G55" s="114" t="str">
        <f t="shared" ref="G55:G63" si="24">G54</f>
        <v>West</v>
      </c>
      <c r="H55" s="52" t="e">
        <f>IF($D$3="2022/23",SUMIFS(#REF!,#REF!,$D55,#REF!,$G55,#REF!,"Rate"),IF($D$3="2023/24",SUMIFS(#REF!,#REF!,$D55,#REF!,$G55,#REF!,"Rate"),IF($D$3="2024/25",SUMIFS(#REF!,#REF!,$D55,#REF!,$G55,#REF!,"Rate"),IF($D$3="2025/26",SUMIFS(#REF!,#REF!,$D55,#REF!,$G55,#REF!,"Rate"),IF($D$3="2026/27",SUMIFS(#REF!,#REF!,$D55,#REF!,$G55,#REF!,"Rate"),"Check")))))</f>
        <v>#REF!</v>
      </c>
      <c r="I55" s="82" t="e">
        <f>SUMIFS(#REF!,#REF!,$G55,#REF!,$D55)</f>
        <v>#REF!</v>
      </c>
      <c r="J55" s="33" t="e">
        <f t="shared" ref="J55:J63" si="25">H55-I55</f>
        <v>#REF!</v>
      </c>
      <c r="K55" s="60" t="e">
        <f>IF($D$3="2022/23",SUMIFS(#REF!,#REF!,$D55,#REF!,$G55,#REF!,"Rate"),IF($D$3="2023/24",SUMIFS(#REF!,#REF!,$D55,#REF!,$G55,#REF!,"Rate"),IF($D$3="2024/25",SUMIFS(#REF!,#REF!,$D55,#REF!,$G55,#REF!,"Rate"),IF($D$3="2025/26",SUMIFS(#REF!,#REF!,$D55,#REF!,$G55,#REF!,"Rate"),IF($D$3="2026/27",SUMIFS(#REF!,#REF!,$D55,#REF!,$G55,#REF!,"Rate"),"Check")))))</f>
        <v>#REF!</v>
      </c>
      <c r="L55" s="82" t="e">
        <f>SUMIFS(#REF!,#REF!,$G55,#REF!,$D55)</f>
        <v>#REF!</v>
      </c>
      <c r="M55" s="33" t="e">
        <f t="shared" ref="M55:M63" si="26">K55-L55</f>
        <v>#REF!</v>
      </c>
    </row>
    <row r="56" spans="2:13" x14ac:dyDescent="0.3">
      <c r="C56" s="31" t="s">
        <v>303</v>
      </c>
      <c r="D56" s="55" t="s">
        <v>28</v>
      </c>
      <c r="E56" s="103"/>
      <c r="F56" s="103"/>
      <c r="G56" s="114" t="str">
        <f t="shared" si="24"/>
        <v>West</v>
      </c>
      <c r="H56" s="52" t="e">
        <f>IF($D$3="2022/23",SUMIFS(#REF!,#REF!,$D56,#REF!,$G56,#REF!,"Rate"),IF($D$3="2023/24",SUMIFS(#REF!,#REF!,$D56,#REF!,$G56,#REF!,"Rate"),IF($D$3="2024/25",SUMIFS(#REF!,#REF!,$D56,#REF!,$G56,#REF!,"Rate"),IF($D$3="2025/26",SUMIFS(#REF!,#REF!,$D56,#REF!,$G56,#REF!,"Rate"),IF($D$3="2026/27",SUMIFS(#REF!,#REF!,$D56,#REF!,$G56,#REF!,"Rate"),"Check")))))</f>
        <v>#REF!</v>
      </c>
      <c r="I56" s="82" t="e">
        <f>SUMIFS(#REF!,#REF!,$G56,#REF!,$D56)</f>
        <v>#REF!</v>
      </c>
      <c r="J56" s="33" t="e">
        <f t="shared" si="25"/>
        <v>#REF!</v>
      </c>
      <c r="K56" s="60" t="e">
        <f>IF($D$3="2022/23",SUMIFS(#REF!,#REF!,$D56,#REF!,$G56,#REF!,"Rate"),IF($D$3="2023/24",SUMIFS(#REF!,#REF!,$D56,#REF!,$G56,#REF!,"Rate"),IF($D$3="2024/25",SUMIFS(#REF!,#REF!,$D56,#REF!,$G56,#REF!,"Rate"),IF($D$3="2025/26",SUMIFS(#REF!,#REF!,$D56,#REF!,$G56,#REF!,"Rate"),IF($D$3="2026/27",SUMIFS(#REF!,#REF!,$D56,#REF!,$G56,#REF!,"Rate"),"Check")))))</f>
        <v>#REF!</v>
      </c>
      <c r="L56" s="82" t="e">
        <f>SUMIFS(#REF!,#REF!,$G56,#REF!,$D56)</f>
        <v>#REF!</v>
      </c>
      <c r="M56" s="33" t="e">
        <f t="shared" si="26"/>
        <v>#REF!</v>
      </c>
    </row>
    <row r="57" spans="2:13" x14ac:dyDescent="0.3">
      <c r="C57" s="31" t="s">
        <v>303</v>
      </c>
      <c r="D57" s="55" t="s">
        <v>33</v>
      </c>
      <c r="E57" s="103"/>
      <c r="F57" s="103"/>
      <c r="G57" s="114" t="str">
        <f t="shared" si="24"/>
        <v>West</v>
      </c>
      <c r="H57" s="52" t="e">
        <f>IF($D$3="2022/23",SUMIFS(#REF!,#REF!,$D57,#REF!,$G57,#REF!,"Rate"),IF($D$3="2023/24",SUMIFS(#REF!,#REF!,$D57,#REF!,$G57,#REF!,"Rate"),IF($D$3="2024/25",SUMIFS(#REF!,#REF!,$D57,#REF!,$G57,#REF!,"Rate"),IF($D$3="2025/26",SUMIFS(#REF!,#REF!,$D57,#REF!,$G57,#REF!,"Rate"),IF($D$3="2026/27",SUMIFS(#REF!,#REF!,$D57,#REF!,$G57,#REF!,"Rate"),"Check")))))</f>
        <v>#REF!</v>
      </c>
      <c r="I57" s="82" t="e">
        <f>SUMIFS(#REF!,#REF!,$G57,#REF!,$D57)</f>
        <v>#REF!</v>
      </c>
      <c r="J57" s="33" t="e">
        <f t="shared" si="25"/>
        <v>#REF!</v>
      </c>
      <c r="K57" s="60" t="e">
        <f>IF($D$3="2022/23",SUMIFS(#REF!,#REF!,$D57,#REF!,$G57,#REF!,"Rate"),IF($D$3="2023/24",SUMIFS(#REF!,#REF!,$D57,#REF!,$G57,#REF!,"Rate"),IF($D$3="2024/25",SUMIFS(#REF!,#REF!,$D57,#REF!,$G57,#REF!,"Rate"),IF($D$3="2025/26",SUMIFS(#REF!,#REF!,$D57,#REF!,$G57,#REF!,"Rate"),IF($D$3="2026/27",SUMIFS(#REF!,#REF!,$D57,#REF!,$G57,#REF!,"Rate"),"Check")))))</f>
        <v>#REF!</v>
      </c>
      <c r="L57" s="82" t="e">
        <f>SUMIFS(#REF!,#REF!,$G57,#REF!,$D57)</f>
        <v>#REF!</v>
      </c>
      <c r="M57" s="33" t="e">
        <f t="shared" si="26"/>
        <v>#REF!</v>
      </c>
    </row>
    <row r="58" spans="2:13" x14ac:dyDescent="0.3">
      <c r="C58" s="31" t="s">
        <v>303</v>
      </c>
      <c r="D58" s="55" t="s">
        <v>29</v>
      </c>
      <c r="E58" s="103"/>
      <c r="F58" s="103"/>
      <c r="G58" s="114" t="str">
        <f t="shared" si="24"/>
        <v>West</v>
      </c>
      <c r="H58" s="52" t="e">
        <f>IF($D$3="2022/23",SUMIFS(#REF!,#REF!,$D58,#REF!,$G58,#REF!,"Rate"),IF($D$3="2023/24",SUMIFS(#REF!,#REF!,$D58,#REF!,$G58,#REF!,"Rate"),IF($D$3="2024/25",SUMIFS(#REF!,#REF!,$D58,#REF!,$G58,#REF!,"Rate"),IF($D$3="2025/26",SUMIFS(#REF!,#REF!,$D58,#REF!,$G58,#REF!,"Rate"),IF($D$3="2026/27",SUMIFS(#REF!,#REF!,$D58,#REF!,$G58,#REF!,"Rate"),"Check")))))</f>
        <v>#REF!</v>
      </c>
      <c r="I58" s="82" t="e">
        <f>SUMIFS(#REF!,#REF!,$G58,#REF!,$D58)</f>
        <v>#REF!</v>
      </c>
      <c r="J58" s="33" t="e">
        <f t="shared" si="25"/>
        <v>#REF!</v>
      </c>
      <c r="K58" s="60" t="e">
        <f>IF($D$3="2022/23",SUMIFS(#REF!,#REF!,$D58,#REF!,$G58,#REF!,"Rate"),IF($D$3="2023/24",SUMIFS(#REF!,#REF!,$D58,#REF!,$G58,#REF!,"Rate"),IF($D$3="2024/25",SUMIFS(#REF!,#REF!,$D58,#REF!,$G58,#REF!,"Rate"),IF($D$3="2025/26",SUMIFS(#REF!,#REF!,$D58,#REF!,$G58,#REF!,"Rate"),IF($D$3="2026/27",SUMIFS(#REF!,#REF!,$D58,#REF!,$G58,#REF!,"Rate"),"Check")))))</f>
        <v>#REF!</v>
      </c>
      <c r="L58" s="82" t="e">
        <f>SUMIFS(#REF!,#REF!,$G58,#REF!,$D58)</f>
        <v>#REF!</v>
      </c>
      <c r="M58" s="33" t="e">
        <f t="shared" si="26"/>
        <v>#REF!</v>
      </c>
    </row>
    <row r="59" spans="2:13" x14ac:dyDescent="0.3">
      <c r="C59" s="31" t="s">
        <v>303</v>
      </c>
      <c r="D59" s="55" t="s">
        <v>81</v>
      </c>
      <c r="E59" s="103"/>
      <c r="F59" s="103"/>
      <c r="G59" s="114" t="str">
        <f t="shared" si="24"/>
        <v>West</v>
      </c>
      <c r="H59" s="52" t="e">
        <f>IF($D$3="2022/23",SUMIFS(#REF!,#REF!,$D59,#REF!,$G59,#REF!,"Rate"),IF($D$3="2023/24",SUMIFS(#REF!,#REF!,$D59,#REF!,$G59,#REF!,"Rate"),IF($D$3="2024/25",SUMIFS(#REF!,#REF!,$D59,#REF!,$G59,#REF!,"Rate"),IF($D$3="2025/26",SUMIFS(#REF!,#REF!,$D59,#REF!,$G59,#REF!,"Rate"),IF($D$3="2026/27",SUMIFS(#REF!,#REF!,$D59,#REF!,$G59,#REF!,"Rate"),"Check")))))</f>
        <v>#REF!</v>
      </c>
      <c r="I59" s="82" t="e">
        <f>SUMIFS(#REF!,#REF!,$G59,#REF!,$D59)</f>
        <v>#REF!</v>
      </c>
      <c r="J59" s="33" t="e">
        <f t="shared" si="25"/>
        <v>#REF!</v>
      </c>
      <c r="K59" s="60" t="e">
        <f>IF($D$3="2022/23",SUMIFS(#REF!,#REF!,$D59,#REF!,$G59,#REF!,"Rate"),IF($D$3="2023/24",SUMIFS(#REF!,#REF!,$D59,#REF!,$G59,#REF!,"Rate"),IF($D$3="2024/25",SUMIFS(#REF!,#REF!,$D59,#REF!,$G59,#REF!,"Rate"),IF($D$3="2025/26",SUMIFS(#REF!,#REF!,$D59,#REF!,$G59,#REF!,"Rate"),IF($D$3="2026/27",SUMIFS(#REF!,#REF!,$D59,#REF!,$G59,#REF!,"Rate"),"Check")))))</f>
        <v>#REF!</v>
      </c>
      <c r="L59" s="82" t="e">
        <f>SUMIFS(#REF!,#REF!,$G59,#REF!,$D59)</f>
        <v>#REF!</v>
      </c>
      <c r="M59" s="33" t="e">
        <f t="shared" si="26"/>
        <v>#REF!</v>
      </c>
    </row>
    <row r="60" spans="2:13" x14ac:dyDescent="0.3">
      <c r="C60" s="31" t="s">
        <v>303</v>
      </c>
      <c r="D60" s="55" t="s">
        <v>34</v>
      </c>
      <c r="E60" s="103"/>
      <c r="F60" s="103"/>
      <c r="G60" s="114" t="str">
        <f t="shared" si="24"/>
        <v>West</v>
      </c>
      <c r="H60" s="52" t="e">
        <f>IF($D$3="2022/23",SUMIFS(#REF!,#REF!,$D60,#REF!,$G60,#REF!,"Rate"),IF($D$3="2023/24",SUMIFS(#REF!,#REF!,$D60,#REF!,$G60,#REF!,"Rate"),IF($D$3="2024/25",SUMIFS(#REF!,#REF!,$D60,#REF!,$G60,#REF!,"Rate"),IF($D$3="2025/26",SUMIFS(#REF!,#REF!,$D60,#REF!,$G60,#REF!,"Rate"),IF($D$3="2026/27",SUMIFS(#REF!,#REF!,$D60,#REF!,$G60,#REF!,"Rate"),"Check")))))</f>
        <v>#REF!</v>
      </c>
      <c r="I60" s="82" t="e">
        <f>SUMIFS(#REF!,#REF!,$G60,#REF!,$D60)</f>
        <v>#REF!</v>
      </c>
      <c r="J60" s="33" t="e">
        <f t="shared" si="25"/>
        <v>#REF!</v>
      </c>
      <c r="K60" s="60" t="e">
        <f>IF($D$3="2022/23",SUMIFS(#REF!,#REF!,$D60,#REF!,$G60,#REF!,"Rate"),IF($D$3="2023/24",SUMIFS(#REF!,#REF!,$D60,#REF!,$G60,#REF!,"Rate"),IF($D$3="2024/25",SUMIFS(#REF!,#REF!,$D60,#REF!,$G60,#REF!,"Rate"),IF($D$3="2025/26",SUMIFS(#REF!,#REF!,$D60,#REF!,$G60,#REF!,"Rate"),IF($D$3="2026/27",SUMIFS(#REF!,#REF!,$D60,#REF!,$G60,#REF!,"Rate"),"Check")))))</f>
        <v>#REF!</v>
      </c>
      <c r="L60" s="82" t="e">
        <f>SUMIFS(#REF!,#REF!,$G60,#REF!,$D60)</f>
        <v>#REF!</v>
      </c>
      <c r="M60" s="33" t="e">
        <f t="shared" si="26"/>
        <v>#REF!</v>
      </c>
    </row>
    <row r="61" spans="2:13" x14ac:dyDescent="0.3">
      <c r="C61" s="31" t="s">
        <v>303</v>
      </c>
      <c r="D61" s="55" t="s">
        <v>93</v>
      </c>
      <c r="E61" s="103"/>
      <c r="F61" s="103"/>
      <c r="G61" s="114" t="str">
        <f t="shared" si="24"/>
        <v>West</v>
      </c>
      <c r="H61" s="52" t="e">
        <f>IF($D$3="2022/23",SUMIFS(#REF!,#REF!,$D61,#REF!,$G61,#REF!,"Rate"),IF($D$3="2023/24",SUMIFS(#REF!,#REF!,$D61,#REF!,$G61,#REF!,"Rate"),IF($D$3="2024/25",SUMIFS(#REF!,#REF!,$D61,#REF!,$G61,#REF!,"Rate"),IF($D$3="2025/26",SUMIFS(#REF!,#REF!,$D61,#REF!,$G61,#REF!,"Rate"),IF($D$3="2026/27",SUMIFS(#REF!,#REF!,$D61,#REF!,$G61,#REF!,"Rate"),"Check")))))</f>
        <v>#REF!</v>
      </c>
      <c r="I61" s="82" t="e">
        <f>SUMIFS(#REF!,#REF!,$G61,#REF!,$D61)</f>
        <v>#REF!</v>
      </c>
      <c r="J61" s="33" t="e">
        <f t="shared" si="25"/>
        <v>#REF!</v>
      </c>
      <c r="K61" s="60" t="e">
        <f>IF($D$3="2022/23",SUMIFS(#REF!,#REF!,$D61,#REF!,$G61,#REF!,"Rate"),IF($D$3="2023/24",SUMIFS(#REF!,#REF!,$D61,#REF!,$G61,#REF!,"Rate"),IF($D$3="2024/25",SUMIFS(#REF!,#REF!,$D61,#REF!,$G61,#REF!,"Rate"),IF($D$3="2025/26",SUMIFS(#REF!,#REF!,$D61,#REF!,$G61,#REF!,"Rate"),IF($D$3="2026/27",SUMIFS(#REF!,#REF!,$D61,#REF!,$G61,#REF!,"Rate"),"Check")))))</f>
        <v>#REF!</v>
      </c>
      <c r="L61" s="82" t="e">
        <f>SUMIFS(#REF!,#REF!,$G61,#REF!,$D61)</f>
        <v>#REF!</v>
      </c>
      <c r="M61" s="33" t="e">
        <f t="shared" si="26"/>
        <v>#REF!</v>
      </c>
    </row>
    <row r="62" spans="2:13" x14ac:dyDescent="0.3">
      <c r="C62" s="31" t="s">
        <v>303</v>
      </c>
      <c r="D62" s="55" t="s">
        <v>96</v>
      </c>
      <c r="E62" s="103"/>
      <c r="F62" s="103"/>
      <c r="G62" s="114" t="str">
        <f t="shared" si="24"/>
        <v>West</v>
      </c>
      <c r="H62" s="52" t="e">
        <f>IF($D$3="2022/23",SUMIFS(#REF!,#REF!,$D62,#REF!,$G62,#REF!,"Rate"),IF($D$3="2023/24",SUMIFS(#REF!,#REF!,$D62,#REF!,$G62,#REF!,"Rate"),IF($D$3="2024/25",SUMIFS(#REF!,#REF!,$D62,#REF!,$G62,#REF!,"Rate"),IF($D$3="2025/26",SUMIFS(#REF!,#REF!,$D62,#REF!,$G62,#REF!,"Rate"),IF($D$3="2026/27",SUMIFS(#REF!,#REF!,$D62,#REF!,$G62,#REF!,"Rate"),"Check")))))</f>
        <v>#REF!</v>
      </c>
      <c r="I62" s="82" t="e">
        <f>SUMIFS(#REF!,#REF!,$G62,#REF!,$D62)</f>
        <v>#REF!</v>
      </c>
      <c r="J62" s="33" t="e">
        <f t="shared" si="25"/>
        <v>#REF!</v>
      </c>
      <c r="K62" s="60" t="e">
        <f>IF($D$3="2022/23",SUMIFS(#REF!,#REF!,$D62,#REF!,$G62,#REF!,"Rate"),IF($D$3="2023/24",SUMIFS(#REF!,#REF!,$D62,#REF!,$G62,#REF!,"Rate"),IF($D$3="2024/25",SUMIFS(#REF!,#REF!,$D62,#REF!,$G62,#REF!,"Rate"),IF($D$3="2025/26",SUMIFS(#REF!,#REF!,$D62,#REF!,$G62,#REF!,"Rate"),IF($D$3="2026/27",SUMIFS(#REF!,#REF!,$D62,#REF!,$G62,#REF!,"Rate"),"Check")))))</f>
        <v>#REF!</v>
      </c>
      <c r="L62" s="82" t="e">
        <f>SUMIFS(#REF!,#REF!,$G62,#REF!,$D62)</f>
        <v>#REF!</v>
      </c>
      <c r="M62" s="33" t="e">
        <f t="shared" si="26"/>
        <v>#REF!</v>
      </c>
    </row>
    <row r="63" spans="2:13" x14ac:dyDescent="0.3">
      <c r="C63" s="31" t="s">
        <v>303</v>
      </c>
      <c r="D63" s="55" t="s">
        <v>89</v>
      </c>
      <c r="E63" s="103"/>
      <c r="F63" s="103"/>
      <c r="G63" s="114" t="str">
        <f t="shared" si="24"/>
        <v>West</v>
      </c>
      <c r="H63" s="52" t="e">
        <f>IF($D$3="2022/23",SUMIFS(#REF!,#REF!,$D63,#REF!,$G63,#REF!,"Rate"),IF($D$3="2023/24",SUMIFS(#REF!,#REF!,$D63,#REF!,$G63,#REF!,"Rate"),IF($D$3="2024/25",SUMIFS(#REF!,#REF!,$D63,#REF!,$G63,#REF!,"Rate"),IF($D$3="2025/26",SUMIFS(#REF!,#REF!,$D63,#REF!,$G63,#REF!,"Rate"),IF($D$3="2026/27",SUMIFS(#REF!,#REF!,$D63,#REF!,$G63,#REF!,"Rate"),"Check")))))</f>
        <v>#REF!</v>
      </c>
      <c r="I63" s="82" t="e">
        <f>SUMIFS(#REF!,#REF!,$G63,#REF!,$D63)</f>
        <v>#REF!</v>
      </c>
      <c r="J63" s="33" t="e">
        <f t="shared" si="25"/>
        <v>#REF!</v>
      </c>
      <c r="K63" s="60" t="e">
        <f>IF($D$3="2022/23",SUMIFS(#REF!,#REF!,$D63,#REF!,$G63,#REF!,"Rate"),IF($D$3="2023/24",SUMIFS(#REF!,#REF!,$D63,#REF!,$G63,#REF!,"Rate"),IF($D$3="2024/25",SUMIFS(#REF!,#REF!,$D63,#REF!,$G63,#REF!,"Rate"),IF($D$3="2025/26",SUMIFS(#REF!,#REF!,$D63,#REF!,$G63,#REF!,"Rate"),IF($D$3="2026/27",SUMIFS(#REF!,#REF!,$D63,#REF!,$G63,#REF!,"Rate"),"Check")))))</f>
        <v>#REF!</v>
      </c>
      <c r="L63" s="82" t="e">
        <f>SUMIFS(#REF!,#REF!,$G63,#REF!,$D63)</f>
        <v>#REF!</v>
      </c>
      <c r="M63" s="33" t="e">
        <f t="shared" si="26"/>
        <v>#REF!</v>
      </c>
    </row>
    <row r="64" spans="2:13" s="50" customFormat="1" ht="13.8" x14ac:dyDescent="0.3">
      <c r="B64" s="47"/>
      <c r="C64" s="56" t="s">
        <v>401</v>
      </c>
      <c r="D64" s="57"/>
      <c r="E64" s="104"/>
      <c r="F64" s="104"/>
      <c r="G64" s="116"/>
      <c r="H64" s="58" t="e">
        <f>H54-SUM(H55:H63)</f>
        <v>#REF!</v>
      </c>
      <c r="I64" s="48" t="e">
        <f t="shared" ref="I64" si="27">I54-SUM(I55:I63)</f>
        <v>#REF!</v>
      </c>
      <c r="J64" s="49" t="e">
        <f t="shared" ref="J64" si="28">J54-SUM(J55:J63)</f>
        <v>#REF!</v>
      </c>
      <c r="K64" s="58" t="e">
        <f>K54-SUM(K55:K63)</f>
        <v>#REF!</v>
      </c>
      <c r="L64" s="48" t="e">
        <f t="shared" ref="L64" si="29">L54-SUM(L55:L63)</f>
        <v>#REF!</v>
      </c>
      <c r="M64" s="49" t="e">
        <f t="shared" ref="M64" si="30">M54-SUM(M55:M63)</f>
        <v>#REF!</v>
      </c>
    </row>
    <row r="65" spans="2:13" x14ac:dyDescent="0.3">
      <c r="C65" s="31"/>
      <c r="D65" s="55"/>
      <c r="E65" s="103"/>
      <c r="F65" s="103"/>
      <c r="G65" s="114"/>
      <c r="H65" s="52"/>
      <c r="I65" s="32"/>
      <c r="J65" s="33"/>
      <c r="K65" s="52"/>
      <c r="L65" s="32"/>
      <c r="M65" s="33"/>
    </row>
    <row r="66" spans="2:13" s="30" customFormat="1" x14ac:dyDescent="0.3">
      <c r="B66" s="24"/>
      <c r="C66" s="80" t="s">
        <v>404</v>
      </c>
      <c r="D66" s="66" t="s">
        <v>420</v>
      </c>
      <c r="E66" s="105"/>
      <c r="F66" s="105"/>
      <c r="G66" s="118" t="s">
        <v>7</v>
      </c>
      <c r="H66" s="81" t="e">
        <f>IF($D$3="2022/23",SUMIFS(#REF!,#REF!,$C66,#REF!,"Rate"),IF($D$3="2023/24",SUMIFS(#REF!,#REF!,$C66,#REF!,"Rate"),IF($D$3="2024/25",SUMIFS(#REF!,#REF!,$C66,#REF!,"Rate"),IF($D$3="2025/26",SUMIFS(#REF!,#REF!,$C66,#REF!,"Rate"),IF($D$3="2026/27",SUMIFS(#REF!,#REF!,$C66,#REF!,"Rate"),"Check")))))</f>
        <v>#REF!</v>
      </c>
      <c r="I66" s="76" t="e">
        <f>SUMIF(#REF!,$G66,#REF!)</f>
        <v>#REF!</v>
      </c>
      <c r="J66" s="79" t="e">
        <f>ROUND(H66-I66,6)</f>
        <v>#REF!</v>
      </c>
      <c r="K66" s="75" t="e">
        <f>IF($D$3="2022/23",SUMIFS(#REF!,#REF!,$C66,#REF!,"Rate"),IF($D$3="2023/24",SUMIFS(#REF!,#REF!,$C66,#REF!,"Rate"),IF($D$3="2024/25",SUMIFS(#REF!,#REF!,$C66,#REF!,"Rate"),IF($D$3="2025/26",SUMIFS(#REF!,#REF!,$C66,#REF!,"Rate"),IF($D$3="2026/27",SUMIFS(#REF!,#REF!,$C66,#REF!,"Rate"),"Check")))))</f>
        <v>#REF!</v>
      </c>
      <c r="L66" s="76" t="e">
        <f>SUMIF(#REF!,$G66,#REF!)</f>
        <v>#REF!</v>
      </c>
      <c r="M66" s="79" t="e">
        <f>ROUND(K66-L66,6)</f>
        <v>#REF!</v>
      </c>
    </row>
    <row r="67" spans="2:13" x14ac:dyDescent="0.3">
      <c r="C67" s="31" t="s">
        <v>303</v>
      </c>
      <c r="D67" s="55" t="s">
        <v>26</v>
      </c>
      <c r="E67" s="103"/>
      <c r="F67" s="103"/>
      <c r="G67" s="114" t="str">
        <f t="shared" ref="G67:G75" si="31">G66</f>
        <v>Mt Isa</v>
      </c>
      <c r="H67" s="52" t="e">
        <f>IF($D$3="2022/23",SUMIFS(#REF!,#REF!,$D67,#REF!,$G67,#REF!,"Rate"),IF($D$3="2023/24",SUMIFS(#REF!,#REF!,$D67,#REF!,$G67,#REF!,"Rate"),IF($D$3="2024/25",SUMIFS(#REF!,#REF!,$D67,#REF!,$G67,#REF!,"Rate"),IF($D$3="2025/26",SUMIFS(#REF!,#REF!,$D67,#REF!,$G67,#REF!,"Rate"),IF($D$3="2026/27",SUMIFS(#REF!,#REF!,$D67,#REF!,$G67,#REF!,"Rate"),"Check")))))</f>
        <v>#REF!</v>
      </c>
      <c r="I67" s="82" t="e">
        <f>SUMIFS(#REF!,#REF!,$G67,#REF!,$D67)</f>
        <v>#REF!</v>
      </c>
      <c r="J67" s="33" t="e">
        <f t="shared" ref="J67:J75" si="32">H67-I67</f>
        <v>#REF!</v>
      </c>
      <c r="K67" s="60" t="e">
        <f>IF($D$3="2022/23",SUMIFS(#REF!,#REF!,$D67,#REF!,$G67,#REF!,"Rate"),IF($D$3="2023/24",SUMIFS(#REF!,#REF!,$D67,#REF!,$G67,#REF!,"Rate"),IF($D$3="2024/25",SUMIFS(#REF!,#REF!,$D67,#REF!,$G67,#REF!,"Rate"),IF($D$3="2025/26",SUMIFS(#REF!,#REF!,$D67,#REF!,$G67,#REF!,"Rate"),IF($D$3="2026/27",SUMIFS(#REF!,#REF!,$D67,#REF!,$G67,#REF!,"Rate"),"Check")))))</f>
        <v>#REF!</v>
      </c>
      <c r="L67" s="82" t="e">
        <f>SUMIFS(#REF!,#REF!,$G67,#REF!,$D67)</f>
        <v>#REF!</v>
      </c>
      <c r="M67" s="33" t="e">
        <f t="shared" ref="M67:M75" si="33">K67-L67</f>
        <v>#REF!</v>
      </c>
    </row>
    <row r="68" spans="2:13" x14ac:dyDescent="0.3">
      <c r="C68" s="31" t="s">
        <v>303</v>
      </c>
      <c r="D68" s="55" t="s">
        <v>28</v>
      </c>
      <c r="E68" s="103"/>
      <c r="F68" s="103"/>
      <c r="G68" s="114" t="str">
        <f t="shared" si="31"/>
        <v>Mt Isa</v>
      </c>
      <c r="H68" s="52" t="e">
        <f>IF($D$3="2022/23",SUMIFS(#REF!,#REF!,$D68,#REF!,$G68,#REF!,"Rate"),IF($D$3="2023/24",SUMIFS(#REF!,#REF!,$D68,#REF!,$G68,#REF!,"Rate"),IF($D$3="2024/25",SUMIFS(#REF!,#REF!,$D68,#REF!,$G68,#REF!,"Rate"),IF($D$3="2025/26",SUMIFS(#REF!,#REF!,$D68,#REF!,$G68,#REF!,"Rate"),IF($D$3="2026/27",SUMIFS(#REF!,#REF!,$D68,#REF!,$G68,#REF!,"Rate"),"Check")))))</f>
        <v>#REF!</v>
      </c>
      <c r="I68" s="82" t="e">
        <f>SUMIFS(#REF!,#REF!,$G68,#REF!,$D68)</f>
        <v>#REF!</v>
      </c>
      <c r="J68" s="33" t="e">
        <f t="shared" si="32"/>
        <v>#REF!</v>
      </c>
      <c r="K68" s="60" t="e">
        <f>IF($D$3="2022/23",SUMIFS(#REF!,#REF!,$D68,#REF!,$G68,#REF!,"Rate"),IF($D$3="2023/24",SUMIFS(#REF!,#REF!,$D68,#REF!,$G68,#REF!,"Rate"),IF($D$3="2024/25",SUMIFS(#REF!,#REF!,$D68,#REF!,$G68,#REF!,"Rate"),IF($D$3="2025/26",SUMIFS(#REF!,#REF!,$D68,#REF!,$G68,#REF!,"Rate"),IF($D$3="2026/27",SUMIFS(#REF!,#REF!,$D68,#REF!,$G68,#REF!,"Rate"),"Check")))))</f>
        <v>#REF!</v>
      </c>
      <c r="L68" s="82" t="e">
        <f>SUMIFS(#REF!,#REF!,$G68,#REF!,$D68)</f>
        <v>#REF!</v>
      </c>
      <c r="M68" s="33" t="e">
        <f t="shared" si="33"/>
        <v>#REF!</v>
      </c>
    </row>
    <row r="69" spans="2:13" x14ac:dyDescent="0.3">
      <c r="C69" s="31" t="s">
        <v>303</v>
      </c>
      <c r="D69" s="55" t="s">
        <v>33</v>
      </c>
      <c r="E69" s="103"/>
      <c r="F69" s="103"/>
      <c r="G69" s="114" t="str">
        <f t="shared" si="31"/>
        <v>Mt Isa</v>
      </c>
      <c r="H69" s="52" t="e">
        <f>IF($D$3="2022/23",SUMIFS(#REF!,#REF!,$D69,#REF!,$G69,#REF!,"Rate"),IF($D$3="2023/24",SUMIFS(#REF!,#REF!,$D69,#REF!,$G69,#REF!,"Rate"),IF($D$3="2024/25",SUMIFS(#REF!,#REF!,$D69,#REF!,$G69,#REF!,"Rate"),IF($D$3="2025/26",SUMIFS(#REF!,#REF!,$D69,#REF!,$G69,#REF!,"Rate"),IF($D$3="2026/27",SUMIFS(#REF!,#REF!,$D69,#REF!,$G69,#REF!,"Rate"),"Check")))))</f>
        <v>#REF!</v>
      </c>
      <c r="I69" s="82" t="e">
        <f>SUMIFS(#REF!,#REF!,$G69,#REF!,$D69)</f>
        <v>#REF!</v>
      </c>
      <c r="J69" s="33" t="e">
        <f t="shared" si="32"/>
        <v>#REF!</v>
      </c>
      <c r="K69" s="60" t="e">
        <f>IF($D$3="2022/23",SUMIFS(#REF!,#REF!,$D69,#REF!,$G69,#REF!,"Rate"),IF($D$3="2023/24",SUMIFS(#REF!,#REF!,$D69,#REF!,$G69,#REF!,"Rate"),IF($D$3="2024/25",SUMIFS(#REF!,#REF!,$D69,#REF!,$G69,#REF!,"Rate"),IF($D$3="2025/26",SUMIFS(#REF!,#REF!,$D69,#REF!,$G69,#REF!,"Rate"),IF($D$3="2026/27",SUMIFS(#REF!,#REF!,$D69,#REF!,$G69,#REF!,"Rate"),"Check")))))</f>
        <v>#REF!</v>
      </c>
      <c r="L69" s="82" t="e">
        <f>SUMIFS(#REF!,#REF!,$G69,#REF!,$D69)</f>
        <v>#REF!</v>
      </c>
      <c r="M69" s="33" t="e">
        <f t="shared" si="33"/>
        <v>#REF!</v>
      </c>
    </row>
    <row r="70" spans="2:13" x14ac:dyDescent="0.3">
      <c r="C70" s="31" t="s">
        <v>303</v>
      </c>
      <c r="D70" s="55" t="s">
        <v>29</v>
      </c>
      <c r="E70" s="103"/>
      <c r="F70" s="103"/>
      <c r="G70" s="114" t="str">
        <f t="shared" si="31"/>
        <v>Mt Isa</v>
      </c>
      <c r="H70" s="52" t="e">
        <f>IF($D$3="2022/23",SUMIFS(#REF!,#REF!,$D70,#REF!,$G70,#REF!,"Rate"),IF($D$3="2023/24",SUMIFS(#REF!,#REF!,$D70,#REF!,$G70,#REF!,"Rate"),IF($D$3="2024/25",SUMIFS(#REF!,#REF!,$D70,#REF!,$G70,#REF!,"Rate"),IF($D$3="2025/26",SUMIFS(#REF!,#REF!,$D70,#REF!,$G70,#REF!,"Rate"),IF($D$3="2026/27",SUMIFS(#REF!,#REF!,$D70,#REF!,$G70,#REF!,"Rate"),"Check")))))</f>
        <v>#REF!</v>
      </c>
      <c r="I70" s="82" t="e">
        <f>SUMIFS(#REF!,#REF!,$G70,#REF!,$D70)</f>
        <v>#REF!</v>
      </c>
      <c r="J70" s="33" t="e">
        <f t="shared" si="32"/>
        <v>#REF!</v>
      </c>
      <c r="K70" s="60" t="e">
        <f>IF($D$3="2022/23",SUMIFS(#REF!,#REF!,$D70,#REF!,$G70,#REF!,"Rate"),IF($D$3="2023/24",SUMIFS(#REF!,#REF!,$D70,#REF!,$G70,#REF!,"Rate"),IF($D$3="2024/25",SUMIFS(#REF!,#REF!,$D70,#REF!,$G70,#REF!,"Rate"),IF($D$3="2025/26",SUMIFS(#REF!,#REF!,$D70,#REF!,$G70,#REF!,"Rate"),IF($D$3="2026/27",SUMIFS(#REF!,#REF!,$D70,#REF!,$G70,#REF!,"Rate"),"Check")))))</f>
        <v>#REF!</v>
      </c>
      <c r="L70" s="82" t="e">
        <f>SUMIFS(#REF!,#REF!,$G70,#REF!,$D70)</f>
        <v>#REF!</v>
      </c>
      <c r="M70" s="33" t="e">
        <f t="shared" si="33"/>
        <v>#REF!</v>
      </c>
    </row>
    <row r="71" spans="2:13" x14ac:dyDescent="0.3">
      <c r="C71" s="31" t="s">
        <v>303</v>
      </c>
      <c r="D71" s="55" t="s">
        <v>81</v>
      </c>
      <c r="E71" s="103"/>
      <c r="F71" s="103"/>
      <c r="G71" s="114" t="str">
        <f t="shared" si="31"/>
        <v>Mt Isa</v>
      </c>
      <c r="H71" s="52" t="e">
        <f>IF($D$3="2022/23",SUMIFS(#REF!,#REF!,$D71,#REF!,$G71,#REF!,"Rate"),IF($D$3="2023/24",SUMIFS(#REF!,#REF!,$D71,#REF!,$G71,#REF!,"Rate"),IF($D$3="2024/25",SUMIFS(#REF!,#REF!,$D71,#REF!,$G71,#REF!,"Rate"),IF($D$3="2025/26",SUMIFS(#REF!,#REF!,$D71,#REF!,$G71,#REF!,"Rate"),IF($D$3="2026/27",SUMIFS(#REF!,#REF!,$D71,#REF!,$G71,#REF!,"Rate"),"Check")))))</f>
        <v>#REF!</v>
      </c>
      <c r="I71" s="82" t="e">
        <f>SUMIFS(#REF!,#REF!,$G71,#REF!,$D71)</f>
        <v>#REF!</v>
      </c>
      <c r="J71" s="33" t="e">
        <f t="shared" si="32"/>
        <v>#REF!</v>
      </c>
      <c r="K71" s="60" t="e">
        <f>IF($D$3="2022/23",SUMIFS(#REF!,#REF!,$D71,#REF!,$G71,#REF!,"Rate"),IF($D$3="2023/24",SUMIFS(#REF!,#REF!,$D71,#REF!,$G71,#REF!,"Rate"),IF($D$3="2024/25",SUMIFS(#REF!,#REF!,$D71,#REF!,$G71,#REF!,"Rate"),IF($D$3="2025/26",SUMIFS(#REF!,#REF!,$D71,#REF!,$G71,#REF!,"Rate"),IF($D$3="2026/27",SUMIFS(#REF!,#REF!,$D71,#REF!,$G71,#REF!,"Rate"),"Check")))))</f>
        <v>#REF!</v>
      </c>
      <c r="L71" s="82" t="e">
        <f>SUMIFS(#REF!,#REF!,$G71,#REF!,$D71)</f>
        <v>#REF!</v>
      </c>
      <c r="M71" s="33" t="e">
        <f t="shared" si="33"/>
        <v>#REF!</v>
      </c>
    </row>
    <row r="72" spans="2:13" x14ac:dyDescent="0.3">
      <c r="C72" s="31" t="s">
        <v>303</v>
      </c>
      <c r="D72" s="55" t="s">
        <v>34</v>
      </c>
      <c r="E72" s="103"/>
      <c r="F72" s="103"/>
      <c r="G72" s="114" t="str">
        <f t="shared" si="31"/>
        <v>Mt Isa</v>
      </c>
      <c r="H72" s="52" t="e">
        <f>IF($D$3="2022/23",SUMIFS(#REF!,#REF!,$D72,#REF!,$G72,#REF!,"Rate"),IF($D$3="2023/24",SUMIFS(#REF!,#REF!,$D72,#REF!,$G72,#REF!,"Rate"),IF($D$3="2024/25",SUMIFS(#REF!,#REF!,$D72,#REF!,$G72,#REF!,"Rate"),IF($D$3="2025/26",SUMIFS(#REF!,#REF!,$D72,#REF!,$G72,#REF!,"Rate"),IF($D$3="2026/27",SUMIFS(#REF!,#REF!,$D72,#REF!,$G72,#REF!,"Rate"),"Check")))))</f>
        <v>#REF!</v>
      </c>
      <c r="I72" s="82" t="e">
        <f>SUMIFS(#REF!,#REF!,$G72,#REF!,$D72)</f>
        <v>#REF!</v>
      </c>
      <c r="J72" s="33" t="e">
        <f t="shared" si="32"/>
        <v>#REF!</v>
      </c>
      <c r="K72" s="60" t="e">
        <f>IF($D$3="2022/23",SUMIFS(#REF!,#REF!,$D72,#REF!,$G72,#REF!,"Rate"),IF($D$3="2023/24",SUMIFS(#REF!,#REF!,$D72,#REF!,$G72,#REF!,"Rate"),IF($D$3="2024/25",SUMIFS(#REF!,#REF!,$D72,#REF!,$G72,#REF!,"Rate"),IF($D$3="2025/26",SUMIFS(#REF!,#REF!,$D72,#REF!,$G72,#REF!,"Rate"),IF($D$3="2026/27",SUMIFS(#REF!,#REF!,$D72,#REF!,$G72,#REF!,"Rate"),"Check")))))</f>
        <v>#REF!</v>
      </c>
      <c r="L72" s="82" t="e">
        <f>SUMIFS(#REF!,#REF!,$G72,#REF!,$D72)</f>
        <v>#REF!</v>
      </c>
      <c r="M72" s="33" t="e">
        <f t="shared" si="33"/>
        <v>#REF!</v>
      </c>
    </row>
    <row r="73" spans="2:13" x14ac:dyDescent="0.3">
      <c r="C73" s="31" t="s">
        <v>303</v>
      </c>
      <c r="D73" s="55" t="s">
        <v>93</v>
      </c>
      <c r="E73" s="103"/>
      <c r="F73" s="103"/>
      <c r="G73" s="114" t="str">
        <f t="shared" si="31"/>
        <v>Mt Isa</v>
      </c>
      <c r="H73" s="52" t="e">
        <f>IF($D$3="2022/23",SUMIFS(#REF!,#REF!,$D73,#REF!,$G73,#REF!,"Rate"),IF($D$3="2023/24",SUMIFS(#REF!,#REF!,$D73,#REF!,$G73,#REF!,"Rate"),IF($D$3="2024/25",SUMIFS(#REF!,#REF!,$D73,#REF!,$G73,#REF!,"Rate"),IF($D$3="2025/26",SUMIFS(#REF!,#REF!,$D73,#REF!,$G73,#REF!,"Rate"),IF($D$3="2026/27",SUMIFS(#REF!,#REF!,$D73,#REF!,$G73,#REF!,"Rate"),"Check")))))</f>
        <v>#REF!</v>
      </c>
      <c r="I73" s="82" t="e">
        <f>SUMIFS(#REF!,#REF!,$G73,#REF!,$D73)</f>
        <v>#REF!</v>
      </c>
      <c r="J73" s="33" t="e">
        <f t="shared" si="32"/>
        <v>#REF!</v>
      </c>
      <c r="K73" s="60" t="e">
        <f>IF($D$3="2022/23",SUMIFS(#REF!,#REF!,$D73,#REF!,$G73,#REF!,"Rate"),IF($D$3="2023/24",SUMIFS(#REF!,#REF!,$D73,#REF!,$G73,#REF!,"Rate"),IF($D$3="2024/25",SUMIFS(#REF!,#REF!,$D73,#REF!,$G73,#REF!,"Rate"),IF($D$3="2025/26",SUMIFS(#REF!,#REF!,$D73,#REF!,$G73,#REF!,"Rate"),IF($D$3="2026/27",SUMIFS(#REF!,#REF!,$D73,#REF!,$G73,#REF!,"Rate"),"Check")))))</f>
        <v>#REF!</v>
      </c>
      <c r="L73" s="82" t="e">
        <f>SUMIFS(#REF!,#REF!,$G73,#REF!,$D73)</f>
        <v>#REF!</v>
      </c>
      <c r="M73" s="33" t="e">
        <f t="shared" si="33"/>
        <v>#REF!</v>
      </c>
    </row>
    <row r="74" spans="2:13" x14ac:dyDescent="0.3">
      <c r="C74" s="31" t="s">
        <v>303</v>
      </c>
      <c r="D74" s="55" t="s">
        <v>96</v>
      </c>
      <c r="E74" s="103"/>
      <c r="F74" s="103"/>
      <c r="G74" s="114" t="str">
        <f t="shared" si="31"/>
        <v>Mt Isa</v>
      </c>
      <c r="H74" s="52" t="e">
        <f>IF($D$3="2022/23",SUMIFS(#REF!,#REF!,$D74,#REF!,$G74,#REF!,"Rate"),IF($D$3="2023/24",SUMIFS(#REF!,#REF!,$D74,#REF!,$G74,#REF!,"Rate"),IF($D$3="2024/25",SUMIFS(#REF!,#REF!,$D74,#REF!,$G74,#REF!,"Rate"),IF($D$3="2025/26",SUMIFS(#REF!,#REF!,$D74,#REF!,$G74,#REF!,"Rate"),IF($D$3="2026/27",SUMIFS(#REF!,#REF!,$D74,#REF!,$G74,#REF!,"Rate"),"Check")))))</f>
        <v>#REF!</v>
      </c>
      <c r="I74" s="82" t="e">
        <f>SUMIFS(#REF!,#REF!,$G74,#REF!,$D74)</f>
        <v>#REF!</v>
      </c>
      <c r="J74" s="33" t="e">
        <f t="shared" si="32"/>
        <v>#REF!</v>
      </c>
      <c r="K74" s="60" t="e">
        <f>IF($D$3="2022/23",SUMIFS(#REF!,#REF!,$D74,#REF!,$G74,#REF!,"Rate"),IF($D$3="2023/24",SUMIFS(#REF!,#REF!,$D74,#REF!,$G74,#REF!,"Rate"),IF($D$3="2024/25",SUMIFS(#REF!,#REF!,$D74,#REF!,$G74,#REF!,"Rate"),IF($D$3="2025/26",SUMIFS(#REF!,#REF!,$D74,#REF!,$G74,#REF!,"Rate"),IF($D$3="2026/27",SUMIFS(#REF!,#REF!,$D74,#REF!,$G74,#REF!,"Rate"),"Check")))))</f>
        <v>#REF!</v>
      </c>
      <c r="L74" s="82" t="e">
        <f>SUMIFS(#REF!,#REF!,$G74,#REF!,$D74)</f>
        <v>#REF!</v>
      </c>
      <c r="M74" s="33" t="e">
        <f t="shared" si="33"/>
        <v>#REF!</v>
      </c>
    </row>
    <row r="75" spans="2:13" x14ac:dyDescent="0.3">
      <c r="C75" s="31" t="s">
        <v>303</v>
      </c>
      <c r="D75" s="55" t="s">
        <v>89</v>
      </c>
      <c r="E75" s="103"/>
      <c r="F75" s="103"/>
      <c r="G75" s="114" t="str">
        <f t="shared" si="31"/>
        <v>Mt Isa</v>
      </c>
      <c r="H75" s="52" t="e">
        <f>IF($D$3="2022/23",SUMIFS(#REF!,#REF!,$D75,#REF!,$G75,#REF!,"Rate"),IF($D$3="2023/24",SUMIFS(#REF!,#REF!,$D75,#REF!,$G75,#REF!,"Rate"),IF($D$3="2024/25",SUMIFS(#REF!,#REF!,$D75,#REF!,$G75,#REF!,"Rate"),IF($D$3="2025/26",SUMIFS(#REF!,#REF!,$D75,#REF!,$G75,#REF!,"Rate"),IF($D$3="2026/27",SUMIFS(#REF!,#REF!,$D75,#REF!,$G75,#REF!,"Rate"),"Check")))))</f>
        <v>#REF!</v>
      </c>
      <c r="I75" s="82" t="e">
        <f>SUMIFS(#REF!,#REF!,$G75,#REF!,$D75)</f>
        <v>#REF!</v>
      </c>
      <c r="J75" s="33" t="e">
        <f t="shared" si="32"/>
        <v>#REF!</v>
      </c>
      <c r="K75" s="60" t="e">
        <f>IF($D$3="2022/23",SUMIFS(#REF!,#REF!,$D75,#REF!,$G75,#REF!,"Rate"),IF($D$3="2023/24",SUMIFS(#REF!,#REF!,$D75,#REF!,$G75,#REF!,"Rate"),IF($D$3="2024/25",SUMIFS(#REF!,#REF!,$D75,#REF!,$G75,#REF!,"Rate"),IF($D$3="2025/26",SUMIFS(#REF!,#REF!,$D75,#REF!,$G75,#REF!,"Rate"),IF($D$3="2026/27",SUMIFS(#REF!,#REF!,$D75,#REF!,$G75,#REF!,"Rate"),"Check")))))</f>
        <v>#REF!</v>
      </c>
      <c r="L75" s="82" t="e">
        <f>SUMIFS(#REF!,#REF!,$G75,#REF!,$D75)</f>
        <v>#REF!</v>
      </c>
      <c r="M75" s="33" t="e">
        <f t="shared" si="33"/>
        <v>#REF!</v>
      </c>
    </row>
    <row r="76" spans="2:13" x14ac:dyDescent="0.3">
      <c r="C76" s="56" t="s">
        <v>401</v>
      </c>
      <c r="D76" s="57"/>
      <c r="E76" s="104"/>
      <c r="F76" s="104"/>
      <c r="G76" s="116"/>
      <c r="H76" s="58" t="e">
        <f>H66-SUM(H67:H75)</f>
        <v>#REF!</v>
      </c>
      <c r="I76" s="48" t="e">
        <f t="shared" ref="I76" si="34">I66-SUM(I67:I75)</f>
        <v>#REF!</v>
      </c>
      <c r="J76" s="49" t="e">
        <f t="shared" ref="J76" si="35">J66-SUM(J67:J75)</f>
        <v>#REF!</v>
      </c>
      <c r="K76" s="58" t="e">
        <f>K66-SUM(K67:K75)</f>
        <v>#REF!</v>
      </c>
      <c r="L76" s="48" t="e">
        <f>L66-SUM(L67:L75)</f>
        <v>#REF!</v>
      </c>
      <c r="M76" s="49" t="e">
        <f t="shared" ref="M76" si="36">M66-SUM(M67:M75)</f>
        <v>#REF!</v>
      </c>
    </row>
    <row r="77" spans="2:13" x14ac:dyDescent="0.3">
      <c r="C77" s="31"/>
      <c r="D77" s="55"/>
      <c r="E77" s="103"/>
      <c r="F77" s="103"/>
      <c r="G77" s="114"/>
      <c r="H77" s="52"/>
      <c r="I77" s="32"/>
      <c r="J77" s="33"/>
      <c r="K77" s="52"/>
      <c r="L77" s="32"/>
      <c r="M77" s="33"/>
    </row>
    <row r="78" spans="2:13" s="30" customFormat="1" x14ac:dyDescent="0.3">
      <c r="B78" s="24"/>
      <c r="C78" s="80" t="s">
        <v>410</v>
      </c>
      <c r="D78" s="66" t="s">
        <v>419</v>
      </c>
      <c r="E78" s="105"/>
      <c r="F78" s="105"/>
      <c r="G78" s="118" t="s">
        <v>2</v>
      </c>
      <c r="H78" s="81" t="e">
        <f>IF($D$3="2022/23",SUMIFS(#REF!,#REF!,$C78,#REF!,"Rate"),IF($D$3="2023/24",SUMIFS(#REF!,#REF!,$C78,#REF!,"Rate"),IF($D$3="2024/25",SUMIFS(#REF!,#REF!,$C78,#REF!,"Rate"),IF($D$3="2025/26",SUMIFS(#REF!,#REF!,$C78,#REF!,"Rate"),IF($D$3="2026/27",SUMIFS(#REF!,#REF!,$C78,#REF!,"Rate"),"Check")))))</f>
        <v>#REF!</v>
      </c>
      <c r="I78" s="76" t="e">
        <f>SUMIF(#REF!,$G78,#REF!)</f>
        <v>#REF!</v>
      </c>
      <c r="J78" s="79" t="e">
        <f>ROUND(H78-I78,6)</f>
        <v>#REF!</v>
      </c>
      <c r="K78" s="75" t="e">
        <f>IF($D$3="2022/23",SUMIFS(#REF!,#REF!,$C78,#REF!,"Rate"),IF($D$3="2023/24",SUMIFS(#REF!,#REF!,$C78,#REF!,"Rate"),IF($D$3="2024/25",SUMIFS(#REF!,#REF!,$C78,#REF!,"Rate"),IF($D$3="2025/26",SUMIFS(#REF!,#REF!,$C78,#REF!,"Rate"),IF($D$3="2026/27",SUMIFS(#REF!,#REF!,$C78,#REF!,"Rate"),"Check")))))</f>
        <v>#REF!</v>
      </c>
      <c r="L78" s="76" t="e">
        <f>SUMIF(#REF!,$G78,#REF!)</f>
        <v>#REF!</v>
      </c>
      <c r="M78" s="79" t="e">
        <f>ROUND(K78-L78,6)</f>
        <v>#REF!</v>
      </c>
    </row>
    <row r="79" spans="2:13" x14ac:dyDescent="0.3">
      <c r="C79" s="31" t="s">
        <v>304</v>
      </c>
      <c r="D79" s="59" t="s">
        <v>73</v>
      </c>
      <c r="E79" s="107"/>
      <c r="F79" s="107"/>
      <c r="G79" s="114" t="str">
        <f t="shared" ref="G79:G87" si="37">G78</f>
        <v>East</v>
      </c>
      <c r="H79" s="52" t="e">
        <f>IF($D$3="2022/23",SUMIFS(#REF!,#REF!,$D79,#REF!,$G79,#REF!,"Rate"),IF($D$3="2023/24",SUMIFS(#REF!,#REF!,$D79,#REF!,$G79,#REF!,"Rate"),IF($D$3="2024/25",SUMIFS(#REF!,#REF!,$D79,#REF!,$G79,#REF!,"Rate"),IF($D$3="2025/26",SUMIFS(#REF!,#REF!,$D79,#REF!,$G79,#REF!,"Rate"),IF($D$3="2026/27",SUMIFS(#REF!,#REF!,$D79,#REF!,$G79,#REF!,"Rate"),"Check")))))</f>
        <v>#REF!</v>
      </c>
      <c r="I79" s="82" t="e">
        <f>SUMIFS(#REF!,#REF!,$G79,#REF!,$D79)</f>
        <v>#REF!</v>
      </c>
      <c r="J79" s="33" t="e">
        <f t="shared" ref="J79" si="38">H79-I79</f>
        <v>#REF!</v>
      </c>
      <c r="K79" s="60" t="e">
        <f>IF($D$3="2022/23",SUMIFS(#REF!,#REF!,$D79,#REF!,$G79,#REF!,"Rate"),IF($D$3="2023/24",SUMIFS(#REF!,#REF!,$D79,#REF!,$G79,#REF!,"Rate"),IF($D$3="2024/25",SUMIFS(#REF!,#REF!,$D79,#REF!,$G79,#REF!,"Rate"),IF($D$3="2025/26",SUMIFS(#REF!,#REF!,$D79,#REF!,$G79,#REF!,"Rate"),IF($D$3="2026/27",SUMIFS(#REF!,#REF!,$D79,#REF!,$G79,#REF!,"Rate"),"Check")))))</f>
        <v>#REF!</v>
      </c>
      <c r="L79" s="82" t="e">
        <f>SUMIFS(#REF!,#REF!,$G79,#REF!,$D79)</f>
        <v>#REF!</v>
      </c>
      <c r="M79" s="33" t="e">
        <f t="shared" ref="M79:M87" si="39">K79-L79</f>
        <v>#REF!</v>
      </c>
    </row>
    <row r="80" spans="2:13" x14ac:dyDescent="0.3">
      <c r="C80" s="31" t="s">
        <v>304</v>
      </c>
      <c r="D80" s="55" t="s">
        <v>69</v>
      </c>
      <c r="E80" s="103"/>
      <c r="F80" s="103"/>
      <c r="G80" s="114" t="str">
        <f t="shared" si="37"/>
        <v>East</v>
      </c>
      <c r="H80" s="52" t="e">
        <f>IF($D$3="2022/23",SUMIFS(#REF!,#REF!,$D80,#REF!,$G80,#REF!,"Rate"),IF($D$3="2023/24",SUMIFS(#REF!,#REF!,$D80,#REF!,$G80,#REF!,"Rate"),IF($D$3="2024/25",SUMIFS(#REF!,#REF!,$D80,#REF!,$G80,#REF!,"Rate"),IF($D$3="2025/26",SUMIFS(#REF!,#REF!,$D80,#REF!,$G80,#REF!,"Rate"),IF($D$3="2026/27",SUMIFS(#REF!,#REF!,$D80,#REF!,$G80,#REF!,"Rate"),"Check")))))</f>
        <v>#REF!</v>
      </c>
      <c r="I80" s="82" t="e">
        <f>SUMIFS(#REF!,#REF!,$G80,#REF!,$D80)</f>
        <v>#REF!</v>
      </c>
      <c r="J80" s="33" t="e">
        <f t="shared" ref="J80:J87" si="40">H80-I80</f>
        <v>#REF!</v>
      </c>
      <c r="K80" s="60" t="e">
        <f>IF($D$3="2022/23",SUMIFS(#REF!,#REF!,$D80,#REF!,$G80,#REF!,"Rate"),IF($D$3="2023/24",SUMIFS(#REF!,#REF!,$D80,#REF!,$G80,#REF!,"Rate"),IF($D$3="2024/25",SUMIFS(#REF!,#REF!,$D80,#REF!,$G80,#REF!,"Rate"),IF($D$3="2025/26",SUMIFS(#REF!,#REF!,$D80,#REF!,$G80,#REF!,"Rate"),IF($D$3="2026/27",SUMIFS(#REF!,#REF!,$D80,#REF!,$G80,#REF!,"Rate"),"Check")))))</f>
        <v>#REF!</v>
      </c>
      <c r="L80" s="82" t="e">
        <f>SUMIFS(#REF!,#REF!,$G80,#REF!,$D80)</f>
        <v>#REF!</v>
      </c>
      <c r="M80" s="33" t="e">
        <f t="shared" si="39"/>
        <v>#REF!</v>
      </c>
    </row>
    <row r="81" spans="2:13" x14ac:dyDescent="0.3">
      <c r="C81" s="31" t="s">
        <v>304</v>
      </c>
      <c r="D81" s="55" t="s">
        <v>20</v>
      </c>
      <c r="E81" s="103"/>
      <c r="F81" s="103"/>
      <c r="G81" s="114" t="str">
        <f t="shared" si="37"/>
        <v>East</v>
      </c>
      <c r="H81" s="52" t="e">
        <f>IF($D$3="2022/23",SUMIFS(#REF!,#REF!,$D81,#REF!,$G81,#REF!,"Rate"),IF($D$3="2023/24",SUMIFS(#REF!,#REF!,$D81,#REF!,$G81,#REF!,"Rate"),IF($D$3="2024/25",SUMIFS(#REF!,#REF!,$D81,#REF!,$G81,#REF!,"Rate"),IF($D$3="2025/26",SUMIFS(#REF!,#REF!,$D81,#REF!,$G81,#REF!,"Rate"),IF($D$3="2026/27",SUMIFS(#REF!,#REF!,$D81,#REF!,$G81,#REF!,"Rate"),"Check")))))</f>
        <v>#REF!</v>
      </c>
      <c r="I81" s="82" t="e">
        <f>SUMIFS(#REF!,#REF!,$G81,#REF!,$D81)</f>
        <v>#REF!</v>
      </c>
      <c r="J81" s="33" t="e">
        <f t="shared" si="40"/>
        <v>#REF!</v>
      </c>
      <c r="K81" s="60" t="e">
        <f>IF($D$3="2022/23",SUMIFS(#REF!,#REF!,$D81,#REF!,$G81,#REF!,"Rate"),IF($D$3="2023/24",SUMIFS(#REF!,#REF!,$D81,#REF!,$G81,#REF!,"Rate"),IF($D$3="2024/25",SUMIFS(#REF!,#REF!,$D81,#REF!,$G81,#REF!,"Rate"),IF($D$3="2025/26",SUMIFS(#REF!,#REF!,$D81,#REF!,$G81,#REF!,"Rate"),IF($D$3="2026/27",SUMIFS(#REF!,#REF!,$D81,#REF!,$G81,#REF!,"Rate"),"Check")))))</f>
        <v>#REF!</v>
      </c>
      <c r="L81" s="82" t="e">
        <f>SUMIFS(#REF!,#REF!,$G81,#REF!,$D81)</f>
        <v>#REF!</v>
      </c>
      <c r="M81" s="33" t="e">
        <f t="shared" si="39"/>
        <v>#REF!</v>
      </c>
    </row>
    <row r="82" spans="2:13" x14ac:dyDescent="0.3">
      <c r="C82" s="31" t="s">
        <v>304</v>
      </c>
      <c r="D82" s="55" t="s">
        <v>66</v>
      </c>
      <c r="E82" s="103"/>
      <c r="F82" s="103"/>
      <c r="G82" s="114" t="str">
        <f t="shared" si="37"/>
        <v>East</v>
      </c>
      <c r="H82" s="52" t="e">
        <f>IF($D$3="2022/23",SUMIFS(#REF!,#REF!,$D82,#REF!,$G82,#REF!,"Rate"),IF($D$3="2023/24",SUMIFS(#REF!,#REF!,$D82,#REF!,$G82,#REF!,"Rate"),IF($D$3="2024/25",SUMIFS(#REF!,#REF!,$D82,#REF!,$G82,#REF!,"Rate"),IF($D$3="2025/26",SUMIFS(#REF!,#REF!,$D82,#REF!,$G82,#REF!,"Rate"),IF($D$3="2026/27",SUMIFS(#REF!,#REF!,$D82,#REF!,$G82,#REF!,"Rate"),"Check")))))</f>
        <v>#REF!</v>
      </c>
      <c r="I82" s="82" t="e">
        <f>SUMIFS(#REF!,#REF!,$G82,#REF!,$D82)</f>
        <v>#REF!</v>
      </c>
      <c r="J82" s="33" t="e">
        <f t="shared" si="40"/>
        <v>#REF!</v>
      </c>
      <c r="K82" s="60" t="e">
        <f>IF($D$3="2022/23",SUMIFS(#REF!,#REF!,$D82,#REF!,$G82,#REF!,"Rate"),IF($D$3="2023/24",SUMIFS(#REF!,#REF!,$D82,#REF!,$G82,#REF!,"Rate"),IF($D$3="2024/25",SUMIFS(#REF!,#REF!,$D82,#REF!,$G82,#REF!,"Rate"),IF($D$3="2025/26",SUMIFS(#REF!,#REF!,$D82,#REF!,$G82,#REF!,"Rate"),IF($D$3="2026/27",SUMIFS(#REF!,#REF!,$D82,#REF!,$G82,#REF!,"Rate"),"Check")))))</f>
        <v>#REF!</v>
      </c>
      <c r="L82" s="82" t="e">
        <f>SUMIFS(#REF!,#REF!,$G82,#REF!,$D82)</f>
        <v>#REF!</v>
      </c>
      <c r="M82" s="33" t="e">
        <f t="shared" si="39"/>
        <v>#REF!</v>
      </c>
    </row>
    <row r="83" spans="2:13" x14ac:dyDescent="0.3">
      <c r="C83" s="31" t="s">
        <v>304</v>
      </c>
      <c r="D83" s="55" t="s">
        <v>19</v>
      </c>
      <c r="E83" s="103"/>
      <c r="F83" s="103"/>
      <c r="G83" s="114" t="str">
        <f t="shared" si="37"/>
        <v>East</v>
      </c>
      <c r="H83" s="52" t="e">
        <f>IF($D$3="2022/23",SUMIFS(#REF!,#REF!,$D83,#REF!,$G83,#REF!,"Rate"),IF($D$3="2023/24",SUMIFS(#REF!,#REF!,$D83,#REF!,$G83,#REF!,"Rate"),IF($D$3="2024/25",SUMIFS(#REF!,#REF!,$D83,#REF!,$G83,#REF!,"Rate"),IF($D$3="2025/26",SUMIFS(#REF!,#REF!,$D83,#REF!,$G83,#REF!,"Rate"),IF($D$3="2026/27",SUMIFS(#REF!,#REF!,$D83,#REF!,$G83,#REF!,"Rate"),"Check")))))</f>
        <v>#REF!</v>
      </c>
      <c r="I83" s="82" t="e">
        <f>SUMIFS(#REF!,#REF!,$G83,#REF!,$D83)</f>
        <v>#REF!</v>
      </c>
      <c r="J83" s="33" t="e">
        <f t="shared" si="40"/>
        <v>#REF!</v>
      </c>
      <c r="K83" s="60" t="e">
        <f>IF($D$3="2022/23",SUMIFS(#REF!,#REF!,$D83,#REF!,$G83,#REF!,"Rate"),IF($D$3="2023/24",SUMIFS(#REF!,#REF!,$D83,#REF!,$G83,#REF!,"Rate"),IF($D$3="2024/25",SUMIFS(#REF!,#REF!,$D83,#REF!,$G83,#REF!,"Rate"),IF($D$3="2025/26",SUMIFS(#REF!,#REF!,$D83,#REF!,$G83,#REF!,"Rate"),IF($D$3="2026/27",SUMIFS(#REF!,#REF!,$D83,#REF!,$G83,#REF!,"Rate"),"Check")))))</f>
        <v>#REF!</v>
      </c>
      <c r="L83" s="82" t="e">
        <f>SUMIFS(#REF!,#REF!,$G83,#REF!,$D83)</f>
        <v>#REF!</v>
      </c>
      <c r="M83" s="33" t="e">
        <f t="shared" si="39"/>
        <v>#REF!</v>
      </c>
    </row>
    <row r="84" spans="2:13" x14ac:dyDescent="0.3">
      <c r="C84" s="31" t="s">
        <v>304</v>
      </c>
      <c r="D84" s="55" t="s">
        <v>22</v>
      </c>
      <c r="E84" s="103"/>
      <c r="F84" s="103"/>
      <c r="G84" s="114" t="str">
        <f t="shared" si="37"/>
        <v>East</v>
      </c>
      <c r="H84" s="52" t="e">
        <f>IF($D$3="2022/23",SUMIFS(#REF!,#REF!,$D84,#REF!,$G84,#REF!,"Rate"),IF($D$3="2023/24",SUMIFS(#REF!,#REF!,$D84,#REF!,$G84,#REF!,"Rate"),IF($D$3="2024/25",SUMIFS(#REF!,#REF!,$D84,#REF!,$G84,#REF!,"Rate"),IF($D$3="2025/26",SUMIFS(#REF!,#REF!,$D84,#REF!,$G84,#REF!,"Rate"),IF($D$3="2026/27",SUMIFS(#REF!,#REF!,$D84,#REF!,$G84,#REF!,"Rate"),"Check")))))</f>
        <v>#REF!</v>
      </c>
      <c r="I84" s="82" t="e">
        <f>SUMIFS(#REF!,#REF!,$G84,#REF!,$D84)</f>
        <v>#REF!</v>
      </c>
      <c r="J84" s="33" t="e">
        <f t="shared" si="40"/>
        <v>#REF!</v>
      </c>
      <c r="K84" s="60" t="e">
        <f>IF($D$3="2022/23",SUMIFS(#REF!,#REF!,$D84,#REF!,$G84,#REF!,"Rate"),IF($D$3="2023/24",SUMIFS(#REF!,#REF!,$D84,#REF!,$G84,#REF!,"Rate"),IF($D$3="2024/25",SUMIFS(#REF!,#REF!,$D84,#REF!,$G84,#REF!,"Rate"),IF($D$3="2025/26",SUMIFS(#REF!,#REF!,$D84,#REF!,$G84,#REF!,"Rate"),IF($D$3="2026/27",SUMIFS(#REF!,#REF!,$D84,#REF!,$G84,#REF!,"Rate"),"Check")))))</f>
        <v>#REF!</v>
      </c>
      <c r="L84" s="82" t="e">
        <f>SUMIFS(#REF!,#REF!,$G84,#REF!,$D84)</f>
        <v>#REF!</v>
      </c>
      <c r="M84" s="33" t="e">
        <f t="shared" si="39"/>
        <v>#REF!</v>
      </c>
    </row>
    <row r="85" spans="2:13" x14ac:dyDescent="0.3">
      <c r="C85" s="31" t="s">
        <v>304</v>
      </c>
      <c r="D85" s="55" t="s">
        <v>21</v>
      </c>
      <c r="E85" s="103"/>
      <c r="F85" s="103"/>
      <c r="G85" s="114" t="str">
        <f t="shared" si="37"/>
        <v>East</v>
      </c>
      <c r="H85" s="52" t="e">
        <f>IF($D$3="2022/23",SUMIFS(#REF!,#REF!,$D85,#REF!,$G85,#REF!,"Rate"),IF($D$3="2023/24",SUMIFS(#REF!,#REF!,$D85,#REF!,$G85,#REF!,"Rate"),IF($D$3="2024/25",SUMIFS(#REF!,#REF!,$D85,#REF!,$G85,#REF!,"Rate"),IF($D$3="2025/26",SUMIFS(#REF!,#REF!,$D85,#REF!,$G85,#REF!,"Rate"),IF($D$3="2026/27",SUMIFS(#REF!,#REF!,$D85,#REF!,$G85,#REF!,"Rate"),"Check")))))</f>
        <v>#REF!</v>
      </c>
      <c r="I85" s="82" t="e">
        <f>SUMIFS(#REF!,#REF!,$G85,#REF!,$D85)</f>
        <v>#REF!</v>
      </c>
      <c r="J85" s="33" t="e">
        <f t="shared" si="40"/>
        <v>#REF!</v>
      </c>
      <c r="K85" s="60" t="e">
        <f>IF($D$3="2022/23",SUMIFS(#REF!,#REF!,$D85,#REF!,$G85,#REF!,"Rate"),IF($D$3="2023/24",SUMIFS(#REF!,#REF!,$D85,#REF!,$G85,#REF!,"Rate"),IF($D$3="2024/25",SUMIFS(#REF!,#REF!,$D85,#REF!,$G85,#REF!,"Rate"),IF($D$3="2025/26",SUMIFS(#REF!,#REF!,$D85,#REF!,$G85,#REF!,"Rate"),IF($D$3="2026/27",SUMIFS(#REF!,#REF!,$D85,#REF!,$G85,#REF!,"Rate"),"Check")))))</f>
        <v>#REF!</v>
      </c>
      <c r="L85" s="82" t="e">
        <f>SUMIFS(#REF!,#REF!,$G85,#REF!,$D85)</f>
        <v>#REF!</v>
      </c>
      <c r="M85" s="33" t="e">
        <f t="shared" si="39"/>
        <v>#REF!</v>
      </c>
    </row>
    <row r="86" spans="2:13" x14ac:dyDescent="0.3">
      <c r="C86" s="31" t="s">
        <v>304</v>
      </c>
      <c r="D86" s="55" t="s">
        <v>23</v>
      </c>
      <c r="E86" s="103"/>
      <c r="F86" s="103"/>
      <c r="G86" s="114" t="str">
        <f t="shared" si="37"/>
        <v>East</v>
      </c>
      <c r="H86" s="52" t="e">
        <f>IF($D$3="2022/23",SUMIFS(#REF!,#REF!,$D86,#REF!,$G86,#REF!,"Rate"),IF($D$3="2023/24",SUMIFS(#REF!,#REF!,$D86,#REF!,$G86,#REF!,"Rate"),IF($D$3="2024/25",SUMIFS(#REF!,#REF!,$D86,#REF!,$G86,#REF!,"Rate"),IF($D$3="2025/26",SUMIFS(#REF!,#REF!,$D86,#REF!,$G86,#REF!,"Rate"),IF($D$3="2026/27",SUMIFS(#REF!,#REF!,$D86,#REF!,$G86,#REF!,"Rate"),"Check")))))</f>
        <v>#REF!</v>
      </c>
      <c r="I86" s="82" t="e">
        <f>SUMIFS(#REF!,#REF!,$G86,#REF!,$D86)</f>
        <v>#REF!</v>
      </c>
      <c r="J86" s="33" t="e">
        <f t="shared" si="40"/>
        <v>#REF!</v>
      </c>
      <c r="K86" s="60" t="e">
        <f>IF($D$3="2022/23",SUMIFS(#REF!,#REF!,$D86,#REF!,$G86,#REF!,"Rate"),IF($D$3="2023/24",SUMIFS(#REF!,#REF!,$D86,#REF!,$G86,#REF!,"Rate"),IF($D$3="2024/25",SUMIFS(#REF!,#REF!,$D86,#REF!,$G86,#REF!,"Rate"),IF($D$3="2025/26",SUMIFS(#REF!,#REF!,$D86,#REF!,$G86,#REF!,"Rate"),IF($D$3="2026/27",SUMIFS(#REF!,#REF!,$D86,#REF!,$G86,#REF!,"Rate"),"Check")))))</f>
        <v>#REF!</v>
      </c>
      <c r="L86" s="82" t="e">
        <f>SUMIFS(#REF!,#REF!,$G86,#REF!,$D86)</f>
        <v>#REF!</v>
      </c>
      <c r="M86" s="33" t="e">
        <f t="shared" si="39"/>
        <v>#REF!</v>
      </c>
    </row>
    <row r="87" spans="2:13" x14ac:dyDescent="0.3">
      <c r="C87" s="31" t="s">
        <v>304</v>
      </c>
      <c r="D87" s="55" t="s">
        <v>24</v>
      </c>
      <c r="E87" s="103"/>
      <c r="F87" s="103"/>
      <c r="G87" s="114" t="str">
        <f t="shared" si="37"/>
        <v>East</v>
      </c>
      <c r="H87" s="52" t="e">
        <f>IF($D$3="2022/23",SUMIFS(#REF!,#REF!,$D87,#REF!,$G87,#REF!,"Rate"),IF($D$3="2023/24",SUMIFS(#REF!,#REF!,$D87,#REF!,$G87,#REF!,"Rate"),IF($D$3="2024/25",SUMIFS(#REF!,#REF!,$D87,#REF!,$G87,#REF!,"Rate"),IF($D$3="2025/26",SUMIFS(#REF!,#REF!,$D87,#REF!,$G87,#REF!,"Rate"),IF($D$3="2026/27",SUMIFS(#REF!,#REF!,$D87,#REF!,$G87,#REF!,"Rate"),"Check")))))</f>
        <v>#REF!</v>
      </c>
      <c r="I87" s="82" t="e">
        <f>SUMIFS(#REF!,#REF!,$G87,#REF!,$D87)</f>
        <v>#REF!</v>
      </c>
      <c r="J87" s="33" t="e">
        <f t="shared" si="40"/>
        <v>#REF!</v>
      </c>
      <c r="K87" s="60" t="e">
        <f>IF($D$3="2022/23",SUMIFS(#REF!,#REF!,$D87,#REF!,$G87,#REF!,"Rate"),IF($D$3="2023/24",SUMIFS(#REF!,#REF!,$D87,#REF!,$G87,#REF!,"Rate"),IF($D$3="2024/25",SUMIFS(#REF!,#REF!,$D87,#REF!,$G87,#REF!,"Rate"),IF($D$3="2025/26",SUMIFS(#REF!,#REF!,$D87,#REF!,$G87,#REF!,"Rate"),IF($D$3="2026/27",SUMIFS(#REF!,#REF!,$D87,#REF!,$G87,#REF!,"Rate"),"Check")))))</f>
        <v>#REF!</v>
      </c>
      <c r="L87" s="82" t="e">
        <f>SUMIFS(#REF!,#REF!,$G87,#REF!,$D87)</f>
        <v>#REF!</v>
      </c>
      <c r="M87" s="33" t="e">
        <f t="shared" si="39"/>
        <v>#REF!</v>
      </c>
    </row>
    <row r="88" spans="2:13" x14ac:dyDescent="0.3">
      <c r="C88" s="56" t="s">
        <v>401</v>
      </c>
      <c r="D88" s="57"/>
      <c r="E88" s="104"/>
      <c r="F88" s="104"/>
      <c r="G88" s="116"/>
      <c r="H88" s="58" t="e">
        <f>H78-SUM(H79:H87)</f>
        <v>#REF!</v>
      </c>
      <c r="I88" s="48" t="e">
        <f t="shared" ref="I88" si="41">I78-SUM(I79:I87)</f>
        <v>#REF!</v>
      </c>
      <c r="J88" s="49" t="e">
        <f t="shared" ref="J88" si="42">J78-SUM(J79:J87)</f>
        <v>#REF!</v>
      </c>
      <c r="K88" s="58" t="e">
        <f>K78-SUM(K79:K87)</f>
        <v>#REF!</v>
      </c>
      <c r="L88" s="48" t="e">
        <f t="shared" ref="L88" si="43">L78-SUM(L79:L87)</f>
        <v>#REF!</v>
      </c>
      <c r="M88" s="49" t="e">
        <f t="shared" ref="M88" si="44">M78-SUM(M79:M87)</f>
        <v>#REF!</v>
      </c>
    </row>
    <row r="89" spans="2:13" x14ac:dyDescent="0.3">
      <c r="C89" s="31"/>
      <c r="D89" s="55"/>
      <c r="E89" s="103"/>
      <c r="F89" s="103"/>
      <c r="G89" s="115"/>
      <c r="H89" s="52"/>
      <c r="I89" s="32"/>
      <c r="J89" s="33"/>
      <c r="K89" s="52"/>
      <c r="L89" s="32"/>
      <c r="M89" s="33"/>
    </row>
    <row r="90" spans="2:13" s="30" customFormat="1" x14ac:dyDescent="0.3">
      <c r="B90" s="24"/>
      <c r="C90" s="80" t="s">
        <v>411</v>
      </c>
      <c r="D90" s="66" t="s">
        <v>419</v>
      </c>
      <c r="E90" s="105"/>
      <c r="F90" s="105"/>
      <c r="G90" s="118" t="s">
        <v>4</v>
      </c>
      <c r="H90" s="81" t="e">
        <f>IF($D$3="2022/23",SUMIFS(#REF!,#REF!,$C90,#REF!,"Rate"),IF($D$3="2023/24",SUMIFS(#REF!,#REF!,$C90,#REF!,"Rate"),IF($D$3="2024/25",SUMIFS(#REF!,#REF!,$C90,#REF!,"Rate"),IF($D$3="2025/26",SUMIFS(#REF!,#REF!,$C90,#REF!,"Rate"),IF($D$3="2026/27",SUMIFS(#REF!,#REF!,$C90,#REF!,"Rate"),"Check")))))</f>
        <v>#REF!</v>
      </c>
      <c r="I90" s="76" t="e">
        <f>SUMIF(#REF!,$G90,#REF!)</f>
        <v>#REF!</v>
      </c>
      <c r="J90" s="79" t="e">
        <f>ROUND(H90-I90,6)</f>
        <v>#REF!</v>
      </c>
      <c r="K90" s="75" t="e">
        <f>IF($D$3="2022/23",SUMIFS(#REF!,#REF!,$C90,#REF!,"Rate"),IF($D$3="2023/24",SUMIFS(#REF!,#REF!,$C90,#REF!,"Rate"),IF($D$3="2024/25",SUMIFS(#REF!,#REF!,$C90,#REF!,"Rate"),IF($D$3="2025/26",SUMIFS(#REF!,#REF!,$C90,#REF!,"Rate"),IF($D$3="2026/27",SUMIFS(#REF!,#REF!,$C90,#REF!,"Rate"),"Check")))))</f>
        <v>#REF!</v>
      </c>
      <c r="L90" s="76" t="e">
        <f>SUMIF(#REF!,$G90,#REF!)</f>
        <v>#REF!</v>
      </c>
      <c r="M90" s="79" t="e">
        <f>ROUND(K90-L90,6)</f>
        <v>#REF!</v>
      </c>
    </row>
    <row r="91" spans="2:13" x14ac:dyDescent="0.3">
      <c r="C91" s="31" t="s">
        <v>304</v>
      </c>
      <c r="D91" s="59" t="s">
        <v>73</v>
      </c>
      <c r="E91" s="107"/>
      <c r="F91" s="107"/>
      <c r="G91" s="114" t="str">
        <f t="shared" ref="G91:G99" si="45">G90</f>
        <v>West</v>
      </c>
      <c r="H91" s="52" t="e">
        <f>IF($D$3="2022/23",SUMIFS(#REF!,#REF!,$D91,#REF!,$G91,#REF!,"Rate"),IF($D$3="2023/24",SUMIFS(#REF!,#REF!,$D91,#REF!,$G91,#REF!,"Rate"),IF($D$3="2024/25",SUMIFS(#REF!,#REF!,$D91,#REF!,$G91,#REF!,"Rate"),IF($D$3="2025/26",SUMIFS(#REF!,#REF!,$D91,#REF!,$G91,#REF!,"Rate"),IF($D$3="2026/27",SUMIFS(#REF!,#REF!,$D91,#REF!,$G91,#REF!,"Rate"),"Check")))))</f>
        <v>#REF!</v>
      </c>
      <c r="I91" s="82" t="e">
        <f>SUMIFS(#REF!,#REF!,$G91,#REF!,$D91)</f>
        <v>#REF!</v>
      </c>
      <c r="J91" s="33" t="e">
        <f t="shared" ref="J91:J99" si="46">H91-I91</f>
        <v>#REF!</v>
      </c>
      <c r="K91" s="60" t="e">
        <f>IF($D$3="2022/23",SUMIFS(#REF!,#REF!,$D91,#REF!,$G91,#REF!,"Rate"),IF($D$3="2023/24",SUMIFS(#REF!,#REF!,$D91,#REF!,$G91,#REF!,"Rate"),IF($D$3="2024/25",SUMIFS(#REF!,#REF!,$D91,#REF!,$G91,#REF!,"Rate"),IF($D$3="2025/26",SUMIFS(#REF!,#REF!,$D91,#REF!,$G91,#REF!,"Rate"),IF($D$3="2026/27",SUMIFS(#REF!,#REF!,$D91,#REF!,$G91,#REF!,"Rate"),"Check")))))</f>
        <v>#REF!</v>
      </c>
      <c r="L91" s="82" t="e">
        <f>SUMIFS(#REF!,#REF!,$G91,#REF!,$D91)</f>
        <v>#REF!</v>
      </c>
      <c r="M91" s="33" t="e">
        <f t="shared" ref="M91:M99" si="47">K91-L91</f>
        <v>#REF!</v>
      </c>
    </row>
    <row r="92" spans="2:13" x14ac:dyDescent="0.3">
      <c r="C92" s="31" t="s">
        <v>304</v>
      </c>
      <c r="D92" s="55" t="s">
        <v>69</v>
      </c>
      <c r="E92" s="103"/>
      <c r="F92" s="103"/>
      <c r="G92" s="114" t="str">
        <f t="shared" si="45"/>
        <v>West</v>
      </c>
      <c r="H92" s="52" t="e">
        <f>IF($D$3="2022/23",SUMIFS(#REF!,#REF!,$D92,#REF!,$G92,#REF!,"Rate"),IF($D$3="2023/24",SUMIFS(#REF!,#REF!,$D92,#REF!,$G92,#REF!,"Rate"),IF($D$3="2024/25",SUMIFS(#REF!,#REF!,$D92,#REF!,$G92,#REF!,"Rate"),IF($D$3="2025/26",SUMIFS(#REF!,#REF!,$D92,#REF!,$G92,#REF!,"Rate"),IF($D$3="2026/27",SUMIFS(#REF!,#REF!,$D92,#REF!,$G92,#REF!,"Rate"),"Check")))))</f>
        <v>#REF!</v>
      </c>
      <c r="I92" s="82" t="e">
        <f>SUMIFS(#REF!,#REF!,$G92,#REF!,$D92)</f>
        <v>#REF!</v>
      </c>
      <c r="J92" s="33" t="e">
        <f t="shared" si="46"/>
        <v>#REF!</v>
      </c>
      <c r="K92" s="60" t="e">
        <f>IF($D$3="2022/23",SUMIFS(#REF!,#REF!,$D92,#REF!,$G92,#REF!,"Rate"),IF($D$3="2023/24",SUMIFS(#REF!,#REF!,$D92,#REF!,$G92,#REF!,"Rate"),IF($D$3="2024/25",SUMIFS(#REF!,#REF!,$D92,#REF!,$G92,#REF!,"Rate"),IF($D$3="2025/26",SUMIFS(#REF!,#REF!,$D92,#REF!,$G92,#REF!,"Rate"),IF($D$3="2026/27",SUMIFS(#REF!,#REF!,$D92,#REF!,$G92,#REF!,"Rate"),"Check")))))</f>
        <v>#REF!</v>
      </c>
      <c r="L92" s="82" t="e">
        <f>SUMIFS(#REF!,#REF!,$G92,#REF!,$D92)</f>
        <v>#REF!</v>
      </c>
      <c r="M92" s="33" t="e">
        <f t="shared" si="47"/>
        <v>#REF!</v>
      </c>
    </row>
    <row r="93" spans="2:13" x14ac:dyDescent="0.3">
      <c r="C93" s="31" t="s">
        <v>304</v>
      </c>
      <c r="D93" s="55" t="s">
        <v>20</v>
      </c>
      <c r="E93" s="103"/>
      <c r="F93" s="103"/>
      <c r="G93" s="114" t="str">
        <f t="shared" si="45"/>
        <v>West</v>
      </c>
      <c r="H93" s="52" t="e">
        <f>IF($D$3="2022/23",SUMIFS(#REF!,#REF!,$D93,#REF!,$G93,#REF!,"Rate"),IF($D$3="2023/24",SUMIFS(#REF!,#REF!,$D93,#REF!,$G93,#REF!,"Rate"),IF($D$3="2024/25",SUMIFS(#REF!,#REF!,$D93,#REF!,$G93,#REF!,"Rate"),IF($D$3="2025/26",SUMIFS(#REF!,#REF!,$D93,#REF!,$G93,#REF!,"Rate"),IF($D$3="2026/27",SUMIFS(#REF!,#REF!,$D93,#REF!,$G93,#REF!,"Rate"),"Check")))))</f>
        <v>#REF!</v>
      </c>
      <c r="I93" s="82" t="e">
        <f>SUMIFS(#REF!,#REF!,$G93,#REF!,$D93)</f>
        <v>#REF!</v>
      </c>
      <c r="J93" s="33" t="e">
        <f t="shared" si="46"/>
        <v>#REF!</v>
      </c>
      <c r="K93" s="60" t="e">
        <f>IF($D$3="2022/23",SUMIFS(#REF!,#REF!,$D93,#REF!,$G93,#REF!,"Rate"),IF($D$3="2023/24",SUMIFS(#REF!,#REF!,$D93,#REF!,$G93,#REF!,"Rate"),IF($D$3="2024/25",SUMIFS(#REF!,#REF!,$D93,#REF!,$G93,#REF!,"Rate"),IF($D$3="2025/26",SUMIFS(#REF!,#REF!,$D93,#REF!,$G93,#REF!,"Rate"),IF($D$3="2026/27",SUMIFS(#REF!,#REF!,$D93,#REF!,$G93,#REF!,"Rate"),"Check")))))</f>
        <v>#REF!</v>
      </c>
      <c r="L93" s="82" t="e">
        <f>SUMIFS(#REF!,#REF!,$G93,#REF!,$D93)</f>
        <v>#REF!</v>
      </c>
      <c r="M93" s="33" t="e">
        <f t="shared" si="47"/>
        <v>#REF!</v>
      </c>
    </row>
    <row r="94" spans="2:13" x14ac:dyDescent="0.3">
      <c r="C94" s="31" t="s">
        <v>304</v>
      </c>
      <c r="D94" s="55" t="s">
        <v>66</v>
      </c>
      <c r="E94" s="103"/>
      <c r="F94" s="103"/>
      <c r="G94" s="114" t="str">
        <f t="shared" si="45"/>
        <v>West</v>
      </c>
      <c r="H94" s="52" t="e">
        <f>IF($D$3="2022/23",SUMIFS(#REF!,#REF!,$D94,#REF!,$G94,#REF!,"Rate"),IF($D$3="2023/24",SUMIFS(#REF!,#REF!,$D94,#REF!,$G94,#REF!,"Rate"),IF($D$3="2024/25",SUMIFS(#REF!,#REF!,$D94,#REF!,$G94,#REF!,"Rate"),IF($D$3="2025/26",SUMIFS(#REF!,#REF!,$D94,#REF!,$G94,#REF!,"Rate"),IF($D$3="2026/27",SUMIFS(#REF!,#REF!,$D94,#REF!,$G94,#REF!,"Rate"),"Check")))))</f>
        <v>#REF!</v>
      </c>
      <c r="I94" s="82" t="e">
        <f>SUMIFS(#REF!,#REF!,$G94,#REF!,$D94)</f>
        <v>#REF!</v>
      </c>
      <c r="J94" s="33" t="e">
        <f t="shared" si="46"/>
        <v>#REF!</v>
      </c>
      <c r="K94" s="60" t="e">
        <f>IF($D$3="2022/23",SUMIFS(#REF!,#REF!,$D94,#REF!,$G94,#REF!,"Rate"),IF($D$3="2023/24",SUMIFS(#REF!,#REF!,$D94,#REF!,$G94,#REF!,"Rate"),IF($D$3="2024/25",SUMIFS(#REF!,#REF!,$D94,#REF!,$G94,#REF!,"Rate"),IF($D$3="2025/26",SUMIFS(#REF!,#REF!,$D94,#REF!,$G94,#REF!,"Rate"),IF($D$3="2026/27",SUMIFS(#REF!,#REF!,$D94,#REF!,$G94,#REF!,"Rate"),"Check")))))</f>
        <v>#REF!</v>
      </c>
      <c r="L94" s="82" t="e">
        <f>SUMIFS(#REF!,#REF!,$G94,#REF!,$D94)</f>
        <v>#REF!</v>
      </c>
      <c r="M94" s="33" t="e">
        <f t="shared" si="47"/>
        <v>#REF!</v>
      </c>
    </row>
    <row r="95" spans="2:13" x14ac:dyDescent="0.3">
      <c r="C95" s="31" t="s">
        <v>304</v>
      </c>
      <c r="D95" s="55" t="s">
        <v>19</v>
      </c>
      <c r="E95" s="103"/>
      <c r="F95" s="103"/>
      <c r="G95" s="114" t="str">
        <f t="shared" si="45"/>
        <v>West</v>
      </c>
      <c r="H95" s="52" t="e">
        <f>IF($D$3="2022/23",SUMIFS(#REF!,#REF!,$D95,#REF!,$G95,#REF!,"Rate"),IF($D$3="2023/24",SUMIFS(#REF!,#REF!,$D95,#REF!,$G95,#REF!,"Rate"),IF($D$3="2024/25",SUMIFS(#REF!,#REF!,$D95,#REF!,$G95,#REF!,"Rate"),IF($D$3="2025/26",SUMIFS(#REF!,#REF!,$D95,#REF!,$G95,#REF!,"Rate"),IF($D$3="2026/27",SUMIFS(#REF!,#REF!,$D95,#REF!,$G95,#REF!,"Rate"),"Check")))))</f>
        <v>#REF!</v>
      </c>
      <c r="I95" s="82" t="e">
        <f>SUMIFS(#REF!,#REF!,$G95,#REF!,$D95)</f>
        <v>#REF!</v>
      </c>
      <c r="J95" s="33" t="e">
        <f t="shared" si="46"/>
        <v>#REF!</v>
      </c>
      <c r="K95" s="60" t="e">
        <f>IF($D$3="2022/23",SUMIFS(#REF!,#REF!,$D95,#REF!,$G95,#REF!,"Rate"),IF($D$3="2023/24",SUMIFS(#REF!,#REF!,$D95,#REF!,$G95,#REF!,"Rate"),IF($D$3="2024/25",SUMIFS(#REF!,#REF!,$D95,#REF!,$G95,#REF!,"Rate"),IF($D$3="2025/26",SUMIFS(#REF!,#REF!,$D95,#REF!,$G95,#REF!,"Rate"),IF($D$3="2026/27",SUMIFS(#REF!,#REF!,$D95,#REF!,$G95,#REF!,"Rate"),"Check")))))</f>
        <v>#REF!</v>
      </c>
      <c r="L95" s="82" t="e">
        <f>SUMIFS(#REF!,#REF!,$G95,#REF!,$D95)</f>
        <v>#REF!</v>
      </c>
      <c r="M95" s="33" t="e">
        <f t="shared" si="47"/>
        <v>#REF!</v>
      </c>
    </row>
    <row r="96" spans="2:13" x14ac:dyDescent="0.3">
      <c r="C96" s="31" t="s">
        <v>304</v>
      </c>
      <c r="D96" s="55" t="s">
        <v>22</v>
      </c>
      <c r="E96" s="103"/>
      <c r="F96" s="103"/>
      <c r="G96" s="114" t="str">
        <f t="shared" si="45"/>
        <v>West</v>
      </c>
      <c r="H96" s="52" t="e">
        <f>IF($D$3="2022/23",SUMIFS(#REF!,#REF!,$D96,#REF!,$G96,#REF!,"Rate"),IF($D$3="2023/24",SUMIFS(#REF!,#REF!,$D96,#REF!,$G96,#REF!,"Rate"),IF($D$3="2024/25",SUMIFS(#REF!,#REF!,$D96,#REF!,$G96,#REF!,"Rate"),IF($D$3="2025/26",SUMIFS(#REF!,#REF!,$D96,#REF!,$G96,#REF!,"Rate"),IF($D$3="2026/27",SUMIFS(#REF!,#REF!,$D96,#REF!,$G96,#REF!,"Rate"),"Check")))))</f>
        <v>#REF!</v>
      </c>
      <c r="I96" s="82" t="e">
        <f>SUMIFS(#REF!,#REF!,$G96,#REF!,$D96)</f>
        <v>#REF!</v>
      </c>
      <c r="J96" s="33" t="e">
        <f t="shared" si="46"/>
        <v>#REF!</v>
      </c>
      <c r="K96" s="60" t="e">
        <f>IF($D$3="2022/23",SUMIFS(#REF!,#REF!,$D96,#REF!,$G96,#REF!,"Rate"),IF($D$3="2023/24",SUMIFS(#REF!,#REF!,$D96,#REF!,$G96,#REF!,"Rate"),IF($D$3="2024/25",SUMIFS(#REF!,#REF!,$D96,#REF!,$G96,#REF!,"Rate"),IF($D$3="2025/26",SUMIFS(#REF!,#REF!,$D96,#REF!,$G96,#REF!,"Rate"),IF($D$3="2026/27",SUMIFS(#REF!,#REF!,$D96,#REF!,$G96,#REF!,"Rate"),"Check")))))</f>
        <v>#REF!</v>
      </c>
      <c r="L96" s="82" t="e">
        <f>SUMIFS(#REF!,#REF!,$G96,#REF!,$D96)</f>
        <v>#REF!</v>
      </c>
      <c r="M96" s="33" t="e">
        <f t="shared" si="47"/>
        <v>#REF!</v>
      </c>
    </row>
    <row r="97" spans="2:13" x14ac:dyDescent="0.3">
      <c r="C97" s="31" t="s">
        <v>304</v>
      </c>
      <c r="D97" s="55" t="s">
        <v>21</v>
      </c>
      <c r="E97" s="103"/>
      <c r="F97" s="103"/>
      <c r="G97" s="114" t="str">
        <f t="shared" si="45"/>
        <v>West</v>
      </c>
      <c r="H97" s="52" t="e">
        <f>IF($D$3="2022/23",SUMIFS(#REF!,#REF!,$D97,#REF!,$G97,#REF!,"Rate"),IF($D$3="2023/24",SUMIFS(#REF!,#REF!,$D97,#REF!,$G97,#REF!,"Rate"),IF($D$3="2024/25",SUMIFS(#REF!,#REF!,$D97,#REF!,$G97,#REF!,"Rate"),IF($D$3="2025/26",SUMIFS(#REF!,#REF!,$D97,#REF!,$G97,#REF!,"Rate"),IF($D$3="2026/27",SUMIFS(#REF!,#REF!,$D97,#REF!,$G97,#REF!,"Rate"),"Check")))))</f>
        <v>#REF!</v>
      </c>
      <c r="I97" s="82" t="e">
        <f>SUMIFS(#REF!,#REF!,$G97,#REF!,$D97)</f>
        <v>#REF!</v>
      </c>
      <c r="J97" s="33" t="e">
        <f t="shared" si="46"/>
        <v>#REF!</v>
      </c>
      <c r="K97" s="60" t="e">
        <f>IF($D$3="2022/23",SUMIFS(#REF!,#REF!,$D97,#REF!,$G97,#REF!,"Rate"),IF($D$3="2023/24",SUMIFS(#REF!,#REF!,$D97,#REF!,$G97,#REF!,"Rate"),IF($D$3="2024/25",SUMIFS(#REF!,#REF!,$D97,#REF!,$G97,#REF!,"Rate"),IF($D$3="2025/26",SUMIFS(#REF!,#REF!,$D97,#REF!,$G97,#REF!,"Rate"),IF($D$3="2026/27",SUMIFS(#REF!,#REF!,$D97,#REF!,$G97,#REF!,"Rate"),"Check")))))</f>
        <v>#REF!</v>
      </c>
      <c r="L97" s="82" t="e">
        <f>SUMIFS(#REF!,#REF!,$G97,#REF!,$D97)</f>
        <v>#REF!</v>
      </c>
      <c r="M97" s="33" t="e">
        <f t="shared" si="47"/>
        <v>#REF!</v>
      </c>
    </row>
    <row r="98" spans="2:13" x14ac:dyDescent="0.3">
      <c r="C98" s="31" t="s">
        <v>304</v>
      </c>
      <c r="D98" s="55" t="s">
        <v>23</v>
      </c>
      <c r="E98" s="103"/>
      <c r="F98" s="103"/>
      <c r="G98" s="114" t="str">
        <f t="shared" si="45"/>
        <v>West</v>
      </c>
      <c r="H98" s="52" t="e">
        <f>IF($D$3="2022/23",SUMIFS(#REF!,#REF!,$D98,#REF!,$G98,#REF!,"Rate"),IF($D$3="2023/24",SUMIFS(#REF!,#REF!,$D98,#REF!,$G98,#REF!,"Rate"),IF($D$3="2024/25",SUMIFS(#REF!,#REF!,$D98,#REF!,$G98,#REF!,"Rate"),IF($D$3="2025/26",SUMIFS(#REF!,#REF!,$D98,#REF!,$G98,#REF!,"Rate"),IF($D$3="2026/27",SUMIFS(#REF!,#REF!,$D98,#REF!,$G98,#REF!,"Rate"),"Check")))))</f>
        <v>#REF!</v>
      </c>
      <c r="I98" s="82" t="e">
        <f>SUMIFS(#REF!,#REF!,$G98,#REF!,$D98)</f>
        <v>#REF!</v>
      </c>
      <c r="J98" s="33" t="e">
        <f t="shared" si="46"/>
        <v>#REF!</v>
      </c>
      <c r="K98" s="60" t="e">
        <f>IF($D$3="2022/23",SUMIFS(#REF!,#REF!,$D98,#REF!,$G98,#REF!,"Rate"),IF($D$3="2023/24",SUMIFS(#REF!,#REF!,$D98,#REF!,$G98,#REF!,"Rate"),IF($D$3="2024/25",SUMIFS(#REF!,#REF!,$D98,#REF!,$G98,#REF!,"Rate"),IF($D$3="2025/26",SUMIFS(#REF!,#REF!,$D98,#REF!,$G98,#REF!,"Rate"),IF($D$3="2026/27",SUMIFS(#REF!,#REF!,$D98,#REF!,$G98,#REF!,"Rate"),"Check")))))</f>
        <v>#REF!</v>
      </c>
      <c r="L98" s="82" t="e">
        <f>SUMIFS(#REF!,#REF!,$G98,#REF!,$D98)</f>
        <v>#REF!</v>
      </c>
      <c r="M98" s="33" t="e">
        <f t="shared" si="47"/>
        <v>#REF!</v>
      </c>
    </row>
    <row r="99" spans="2:13" x14ac:dyDescent="0.3">
      <c r="C99" s="31" t="s">
        <v>304</v>
      </c>
      <c r="D99" s="55" t="s">
        <v>24</v>
      </c>
      <c r="E99" s="103"/>
      <c r="F99" s="103"/>
      <c r="G99" s="114" t="str">
        <f t="shared" si="45"/>
        <v>West</v>
      </c>
      <c r="H99" s="52" t="e">
        <f>IF($D$3="2022/23",SUMIFS(#REF!,#REF!,$D99,#REF!,$G99,#REF!,"Rate"),IF($D$3="2023/24",SUMIFS(#REF!,#REF!,$D99,#REF!,$G99,#REF!,"Rate"),IF($D$3="2024/25",SUMIFS(#REF!,#REF!,$D99,#REF!,$G99,#REF!,"Rate"),IF($D$3="2025/26",SUMIFS(#REF!,#REF!,$D99,#REF!,$G99,#REF!,"Rate"),IF($D$3="2026/27",SUMIFS(#REF!,#REF!,$D99,#REF!,$G99,#REF!,"Rate"),"Check")))))</f>
        <v>#REF!</v>
      </c>
      <c r="I99" s="82" t="e">
        <f>SUMIFS(#REF!,#REF!,$G99,#REF!,$D99)</f>
        <v>#REF!</v>
      </c>
      <c r="J99" s="33" t="e">
        <f t="shared" si="46"/>
        <v>#REF!</v>
      </c>
      <c r="K99" s="60" t="e">
        <f>IF($D$3="2022/23",SUMIFS(#REF!,#REF!,$D99,#REF!,$G99,#REF!,"Rate"),IF($D$3="2023/24",SUMIFS(#REF!,#REF!,$D99,#REF!,$G99,#REF!,"Rate"),IF($D$3="2024/25",SUMIFS(#REF!,#REF!,$D99,#REF!,$G99,#REF!,"Rate"),IF($D$3="2025/26",SUMIFS(#REF!,#REF!,$D99,#REF!,$G99,#REF!,"Rate"),IF($D$3="2026/27",SUMIFS(#REF!,#REF!,$D99,#REF!,$G99,#REF!,"Rate"),"Check")))))</f>
        <v>#REF!</v>
      </c>
      <c r="L99" s="82" t="e">
        <f>SUMIFS(#REF!,#REF!,$G99,#REF!,$D99)</f>
        <v>#REF!</v>
      </c>
      <c r="M99" s="33" t="e">
        <f t="shared" si="47"/>
        <v>#REF!</v>
      </c>
    </row>
    <row r="100" spans="2:13" x14ac:dyDescent="0.3">
      <c r="C100" s="56" t="s">
        <v>401</v>
      </c>
      <c r="D100" s="57"/>
      <c r="E100" s="104"/>
      <c r="F100" s="104"/>
      <c r="G100" s="116"/>
      <c r="H100" s="58" t="e">
        <f>H90-SUM(H91:H99)</f>
        <v>#REF!</v>
      </c>
      <c r="I100" s="48" t="e">
        <f t="shared" ref="I100" si="48">I90-SUM(I91:I99)</f>
        <v>#REF!</v>
      </c>
      <c r="J100" s="49" t="e">
        <f t="shared" ref="J100" si="49">J90-SUM(J91:J99)</f>
        <v>#REF!</v>
      </c>
      <c r="K100" s="58" t="e">
        <f>K90-SUM(K91:K99)</f>
        <v>#REF!</v>
      </c>
      <c r="L100" s="48" t="e">
        <f t="shared" ref="L100" si="50">L90-SUM(L91:L99)</f>
        <v>#REF!</v>
      </c>
      <c r="M100" s="49" t="e">
        <f t="shared" ref="M100" si="51">M90-SUM(M91:M99)</f>
        <v>#REF!</v>
      </c>
    </row>
    <row r="101" spans="2:13" x14ac:dyDescent="0.3">
      <c r="C101" s="31"/>
      <c r="D101" s="55"/>
      <c r="E101" s="103"/>
      <c r="F101" s="103"/>
      <c r="G101" s="115"/>
      <c r="H101" s="52"/>
      <c r="I101" s="32"/>
      <c r="J101" s="33"/>
      <c r="K101" s="52"/>
      <c r="L101" s="32"/>
      <c r="M101" s="33"/>
    </row>
    <row r="102" spans="2:13" s="30" customFormat="1" x14ac:dyDescent="0.3">
      <c r="B102" s="24"/>
      <c r="C102" s="80" t="s">
        <v>412</v>
      </c>
      <c r="D102" s="66" t="s">
        <v>419</v>
      </c>
      <c r="E102" s="105"/>
      <c r="F102" s="105"/>
      <c r="G102" s="118" t="s">
        <v>7</v>
      </c>
      <c r="H102" s="81" t="e">
        <f>IF($D$3="2022/23",SUMIFS(#REF!,#REF!,$C102,#REF!,"Rate"),IF($D$3="2023/24",SUMIFS(#REF!,#REF!,$C102,#REF!,"Rate"),IF($D$3="2024/25",SUMIFS(#REF!,#REF!,$C102,#REF!,"Rate"),IF($D$3="2025/26",SUMIFS(#REF!,#REF!,$C102,#REF!,"Rate"),IF($D$3="2026/27",SUMIFS(#REF!,#REF!,$C102,#REF!,"Rate"),"Check")))))</f>
        <v>#REF!</v>
      </c>
      <c r="I102" s="76" t="e">
        <f>SUMIF(#REF!,$G102,#REF!)</f>
        <v>#REF!</v>
      </c>
      <c r="J102" s="79" t="e">
        <f>ROUND(H102-I102,6)</f>
        <v>#REF!</v>
      </c>
      <c r="K102" s="75" t="e">
        <f>IF($D$3="2022/23",SUMIFS(#REF!,#REF!,$C102,#REF!,"Rate"),IF($D$3="2023/24",SUMIFS(#REF!,#REF!,$C102,#REF!,"Rate"),IF($D$3="2024/25",SUMIFS(#REF!,#REF!,$C102,#REF!,"Rate"),IF($D$3="2025/26",SUMIFS(#REF!,#REF!,$C102,#REF!,"Rate"),IF($D$3="2026/27",SUMIFS(#REF!,#REF!,$C102,#REF!,"Rate"),"Check")))))</f>
        <v>#REF!</v>
      </c>
      <c r="L102" s="76" t="e">
        <f>SUMIF(#REF!,$G102,#REF!)</f>
        <v>#REF!</v>
      </c>
      <c r="M102" s="79" t="e">
        <f>ROUND(K102-L102,6)</f>
        <v>#REF!</v>
      </c>
    </row>
    <row r="103" spans="2:13" x14ac:dyDescent="0.3">
      <c r="C103" s="31" t="s">
        <v>304</v>
      </c>
      <c r="D103" s="59" t="s">
        <v>73</v>
      </c>
      <c r="E103" s="107"/>
      <c r="F103" s="107"/>
      <c r="G103" s="114" t="str">
        <f t="shared" ref="G103:G111" si="52">G102</f>
        <v>Mt Isa</v>
      </c>
      <c r="H103" s="52" t="e">
        <f>IF($D$3="2022/23",SUMIFS(#REF!,#REF!,$D103,#REF!,$G103,#REF!,"Rate"),IF($D$3="2023/24",SUMIFS(#REF!,#REF!,$D103,#REF!,$G103,#REF!,"Rate"),IF($D$3="2024/25",SUMIFS(#REF!,#REF!,$D103,#REF!,$G103,#REF!,"Rate"),IF($D$3="2025/26",SUMIFS(#REF!,#REF!,$D103,#REF!,$G103,#REF!,"Rate"),IF($D$3="2026/27",SUMIFS(#REF!,#REF!,$D103,#REF!,$G103,#REF!,"Rate"),"Check")))))</f>
        <v>#REF!</v>
      </c>
      <c r="I103" s="82" t="e">
        <f>SUMIFS(#REF!,#REF!,$G103,#REF!,$D103)</f>
        <v>#REF!</v>
      </c>
      <c r="J103" s="33" t="e">
        <f t="shared" ref="J103:J111" si="53">H103-I103</f>
        <v>#REF!</v>
      </c>
      <c r="K103" s="60" t="e">
        <f>IF($D$3="2022/23",SUMIFS(#REF!,#REF!,$D103,#REF!,$G103,#REF!,"Rate"),IF($D$3="2023/24",SUMIFS(#REF!,#REF!,$D103,#REF!,$G103,#REF!,"Rate"),IF($D$3="2024/25",SUMIFS(#REF!,#REF!,$D103,#REF!,$G103,#REF!,"Rate"),IF($D$3="2025/26",SUMIFS(#REF!,#REF!,$D103,#REF!,$G103,#REF!,"Rate"),IF($D$3="2026/27",SUMIFS(#REF!,#REF!,$D103,#REF!,$G103,#REF!,"Rate"),"Check")))))</f>
        <v>#REF!</v>
      </c>
      <c r="L103" s="82" t="e">
        <f>SUMIFS(#REF!,#REF!,$G103,#REF!,$D103)</f>
        <v>#REF!</v>
      </c>
      <c r="M103" s="33" t="e">
        <f t="shared" ref="M103:M111" si="54">K103-L103</f>
        <v>#REF!</v>
      </c>
    </row>
    <row r="104" spans="2:13" x14ac:dyDescent="0.3">
      <c r="C104" s="31" t="s">
        <v>304</v>
      </c>
      <c r="D104" s="55" t="s">
        <v>69</v>
      </c>
      <c r="E104" s="103"/>
      <c r="F104" s="103"/>
      <c r="G104" s="114" t="str">
        <f t="shared" si="52"/>
        <v>Mt Isa</v>
      </c>
      <c r="H104" s="52" t="e">
        <f>IF($D$3="2022/23",SUMIFS(#REF!,#REF!,$D104,#REF!,$G104,#REF!,"Rate"),IF($D$3="2023/24",SUMIFS(#REF!,#REF!,$D104,#REF!,$G104,#REF!,"Rate"),IF($D$3="2024/25",SUMIFS(#REF!,#REF!,$D104,#REF!,$G104,#REF!,"Rate"),IF($D$3="2025/26",SUMIFS(#REF!,#REF!,$D104,#REF!,$G104,#REF!,"Rate"),IF($D$3="2026/27",SUMIFS(#REF!,#REF!,$D104,#REF!,$G104,#REF!,"Rate"),"Check")))))</f>
        <v>#REF!</v>
      </c>
      <c r="I104" s="82" t="e">
        <f>SUMIFS(#REF!,#REF!,$G104,#REF!,$D104)</f>
        <v>#REF!</v>
      </c>
      <c r="J104" s="33" t="e">
        <f t="shared" si="53"/>
        <v>#REF!</v>
      </c>
      <c r="K104" s="60" t="e">
        <f>IF($D$3="2022/23",SUMIFS(#REF!,#REF!,$D104,#REF!,$G104,#REF!,"Rate"),IF($D$3="2023/24",SUMIFS(#REF!,#REF!,$D104,#REF!,$G104,#REF!,"Rate"),IF($D$3="2024/25",SUMIFS(#REF!,#REF!,$D104,#REF!,$G104,#REF!,"Rate"),IF($D$3="2025/26",SUMIFS(#REF!,#REF!,$D104,#REF!,$G104,#REF!,"Rate"),IF($D$3="2026/27",SUMIFS(#REF!,#REF!,$D104,#REF!,$G104,#REF!,"Rate"),"Check")))))</f>
        <v>#REF!</v>
      </c>
      <c r="L104" s="82" t="e">
        <f>SUMIFS(#REF!,#REF!,$G104,#REF!,$D104)</f>
        <v>#REF!</v>
      </c>
      <c r="M104" s="33" t="e">
        <f t="shared" si="54"/>
        <v>#REF!</v>
      </c>
    </row>
    <row r="105" spans="2:13" x14ac:dyDescent="0.3">
      <c r="C105" s="31" t="s">
        <v>304</v>
      </c>
      <c r="D105" s="55" t="s">
        <v>20</v>
      </c>
      <c r="E105" s="103"/>
      <c r="F105" s="103"/>
      <c r="G105" s="114" t="str">
        <f t="shared" si="52"/>
        <v>Mt Isa</v>
      </c>
      <c r="H105" s="52" t="e">
        <f>IF($D$3="2022/23",SUMIFS(#REF!,#REF!,$D105,#REF!,$G105,#REF!,"Rate"),IF($D$3="2023/24",SUMIFS(#REF!,#REF!,$D105,#REF!,$G105,#REF!,"Rate"),IF($D$3="2024/25",SUMIFS(#REF!,#REF!,$D105,#REF!,$G105,#REF!,"Rate"),IF($D$3="2025/26",SUMIFS(#REF!,#REF!,$D105,#REF!,$G105,#REF!,"Rate"),IF($D$3="2026/27",SUMIFS(#REF!,#REF!,$D105,#REF!,$G105,#REF!,"Rate"),"Check")))))</f>
        <v>#REF!</v>
      </c>
      <c r="I105" s="82" t="e">
        <f>SUMIFS(#REF!,#REF!,$G105,#REF!,$D105)</f>
        <v>#REF!</v>
      </c>
      <c r="J105" s="33" t="e">
        <f t="shared" si="53"/>
        <v>#REF!</v>
      </c>
      <c r="K105" s="60" t="e">
        <f>IF($D$3="2022/23",SUMIFS(#REF!,#REF!,$D105,#REF!,$G105,#REF!,"Rate"),IF($D$3="2023/24",SUMIFS(#REF!,#REF!,$D105,#REF!,$G105,#REF!,"Rate"),IF($D$3="2024/25",SUMIFS(#REF!,#REF!,$D105,#REF!,$G105,#REF!,"Rate"),IF($D$3="2025/26",SUMIFS(#REF!,#REF!,$D105,#REF!,$G105,#REF!,"Rate"),IF($D$3="2026/27",SUMIFS(#REF!,#REF!,$D105,#REF!,$G105,#REF!,"Rate"),"Check")))))</f>
        <v>#REF!</v>
      </c>
      <c r="L105" s="82" t="e">
        <f>SUMIFS(#REF!,#REF!,$G105,#REF!,$D105)</f>
        <v>#REF!</v>
      </c>
      <c r="M105" s="33" t="e">
        <f t="shared" si="54"/>
        <v>#REF!</v>
      </c>
    </row>
    <row r="106" spans="2:13" x14ac:dyDescent="0.3">
      <c r="C106" s="31" t="s">
        <v>304</v>
      </c>
      <c r="D106" s="55" t="s">
        <v>66</v>
      </c>
      <c r="E106" s="103"/>
      <c r="F106" s="103"/>
      <c r="G106" s="114" t="str">
        <f t="shared" si="52"/>
        <v>Mt Isa</v>
      </c>
      <c r="H106" s="52" t="e">
        <f>IF($D$3="2022/23",SUMIFS(#REF!,#REF!,$D106,#REF!,$G106,#REF!,"Rate"),IF($D$3="2023/24",SUMIFS(#REF!,#REF!,$D106,#REF!,$G106,#REF!,"Rate"),IF($D$3="2024/25",SUMIFS(#REF!,#REF!,$D106,#REF!,$G106,#REF!,"Rate"),IF($D$3="2025/26",SUMIFS(#REF!,#REF!,$D106,#REF!,$G106,#REF!,"Rate"),IF($D$3="2026/27",SUMIFS(#REF!,#REF!,$D106,#REF!,$G106,#REF!,"Rate"),"Check")))))</f>
        <v>#REF!</v>
      </c>
      <c r="I106" s="82" t="e">
        <f>SUMIFS(#REF!,#REF!,$G106,#REF!,$D106)</f>
        <v>#REF!</v>
      </c>
      <c r="J106" s="33" t="e">
        <f t="shared" si="53"/>
        <v>#REF!</v>
      </c>
      <c r="K106" s="60" t="e">
        <f>IF($D$3="2022/23",SUMIFS(#REF!,#REF!,$D106,#REF!,$G106,#REF!,"Rate"),IF($D$3="2023/24",SUMIFS(#REF!,#REF!,$D106,#REF!,$G106,#REF!,"Rate"),IF($D$3="2024/25",SUMIFS(#REF!,#REF!,$D106,#REF!,$G106,#REF!,"Rate"),IF($D$3="2025/26",SUMIFS(#REF!,#REF!,$D106,#REF!,$G106,#REF!,"Rate"),IF($D$3="2026/27",SUMIFS(#REF!,#REF!,$D106,#REF!,$G106,#REF!,"Rate"),"Check")))))</f>
        <v>#REF!</v>
      </c>
      <c r="L106" s="82" t="e">
        <f>SUMIFS(#REF!,#REF!,$G106,#REF!,$D106)</f>
        <v>#REF!</v>
      </c>
      <c r="M106" s="33" t="e">
        <f t="shared" si="54"/>
        <v>#REF!</v>
      </c>
    </row>
    <row r="107" spans="2:13" x14ac:dyDescent="0.3">
      <c r="C107" s="31" t="s">
        <v>304</v>
      </c>
      <c r="D107" s="55" t="s">
        <v>19</v>
      </c>
      <c r="E107" s="103"/>
      <c r="F107" s="103"/>
      <c r="G107" s="114" t="str">
        <f t="shared" si="52"/>
        <v>Mt Isa</v>
      </c>
      <c r="H107" s="52" t="e">
        <f>IF($D$3="2022/23",SUMIFS(#REF!,#REF!,$D107,#REF!,$G107,#REF!,"Rate"),IF($D$3="2023/24",SUMIFS(#REF!,#REF!,$D107,#REF!,$G107,#REF!,"Rate"),IF($D$3="2024/25",SUMIFS(#REF!,#REF!,$D107,#REF!,$G107,#REF!,"Rate"),IF($D$3="2025/26",SUMIFS(#REF!,#REF!,$D107,#REF!,$G107,#REF!,"Rate"),IF($D$3="2026/27",SUMIFS(#REF!,#REF!,$D107,#REF!,$G107,#REF!,"Rate"),"Check")))))</f>
        <v>#REF!</v>
      </c>
      <c r="I107" s="82" t="e">
        <f>SUMIFS(#REF!,#REF!,$G107,#REF!,$D107)</f>
        <v>#REF!</v>
      </c>
      <c r="J107" s="33" t="e">
        <f t="shared" si="53"/>
        <v>#REF!</v>
      </c>
      <c r="K107" s="60" t="e">
        <f>IF($D$3="2022/23",SUMIFS(#REF!,#REF!,$D107,#REF!,$G107,#REF!,"Rate"),IF($D$3="2023/24",SUMIFS(#REF!,#REF!,$D107,#REF!,$G107,#REF!,"Rate"),IF($D$3="2024/25",SUMIFS(#REF!,#REF!,$D107,#REF!,$G107,#REF!,"Rate"),IF($D$3="2025/26",SUMIFS(#REF!,#REF!,$D107,#REF!,$G107,#REF!,"Rate"),IF($D$3="2026/27",SUMIFS(#REF!,#REF!,$D107,#REF!,$G107,#REF!,"Rate"),"Check")))))</f>
        <v>#REF!</v>
      </c>
      <c r="L107" s="82" t="e">
        <f>SUMIFS(#REF!,#REF!,$G107,#REF!,$D107)</f>
        <v>#REF!</v>
      </c>
      <c r="M107" s="33" t="e">
        <f t="shared" si="54"/>
        <v>#REF!</v>
      </c>
    </row>
    <row r="108" spans="2:13" x14ac:dyDescent="0.3">
      <c r="C108" s="31" t="s">
        <v>304</v>
      </c>
      <c r="D108" s="55" t="s">
        <v>22</v>
      </c>
      <c r="E108" s="103"/>
      <c r="F108" s="103"/>
      <c r="G108" s="114" t="str">
        <f t="shared" si="52"/>
        <v>Mt Isa</v>
      </c>
      <c r="H108" s="52" t="e">
        <f>IF($D$3="2022/23",SUMIFS(#REF!,#REF!,$D108,#REF!,$G108,#REF!,"Rate"),IF($D$3="2023/24",SUMIFS(#REF!,#REF!,$D108,#REF!,$G108,#REF!,"Rate"),IF($D$3="2024/25",SUMIFS(#REF!,#REF!,$D108,#REF!,$G108,#REF!,"Rate"),IF($D$3="2025/26",SUMIFS(#REF!,#REF!,$D108,#REF!,$G108,#REF!,"Rate"),IF($D$3="2026/27",SUMIFS(#REF!,#REF!,$D108,#REF!,$G108,#REF!,"Rate"),"Check")))))</f>
        <v>#REF!</v>
      </c>
      <c r="I108" s="82" t="e">
        <f>SUMIFS(#REF!,#REF!,$G108,#REF!,$D108)</f>
        <v>#REF!</v>
      </c>
      <c r="J108" s="33" t="e">
        <f t="shared" si="53"/>
        <v>#REF!</v>
      </c>
      <c r="K108" s="60" t="e">
        <f>IF($D$3="2022/23",SUMIFS(#REF!,#REF!,$D108,#REF!,$G108,#REF!,"Rate"),IF($D$3="2023/24",SUMIFS(#REF!,#REF!,$D108,#REF!,$G108,#REF!,"Rate"),IF($D$3="2024/25",SUMIFS(#REF!,#REF!,$D108,#REF!,$G108,#REF!,"Rate"),IF($D$3="2025/26",SUMIFS(#REF!,#REF!,$D108,#REF!,$G108,#REF!,"Rate"),IF($D$3="2026/27",SUMIFS(#REF!,#REF!,$D108,#REF!,$G108,#REF!,"Rate"),"Check")))))</f>
        <v>#REF!</v>
      </c>
      <c r="L108" s="82" t="e">
        <f>SUMIFS(#REF!,#REF!,$G108,#REF!,$D108)</f>
        <v>#REF!</v>
      </c>
      <c r="M108" s="33" t="e">
        <f t="shared" si="54"/>
        <v>#REF!</v>
      </c>
    </row>
    <row r="109" spans="2:13" x14ac:dyDescent="0.3">
      <c r="C109" s="31" t="s">
        <v>304</v>
      </c>
      <c r="D109" s="55" t="s">
        <v>21</v>
      </c>
      <c r="E109" s="103"/>
      <c r="F109" s="103"/>
      <c r="G109" s="114" t="str">
        <f t="shared" si="52"/>
        <v>Mt Isa</v>
      </c>
      <c r="H109" s="52" t="e">
        <f>IF($D$3="2022/23",SUMIFS(#REF!,#REF!,$D109,#REF!,$G109,#REF!,"Rate"),IF($D$3="2023/24",SUMIFS(#REF!,#REF!,$D109,#REF!,$G109,#REF!,"Rate"),IF($D$3="2024/25",SUMIFS(#REF!,#REF!,$D109,#REF!,$G109,#REF!,"Rate"),IF($D$3="2025/26",SUMIFS(#REF!,#REF!,$D109,#REF!,$G109,#REF!,"Rate"),IF($D$3="2026/27",SUMIFS(#REF!,#REF!,$D109,#REF!,$G109,#REF!,"Rate"),"Check")))))</f>
        <v>#REF!</v>
      </c>
      <c r="I109" s="82" t="e">
        <f>SUMIFS(#REF!,#REF!,$G109,#REF!,$D109)</f>
        <v>#REF!</v>
      </c>
      <c r="J109" s="33" t="e">
        <f t="shared" si="53"/>
        <v>#REF!</v>
      </c>
      <c r="K109" s="60" t="e">
        <f>IF($D$3="2022/23",SUMIFS(#REF!,#REF!,$D109,#REF!,$G109,#REF!,"Rate"),IF($D$3="2023/24",SUMIFS(#REF!,#REF!,$D109,#REF!,$G109,#REF!,"Rate"),IF($D$3="2024/25",SUMIFS(#REF!,#REF!,$D109,#REF!,$G109,#REF!,"Rate"),IF($D$3="2025/26",SUMIFS(#REF!,#REF!,$D109,#REF!,$G109,#REF!,"Rate"),IF($D$3="2026/27",SUMIFS(#REF!,#REF!,$D109,#REF!,$G109,#REF!,"Rate"),"Check")))))</f>
        <v>#REF!</v>
      </c>
      <c r="L109" s="82" t="e">
        <f>SUMIFS(#REF!,#REF!,$G109,#REF!,$D109)</f>
        <v>#REF!</v>
      </c>
      <c r="M109" s="33" t="e">
        <f t="shared" si="54"/>
        <v>#REF!</v>
      </c>
    </row>
    <row r="110" spans="2:13" x14ac:dyDescent="0.3">
      <c r="C110" s="31" t="s">
        <v>304</v>
      </c>
      <c r="D110" s="55" t="s">
        <v>23</v>
      </c>
      <c r="E110" s="103"/>
      <c r="F110" s="103"/>
      <c r="G110" s="114" t="str">
        <f t="shared" si="52"/>
        <v>Mt Isa</v>
      </c>
      <c r="H110" s="52" t="e">
        <f>IF($D$3="2022/23",SUMIFS(#REF!,#REF!,$D110,#REF!,$G110,#REF!,"Rate"),IF($D$3="2023/24",SUMIFS(#REF!,#REF!,$D110,#REF!,$G110,#REF!,"Rate"),IF($D$3="2024/25",SUMIFS(#REF!,#REF!,$D110,#REF!,$G110,#REF!,"Rate"),IF($D$3="2025/26",SUMIFS(#REF!,#REF!,$D110,#REF!,$G110,#REF!,"Rate"),IF($D$3="2026/27",SUMIFS(#REF!,#REF!,$D110,#REF!,$G110,#REF!,"Rate"),"Check")))))</f>
        <v>#REF!</v>
      </c>
      <c r="I110" s="82" t="e">
        <f>SUMIFS(#REF!,#REF!,$G110,#REF!,$D110)</f>
        <v>#REF!</v>
      </c>
      <c r="J110" s="33" t="e">
        <f t="shared" si="53"/>
        <v>#REF!</v>
      </c>
      <c r="K110" s="60" t="e">
        <f>IF($D$3="2022/23",SUMIFS(#REF!,#REF!,$D110,#REF!,$G110,#REF!,"Rate"),IF($D$3="2023/24",SUMIFS(#REF!,#REF!,$D110,#REF!,$G110,#REF!,"Rate"),IF($D$3="2024/25",SUMIFS(#REF!,#REF!,$D110,#REF!,$G110,#REF!,"Rate"),IF($D$3="2025/26",SUMIFS(#REF!,#REF!,$D110,#REF!,$G110,#REF!,"Rate"),IF($D$3="2026/27",SUMIFS(#REF!,#REF!,$D110,#REF!,$G110,#REF!,"Rate"),"Check")))))</f>
        <v>#REF!</v>
      </c>
      <c r="L110" s="82" t="e">
        <f>SUMIFS(#REF!,#REF!,$G110,#REF!,$D110)</f>
        <v>#REF!</v>
      </c>
      <c r="M110" s="33" t="e">
        <f t="shared" si="54"/>
        <v>#REF!</v>
      </c>
    </row>
    <row r="111" spans="2:13" x14ac:dyDescent="0.3">
      <c r="C111" s="31" t="s">
        <v>304</v>
      </c>
      <c r="D111" s="55" t="s">
        <v>24</v>
      </c>
      <c r="E111" s="103"/>
      <c r="F111" s="103"/>
      <c r="G111" s="114" t="str">
        <f t="shared" si="52"/>
        <v>Mt Isa</v>
      </c>
      <c r="H111" s="52" t="e">
        <f>IF($D$3="2022/23",SUMIFS(#REF!,#REF!,$D111,#REF!,$G111,#REF!,"Rate"),IF($D$3="2023/24",SUMIFS(#REF!,#REF!,$D111,#REF!,$G111,#REF!,"Rate"),IF($D$3="2024/25",SUMIFS(#REF!,#REF!,$D111,#REF!,$G111,#REF!,"Rate"),IF($D$3="2025/26",SUMIFS(#REF!,#REF!,$D111,#REF!,$G111,#REF!,"Rate"),IF($D$3="2026/27",SUMIFS(#REF!,#REF!,$D111,#REF!,$G111,#REF!,"Rate"),"Check")))))</f>
        <v>#REF!</v>
      </c>
      <c r="I111" s="82" t="e">
        <f>SUMIFS(#REF!,#REF!,$G111,#REF!,$D111)</f>
        <v>#REF!</v>
      </c>
      <c r="J111" s="33" t="e">
        <f t="shared" si="53"/>
        <v>#REF!</v>
      </c>
      <c r="K111" s="60" t="e">
        <f>IF($D$3="2022/23",SUMIFS(#REF!,#REF!,$D111,#REF!,$G111,#REF!,"Rate"),IF($D$3="2023/24",SUMIFS(#REF!,#REF!,$D111,#REF!,$G111,#REF!,"Rate"),IF($D$3="2024/25",SUMIFS(#REF!,#REF!,$D111,#REF!,$G111,#REF!,"Rate"),IF($D$3="2025/26",SUMIFS(#REF!,#REF!,$D111,#REF!,$G111,#REF!,"Rate"),IF($D$3="2026/27",SUMIFS(#REF!,#REF!,$D111,#REF!,$G111,#REF!,"Rate"),"Check")))))</f>
        <v>#REF!</v>
      </c>
      <c r="L111" s="82" t="e">
        <f>SUMIFS(#REF!,#REF!,$G111,#REF!,$D111)</f>
        <v>#REF!</v>
      </c>
      <c r="M111" s="33" t="e">
        <f t="shared" si="54"/>
        <v>#REF!</v>
      </c>
    </row>
    <row r="112" spans="2:13" x14ac:dyDescent="0.3">
      <c r="C112" s="56" t="s">
        <v>401</v>
      </c>
      <c r="D112" s="57"/>
      <c r="E112" s="104"/>
      <c r="F112" s="104"/>
      <c r="G112" s="116"/>
      <c r="H112" s="58" t="e">
        <f>H102-SUM(H103:H111)</f>
        <v>#REF!</v>
      </c>
      <c r="I112" s="48" t="e">
        <f t="shared" ref="I112" si="55">I102-SUM(I103:I111)</f>
        <v>#REF!</v>
      </c>
      <c r="J112" s="49" t="e">
        <f t="shared" ref="J112" si="56">J102-SUM(J103:J111)</f>
        <v>#REF!</v>
      </c>
      <c r="K112" s="58" t="e">
        <f>K102-SUM(K103:K111)</f>
        <v>#REF!</v>
      </c>
      <c r="L112" s="48" t="e">
        <f t="shared" ref="L112:M112" si="57">L102-SUM(L103:L111)</f>
        <v>#REF!</v>
      </c>
      <c r="M112" s="49" t="e">
        <f t="shared" si="57"/>
        <v>#REF!</v>
      </c>
    </row>
    <row r="113" spans="2:13" x14ac:dyDescent="0.3">
      <c r="C113" s="31"/>
      <c r="D113" s="55"/>
      <c r="E113" s="103"/>
      <c r="F113" s="103"/>
      <c r="G113" s="115"/>
      <c r="H113" s="52"/>
      <c r="I113" s="32"/>
      <c r="J113" s="33"/>
      <c r="K113" s="52"/>
      <c r="L113" s="32"/>
      <c r="M113" s="33"/>
    </row>
    <row r="114" spans="2:13" s="30" customFormat="1" x14ac:dyDescent="0.3">
      <c r="B114" s="24"/>
      <c r="C114" s="80" t="s">
        <v>413</v>
      </c>
      <c r="D114" s="67" t="s">
        <v>418</v>
      </c>
      <c r="E114" s="108"/>
      <c r="F114" s="108"/>
      <c r="G114" s="118" t="s">
        <v>2</v>
      </c>
      <c r="H114" s="81" t="e">
        <f>IF($D$3="2022/23",SUMIFS(#REF!,#REF!,$C114,#REF!,"Rate"),IF($D$3="2023/24",SUMIFS(#REF!,#REF!,$C114,#REF!,"Rate"),IF($D$3="2024/25",SUMIFS(#REF!,#REF!,$C114,#REF!,"Rate"),IF($D$3="2025/26",SUMIFS(#REF!,#REF!,$C114,#REF!,"Rate"),IF($D$3="2026/27",SUMIFS(#REF!,#REF!,$C114,#REF!,"Rate"),"Check")))))</f>
        <v>#REF!</v>
      </c>
      <c r="I114" s="76" t="e">
        <f>SUMIF(#REF!,$G114,#REF!)</f>
        <v>#REF!</v>
      </c>
      <c r="J114" s="79" t="e">
        <f>ROUND(H114-I114,6)</f>
        <v>#REF!</v>
      </c>
      <c r="K114" s="75" t="e">
        <f>IF($D$3="2022/23",SUMIFS(#REF!,#REF!,$C114,#REF!,"Rate"),IF($D$3="2023/24",SUMIFS(#REF!,#REF!,$C114,#REF!,"Rate"),IF($D$3="2024/25",SUMIFS(#REF!,#REF!,$C114,#REF!,"Rate"),IF($D$3="2025/26",SUMIFS(#REF!,#REF!,$C114,#REF!,"Rate"),IF($D$3="2026/27",SUMIFS(#REF!,#REF!,$C114,#REF!,"Rate"),"Check")))))</f>
        <v>#REF!</v>
      </c>
      <c r="L114" s="76" t="e">
        <f>SUMIF(#REF!,$G114,#REF!)</f>
        <v>#REF!</v>
      </c>
      <c r="M114" s="79" t="e">
        <f>ROUND(K114-L114,6)</f>
        <v>#REF!</v>
      </c>
    </row>
    <row r="115" spans="2:13" x14ac:dyDescent="0.3">
      <c r="C115" s="31" t="s">
        <v>304</v>
      </c>
      <c r="D115" s="59" t="s">
        <v>103</v>
      </c>
      <c r="E115" s="107"/>
      <c r="F115" s="107"/>
      <c r="G115" s="114" t="str">
        <f t="shared" ref="G115:G116" si="58">G114</f>
        <v>East</v>
      </c>
      <c r="H115" s="52" t="e">
        <f>IF($D$3="2022/23",SUMIFS(#REF!,#REF!,$D115,#REF!,$G115,#REF!,"Rate"),IF($D$3="2023/24",SUMIFS(#REF!,#REF!,$D115,#REF!,$G115,#REF!,"Rate"),IF($D$3="2024/25",SUMIFS(#REF!,#REF!,$D115,#REF!,$G115,#REF!,"Rate"),IF($D$3="2025/26",SUMIFS(#REF!,#REF!,$D115,#REF!,$G115,#REF!,"Rate"),IF($D$3="2026/27",SUMIFS(#REF!,#REF!,$D115,#REF!,$G115,#REF!,"Rate"),"Check")))))</f>
        <v>#REF!</v>
      </c>
      <c r="I115" s="82" t="e">
        <f>SUMIFS(#REF!,#REF!,$G115,#REF!,$D115)</f>
        <v>#REF!</v>
      </c>
      <c r="J115" s="33" t="e">
        <f t="shared" ref="J115:J116" si="59">H115-I115</f>
        <v>#REF!</v>
      </c>
      <c r="K115" s="60" t="e">
        <f>IF($D$3="2022/23",SUMIFS(#REF!,#REF!,$D115,#REF!,$G115,#REF!,"Rate"),IF($D$3="2023/24",SUMIFS(#REF!,#REF!,$D115,#REF!,$G115,#REF!,"Rate"),IF($D$3="2024/25",SUMIFS(#REF!,#REF!,$D115,#REF!,$G115,#REF!,"Rate"),IF($D$3="2025/26",SUMIFS(#REF!,#REF!,$D115,#REF!,$G115,#REF!,"Rate"),IF($D$3="2026/27",SUMIFS(#REF!,#REF!,$D115,#REF!,$G115,#REF!,"Rate"),"Check")))))</f>
        <v>#REF!</v>
      </c>
      <c r="L115" s="82" t="e">
        <f>SUMIFS(#REF!,#REF!,$G115,#REF!,$D115)</f>
        <v>#REF!</v>
      </c>
      <c r="M115" s="33" t="e">
        <f t="shared" ref="M115:M116" si="60">K115-L115</f>
        <v>#REF!</v>
      </c>
    </row>
    <row r="116" spans="2:13" x14ac:dyDescent="0.3">
      <c r="C116" s="31" t="s">
        <v>304</v>
      </c>
      <c r="D116" s="55" t="s">
        <v>105</v>
      </c>
      <c r="E116" s="103"/>
      <c r="F116" s="103"/>
      <c r="G116" s="114" t="str">
        <f t="shared" si="58"/>
        <v>East</v>
      </c>
      <c r="H116" s="52" t="e">
        <f>IF($D$3="2022/23",SUMIFS(#REF!,#REF!,$D116,#REF!,$G116,#REF!,"Rate"),IF($D$3="2023/24",SUMIFS(#REF!,#REF!,$D116,#REF!,$G116,#REF!,"Rate"),IF($D$3="2024/25",SUMIFS(#REF!,#REF!,$D116,#REF!,$G116,#REF!,"Rate"),IF($D$3="2025/26",SUMIFS(#REF!,#REF!,$D116,#REF!,$G116,#REF!,"Rate"),IF($D$3="2026/27",SUMIFS(#REF!,#REF!,$D116,#REF!,$G116,#REF!,"Rate"),"Check")))))</f>
        <v>#REF!</v>
      </c>
      <c r="I116" s="82" t="e">
        <f>SUMIFS(#REF!,#REF!,$G116,#REF!,$D116)</f>
        <v>#REF!</v>
      </c>
      <c r="J116" s="33" t="e">
        <f t="shared" si="59"/>
        <v>#REF!</v>
      </c>
      <c r="K116" s="60" t="e">
        <f>IF($D$3="2022/23",SUMIFS(#REF!,#REF!,$D116,#REF!,$G116,#REF!,"Rate"),IF($D$3="2023/24",SUMIFS(#REF!,#REF!,$D116,#REF!,$G116,#REF!,"Rate"),IF($D$3="2024/25",SUMIFS(#REF!,#REF!,$D116,#REF!,$G116,#REF!,"Rate"),IF($D$3="2025/26",SUMIFS(#REF!,#REF!,$D116,#REF!,$G116,#REF!,"Rate"),IF($D$3="2026/27",SUMIFS(#REF!,#REF!,$D116,#REF!,$G116,#REF!,"Rate"),"Check")))))</f>
        <v>#REF!</v>
      </c>
      <c r="L116" s="82" t="e">
        <f>SUMIFS(#REF!,#REF!,$G116,#REF!,$D116)</f>
        <v>#REF!</v>
      </c>
      <c r="M116" s="33" t="e">
        <f t="shared" si="60"/>
        <v>#REF!</v>
      </c>
    </row>
    <row r="117" spans="2:13" x14ac:dyDescent="0.3">
      <c r="C117" s="56" t="s">
        <v>401</v>
      </c>
      <c r="D117" s="57"/>
      <c r="E117" s="104"/>
      <c r="F117" s="104"/>
      <c r="G117" s="116"/>
      <c r="H117" s="58" t="e">
        <f t="shared" ref="H117:M117" si="61">H114-SUM(H115:H116)</f>
        <v>#REF!</v>
      </c>
      <c r="I117" s="48" t="e">
        <f t="shared" si="61"/>
        <v>#REF!</v>
      </c>
      <c r="J117" s="49" t="e">
        <f t="shared" si="61"/>
        <v>#REF!</v>
      </c>
      <c r="K117" s="58" t="e">
        <f t="shared" si="61"/>
        <v>#REF!</v>
      </c>
      <c r="L117" s="48" t="e">
        <f t="shared" si="61"/>
        <v>#REF!</v>
      </c>
      <c r="M117" s="49" t="e">
        <f t="shared" si="61"/>
        <v>#REF!</v>
      </c>
    </row>
    <row r="118" spans="2:13" x14ac:dyDescent="0.3">
      <c r="C118" s="31"/>
      <c r="D118" s="55"/>
      <c r="E118" s="103"/>
      <c r="F118" s="103"/>
      <c r="G118" s="115"/>
      <c r="H118" s="52"/>
      <c r="I118" s="32"/>
      <c r="J118" s="33"/>
      <c r="K118" s="52"/>
      <c r="L118" s="32"/>
      <c r="M118" s="33"/>
    </row>
    <row r="119" spans="2:13" s="30" customFormat="1" x14ac:dyDescent="0.3">
      <c r="B119" s="24"/>
      <c r="C119" s="80" t="s">
        <v>414</v>
      </c>
      <c r="D119" s="67" t="s">
        <v>418</v>
      </c>
      <c r="E119" s="108"/>
      <c r="F119" s="108"/>
      <c r="G119" s="118" t="s">
        <v>4</v>
      </c>
      <c r="H119" s="81" t="e">
        <f>IF($D$3="2022/23",SUMIFS(#REF!,#REF!,$C119,#REF!,"Rate"),IF($D$3="2023/24",SUMIFS(#REF!,#REF!,$C119,#REF!,"Rate"),IF($D$3="2024/25",SUMIFS(#REF!,#REF!,$C119,#REF!,"Rate"),IF($D$3="2025/26",SUMIFS(#REF!,#REF!,$C119,#REF!,"Rate"),IF($D$3="2026/27",SUMIFS(#REF!,#REF!,$C119,#REF!,"Rate"),"Check")))))</f>
        <v>#REF!</v>
      </c>
      <c r="I119" s="76" t="e">
        <f>SUMIF(#REF!,$G119,#REF!)</f>
        <v>#REF!</v>
      </c>
      <c r="J119" s="79" t="e">
        <f>ROUND(H119-I119,6)</f>
        <v>#REF!</v>
      </c>
      <c r="K119" s="75" t="e">
        <f>IF($D$3="2022/23",SUMIFS(#REF!,#REF!,$C119,#REF!,"Rate"),IF($D$3="2023/24",SUMIFS(#REF!,#REF!,$C119,#REF!,"Rate"),IF($D$3="2024/25",SUMIFS(#REF!,#REF!,$C119,#REF!,"Rate"),IF($D$3="2025/26",SUMIFS(#REF!,#REF!,$C119,#REF!,"Rate"),IF($D$3="2026/27",SUMIFS(#REF!,#REF!,$C119,#REF!,"Rate"),"Check")))))</f>
        <v>#REF!</v>
      </c>
      <c r="L119" s="76" t="e">
        <f>SUMIF(#REF!,$G119,#REF!)</f>
        <v>#REF!</v>
      </c>
      <c r="M119" s="79" t="e">
        <f>ROUND(K119-L119,6)</f>
        <v>#REF!</v>
      </c>
    </row>
    <row r="120" spans="2:13" x14ac:dyDescent="0.3">
      <c r="C120" s="31" t="s">
        <v>304</v>
      </c>
      <c r="D120" s="59" t="s">
        <v>103</v>
      </c>
      <c r="E120" s="107"/>
      <c r="F120" s="107"/>
      <c r="G120" s="114" t="str">
        <f t="shared" ref="G120:G121" si="62">G119</f>
        <v>West</v>
      </c>
      <c r="H120" s="52" t="e">
        <f>IF($D$3="2022/23",SUMIFS(#REF!,#REF!,$D120,#REF!,$G120,#REF!,"Rate"),IF($D$3="2023/24",SUMIFS(#REF!,#REF!,$D120,#REF!,$G120,#REF!,"Rate"),IF($D$3="2024/25",SUMIFS(#REF!,#REF!,$D120,#REF!,$G120,#REF!,"Rate"),IF($D$3="2025/26",SUMIFS(#REF!,#REF!,$D120,#REF!,$G120,#REF!,"Rate"),IF($D$3="2026/27",SUMIFS(#REF!,#REF!,$D120,#REF!,$G120,#REF!,"Rate"),"Check")))))</f>
        <v>#REF!</v>
      </c>
      <c r="I120" s="82" t="e">
        <f>SUMIFS(#REF!,#REF!,$G120,#REF!,$D120)</f>
        <v>#REF!</v>
      </c>
      <c r="J120" s="33" t="e">
        <f t="shared" ref="J120:J121" si="63">H120-I120</f>
        <v>#REF!</v>
      </c>
      <c r="K120" s="60" t="e">
        <f>IF($D$3="2022/23",SUMIFS(#REF!,#REF!,$D120,#REF!,$G120,#REF!,"Rate"),IF($D$3="2023/24",SUMIFS(#REF!,#REF!,$D120,#REF!,$G120,#REF!,"Rate"),IF($D$3="2024/25",SUMIFS(#REF!,#REF!,$D120,#REF!,$G120,#REF!,"Rate"),IF($D$3="2025/26",SUMIFS(#REF!,#REF!,$D120,#REF!,$G120,#REF!,"Rate"),IF($D$3="2026/27",SUMIFS(#REF!,#REF!,$D120,#REF!,$G120,#REF!,"Rate"),"Check")))))</f>
        <v>#REF!</v>
      </c>
      <c r="L120" s="82" t="e">
        <f>SUMIFS(#REF!,#REF!,$G120,#REF!,$D120)</f>
        <v>#REF!</v>
      </c>
      <c r="M120" s="33" t="e">
        <f t="shared" ref="M120:M121" si="64">K120-L120</f>
        <v>#REF!</v>
      </c>
    </row>
    <row r="121" spans="2:13" x14ac:dyDescent="0.3">
      <c r="C121" s="31" t="s">
        <v>304</v>
      </c>
      <c r="D121" s="55" t="s">
        <v>105</v>
      </c>
      <c r="E121" s="103"/>
      <c r="F121" s="103"/>
      <c r="G121" s="114" t="str">
        <f t="shared" si="62"/>
        <v>West</v>
      </c>
      <c r="H121" s="52" t="e">
        <f>IF($D$3="2022/23",SUMIFS(#REF!,#REF!,$D121,#REF!,$G121,#REF!,"Rate"),IF($D$3="2023/24",SUMIFS(#REF!,#REF!,$D121,#REF!,$G121,#REF!,"Rate"),IF($D$3="2024/25",SUMIFS(#REF!,#REF!,$D121,#REF!,$G121,#REF!,"Rate"),IF($D$3="2025/26",SUMIFS(#REF!,#REF!,$D121,#REF!,$G121,#REF!,"Rate"),IF($D$3="2026/27",SUMIFS(#REF!,#REF!,$D121,#REF!,$G121,#REF!,"Rate"),"Check")))))</f>
        <v>#REF!</v>
      </c>
      <c r="I121" s="82" t="e">
        <f>SUMIFS(#REF!,#REF!,$G121,#REF!,$D121)</f>
        <v>#REF!</v>
      </c>
      <c r="J121" s="33" t="e">
        <f t="shared" si="63"/>
        <v>#REF!</v>
      </c>
      <c r="K121" s="60" t="e">
        <f>IF($D$3="2022/23",SUMIFS(#REF!,#REF!,$D121,#REF!,$G121,#REF!,"Rate"),IF($D$3="2023/24",SUMIFS(#REF!,#REF!,$D121,#REF!,$G121,#REF!,"Rate"),IF($D$3="2024/25",SUMIFS(#REF!,#REF!,$D121,#REF!,$G121,#REF!,"Rate"),IF($D$3="2025/26",SUMIFS(#REF!,#REF!,$D121,#REF!,$G121,#REF!,"Rate"),IF($D$3="2026/27",SUMIFS(#REF!,#REF!,$D121,#REF!,$G121,#REF!,"Rate"),"Check")))))</f>
        <v>#REF!</v>
      </c>
      <c r="L121" s="82" t="e">
        <f>SUMIFS(#REF!,#REF!,$G121,#REF!,$D121)</f>
        <v>#REF!</v>
      </c>
      <c r="M121" s="33" t="e">
        <f t="shared" si="64"/>
        <v>#REF!</v>
      </c>
    </row>
    <row r="122" spans="2:13" x14ac:dyDescent="0.3">
      <c r="C122" s="56" t="s">
        <v>401</v>
      </c>
      <c r="D122" s="57"/>
      <c r="E122" s="104"/>
      <c r="F122" s="104"/>
      <c r="G122" s="116"/>
      <c r="H122" s="58" t="e">
        <f t="shared" ref="H122:M122" si="65">H119-SUM(H120:H121)</f>
        <v>#REF!</v>
      </c>
      <c r="I122" s="48" t="e">
        <f t="shared" si="65"/>
        <v>#REF!</v>
      </c>
      <c r="J122" s="49" t="e">
        <f t="shared" si="65"/>
        <v>#REF!</v>
      </c>
      <c r="K122" s="58" t="e">
        <f t="shared" si="65"/>
        <v>#REF!</v>
      </c>
      <c r="L122" s="48" t="e">
        <f t="shared" si="65"/>
        <v>#REF!</v>
      </c>
      <c r="M122" s="49" t="e">
        <f t="shared" si="65"/>
        <v>#REF!</v>
      </c>
    </row>
    <row r="123" spans="2:13" x14ac:dyDescent="0.3">
      <c r="C123" s="31"/>
      <c r="D123" s="55"/>
      <c r="E123" s="103"/>
      <c r="F123" s="103"/>
      <c r="G123" s="115"/>
      <c r="H123" s="52"/>
      <c r="I123" s="32"/>
      <c r="J123" s="33"/>
      <c r="K123" s="52"/>
      <c r="L123" s="32"/>
      <c r="M123" s="33"/>
    </row>
    <row r="124" spans="2:13" s="30" customFormat="1" x14ac:dyDescent="0.3">
      <c r="B124" s="24"/>
      <c r="C124" s="80" t="s">
        <v>415</v>
      </c>
      <c r="D124" s="67" t="s">
        <v>418</v>
      </c>
      <c r="E124" s="108"/>
      <c r="F124" s="108"/>
      <c r="G124" s="118" t="s">
        <v>7</v>
      </c>
      <c r="H124" s="81" t="e">
        <f>IF($D$3="2022/23",SUMIFS(#REF!,#REF!,$C124,#REF!,"Rate"),IF($D$3="2023/24",SUMIFS(#REF!,#REF!,$C124,#REF!,"Rate"),IF($D$3="2024/25",SUMIFS(#REF!,#REF!,$C124,#REF!,"Rate"),IF($D$3="2025/26",SUMIFS(#REF!,#REF!,$C124,#REF!,"Rate"),IF($D$3="2026/27",SUMIFS(#REF!,#REF!,$C124,#REF!,"Rate"),"Check")))))</f>
        <v>#REF!</v>
      </c>
      <c r="I124" s="76" t="e">
        <f>SUMIF(#REF!,$G124,#REF!)</f>
        <v>#REF!</v>
      </c>
      <c r="J124" s="79" t="e">
        <f>ROUND(H124-I124,6)</f>
        <v>#REF!</v>
      </c>
      <c r="K124" s="75" t="e">
        <f>IF($D$3="2022/23",SUMIFS(#REF!,#REF!,$C124,#REF!,"Rate"),IF($D$3="2023/24",SUMIFS(#REF!,#REF!,$C124,#REF!,"Rate"),IF($D$3="2024/25",SUMIFS(#REF!,#REF!,$C124,#REF!,"Rate"),IF($D$3="2025/26",SUMIFS(#REF!,#REF!,$C124,#REF!,"Rate"),IF($D$3="2026/27",SUMIFS(#REF!,#REF!,$C124,#REF!,"Rate"),"Check")))))</f>
        <v>#REF!</v>
      </c>
      <c r="L124" s="76" t="e">
        <f>SUMIF(#REF!,$G124,#REF!)</f>
        <v>#REF!</v>
      </c>
      <c r="M124" s="79" t="e">
        <f>ROUND(K124-L124,6)</f>
        <v>#REF!</v>
      </c>
    </row>
    <row r="125" spans="2:13" x14ac:dyDescent="0.3">
      <c r="C125" s="31" t="s">
        <v>304</v>
      </c>
      <c r="D125" s="59" t="s">
        <v>103</v>
      </c>
      <c r="E125" s="107"/>
      <c r="F125" s="107"/>
      <c r="G125" s="114" t="str">
        <f t="shared" ref="G125:G126" si="66">G124</f>
        <v>Mt Isa</v>
      </c>
      <c r="H125" s="52" t="e">
        <f>IF($D$3="2022/23",SUMIFS(#REF!,#REF!,$D125,#REF!,$G125,#REF!,"Rate"),IF($D$3="2023/24",SUMIFS(#REF!,#REF!,$D125,#REF!,$G125,#REF!,"Rate"),IF($D$3="2024/25",SUMIFS(#REF!,#REF!,$D125,#REF!,$G125,#REF!,"Rate"),IF($D$3="2025/26",SUMIFS(#REF!,#REF!,$D125,#REF!,$G125,#REF!,"Rate"),IF($D$3="2026/27",SUMIFS(#REF!,#REF!,$D125,#REF!,$G125,#REF!,"Rate"),"Check")))))</f>
        <v>#REF!</v>
      </c>
      <c r="I125" s="82" t="e">
        <f>SUMIFS(#REF!,#REF!,$G125,#REF!,$D125)</f>
        <v>#REF!</v>
      </c>
      <c r="J125" s="33" t="e">
        <f t="shared" ref="J125:J126" si="67">H125-I125</f>
        <v>#REF!</v>
      </c>
      <c r="K125" s="60" t="e">
        <f>IF($D$3="2022/23",SUMIFS(#REF!,#REF!,$D125,#REF!,$G125,#REF!,"Rate"),IF($D$3="2023/24",SUMIFS(#REF!,#REF!,$D125,#REF!,$G125,#REF!,"Rate"),IF($D$3="2024/25",SUMIFS(#REF!,#REF!,$D125,#REF!,$G125,#REF!,"Rate"),IF($D$3="2025/26",SUMIFS(#REF!,#REF!,$D125,#REF!,$G125,#REF!,"Rate"),IF($D$3="2026/27",SUMIFS(#REF!,#REF!,$D125,#REF!,$G125,#REF!,"Rate"),"Check")))))</f>
        <v>#REF!</v>
      </c>
      <c r="L125" s="82" t="e">
        <f>SUMIFS(#REF!,#REF!,$G125,#REF!,$D125)</f>
        <v>#REF!</v>
      </c>
      <c r="M125" s="33" t="e">
        <f t="shared" ref="M125:M126" si="68">K125-L125</f>
        <v>#REF!</v>
      </c>
    </row>
    <row r="126" spans="2:13" x14ac:dyDescent="0.3">
      <c r="C126" s="31" t="s">
        <v>304</v>
      </c>
      <c r="D126" s="55" t="s">
        <v>105</v>
      </c>
      <c r="E126" s="103"/>
      <c r="F126" s="103"/>
      <c r="G126" s="114" t="str">
        <f t="shared" si="66"/>
        <v>Mt Isa</v>
      </c>
      <c r="H126" s="52" t="e">
        <f>IF($D$3="2022/23",SUMIFS(#REF!,#REF!,$D126,#REF!,$G126,#REF!,"Rate"),IF($D$3="2023/24",SUMIFS(#REF!,#REF!,$D126,#REF!,$G126,#REF!,"Rate"),IF($D$3="2024/25",SUMIFS(#REF!,#REF!,$D126,#REF!,$G126,#REF!,"Rate"),IF($D$3="2025/26",SUMIFS(#REF!,#REF!,$D126,#REF!,$G126,#REF!,"Rate"),IF($D$3="2026/27",SUMIFS(#REF!,#REF!,$D126,#REF!,$G126,#REF!,"Rate"),"Check")))))</f>
        <v>#REF!</v>
      </c>
      <c r="I126" s="82" t="e">
        <f>SUMIFS(#REF!,#REF!,$G126,#REF!,$D126)</f>
        <v>#REF!</v>
      </c>
      <c r="J126" s="33" t="e">
        <f t="shared" si="67"/>
        <v>#REF!</v>
      </c>
      <c r="K126" s="60" t="e">
        <f>IF($D$3="2022/23",SUMIFS(#REF!,#REF!,$D126,#REF!,$G126,#REF!,"Rate"),IF($D$3="2023/24",SUMIFS(#REF!,#REF!,$D126,#REF!,$G126,#REF!,"Rate"),IF($D$3="2024/25",SUMIFS(#REF!,#REF!,$D126,#REF!,$G126,#REF!,"Rate"),IF($D$3="2025/26",SUMIFS(#REF!,#REF!,$D126,#REF!,$G126,#REF!,"Rate"),IF($D$3="2026/27",SUMIFS(#REF!,#REF!,$D126,#REF!,$G126,#REF!,"Rate"),"Check")))))</f>
        <v>#REF!</v>
      </c>
      <c r="L126" s="82" t="e">
        <f>SUMIFS(#REF!,#REF!,$G126,#REF!,$D126)</f>
        <v>#REF!</v>
      </c>
      <c r="M126" s="33" t="e">
        <f t="shared" si="68"/>
        <v>#REF!</v>
      </c>
    </row>
    <row r="127" spans="2:13" x14ac:dyDescent="0.3">
      <c r="C127" s="56" t="s">
        <v>401</v>
      </c>
      <c r="D127" s="57"/>
      <c r="E127" s="104"/>
      <c r="F127" s="104"/>
      <c r="G127" s="116"/>
      <c r="H127" s="58" t="e">
        <f t="shared" ref="H127:M127" si="69">H124-SUM(H125:H126)</f>
        <v>#REF!</v>
      </c>
      <c r="I127" s="48" t="e">
        <f t="shared" si="69"/>
        <v>#REF!</v>
      </c>
      <c r="J127" s="49" t="e">
        <f t="shared" si="69"/>
        <v>#REF!</v>
      </c>
      <c r="K127" s="58" t="e">
        <f t="shared" si="69"/>
        <v>#REF!</v>
      </c>
      <c r="L127" s="48" t="e">
        <f t="shared" si="69"/>
        <v>#REF!</v>
      </c>
      <c r="M127" s="49" t="e">
        <f t="shared" si="69"/>
        <v>#REF!</v>
      </c>
    </row>
    <row r="128" spans="2:13" x14ac:dyDescent="0.3">
      <c r="C128" s="31"/>
      <c r="D128" s="55"/>
      <c r="E128" s="103"/>
      <c r="F128" s="103"/>
      <c r="G128" s="115"/>
      <c r="H128" s="52"/>
      <c r="I128" s="32"/>
      <c r="J128" s="33"/>
      <c r="K128" s="52"/>
      <c r="L128" s="32"/>
      <c r="M128" s="33"/>
    </row>
    <row r="129" spans="2:13" x14ac:dyDescent="0.3">
      <c r="C129" s="36" t="s">
        <v>416</v>
      </c>
      <c r="D129" s="67" t="s">
        <v>417</v>
      </c>
      <c r="E129" s="108"/>
      <c r="F129" s="108"/>
      <c r="G129" s="114" t="s">
        <v>2</v>
      </c>
      <c r="H129" s="81" t="e">
        <f>IF($D$3="2022/23",SUMIFS(#REF!,#REF!,$C129,#REF!,"Rate"),IF($D$3="2023/24",SUMIFS(#REF!,#REF!,$C129,#REF!,"Rate"),IF($D$3="2024/25",SUMIFS(#REF!,#REF!,$C129,#REF!,"Rate"),IF($D$3="2025/26",SUMIFS(#REF!,#REF!,$C129,#REF!,"Rate"),IF($D$3="2026/27",SUMIFS(#REF!,#REF!,$C129,#REF!,"Rate"),"Check")))))</f>
        <v>#REF!</v>
      </c>
      <c r="I129" s="76" t="e">
        <f>SUMIF(#REF!,$G129,#REF!)</f>
        <v>#REF!</v>
      </c>
      <c r="J129" s="33" t="e">
        <f>ROUND(H129-I129,6)</f>
        <v>#REF!</v>
      </c>
      <c r="K129" s="75" t="e">
        <f>IF($D$3="2022/23",SUMIFS(#REF!,#REF!,$C129,#REF!,"Rate"),IF($D$3="2023/24",SUMIFS(#REF!,#REF!,$C129,#REF!,"Rate"),IF($D$3="2024/25",SUMIFS(#REF!,#REF!,$C129,#REF!,"Rate"),IF($D$3="2025/26",SUMIFS(#REF!,#REF!,$C129,#REF!,"Rate"),IF($D$3="2026/27",SUMIFS(#REF!,#REF!,$C129,#REF!,"Rate"),"Check")))))</f>
        <v>#REF!</v>
      </c>
      <c r="L129" s="76" t="e">
        <f>SUMIF(#REF!,$G129,#REF!)</f>
        <v>#REF!</v>
      </c>
      <c r="M129" s="33" t="e">
        <f>ROUND(K129-L129,6)</f>
        <v>#REF!</v>
      </c>
    </row>
    <row r="130" spans="2:13" x14ac:dyDescent="0.3">
      <c r="C130" s="31" t="s">
        <v>424</v>
      </c>
      <c r="D130" s="59" t="s">
        <v>38</v>
      </c>
      <c r="E130" s="107"/>
      <c r="F130" s="107"/>
      <c r="G130" s="114" t="str">
        <f t="shared" ref="G130" si="70">G129</f>
        <v>East</v>
      </c>
      <c r="H130" s="52" t="e">
        <f>IF($D$3="2022/23",SUMIFS(#REF!,#REF!,$D130,#REF!,$G130,#REF!,"Rate"),IF($D$3="2023/24",SUMIFS(#REF!,#REF!,$D130,#REF!,$G130,#REF!,"Rate"),IF($D$3="2024/25",SUMIFS(#REF!,#REF!,$D130,#REF!,$G130,#REF!,"Rate"),IF($D$3="2025/26",SUMIFS(#REF!,#REF!,$D130,#REF!,$G130,#REF!,"Rate"),IF($D$3="2026/27",SUMIFS(#REF!,#REF!,$D130,#REF!,$G130,#REF!,"Rate"),"Check")))))</f>
        <v>#REF!</v>
      </c>
      <c r="I130" s="82" t="e">
        <f>SUMIFS(#REF!,#REF!,$G130,#REF!,$D130)</f>
        <v>#REF!</v>
      </c>
      <c r="J130" s="33" t="e">
        <f t="shared" ref="J130" si="71">H130-I130</f>
        <v>#REF!</v>
      </c>
      <c r="K130" s="60" t="e">
        <f>IF($D$3="2022/23",SUMIFS(#REF!,#REF!,$D130,#REF!,$G130,#REF!,"Rate"),IF($D$3="2023/24",SUMIFS(#REF!,#REF!,$D130,#REF!,$G130,#REF!,"Rate"),IF($D$3="2024/25",SUMIFS(#REF!,#REF!,$D130,#REF!,$G130,#REF!,"Rate"),IF($D$3="2025/26",SUMIFS(#REF!,#REF!,$D130,#REF!,$G130,#REF!,"Rate"),IF($D$3="2026/27",SUMIFS(#REF!,#REF!,$D130,#REF!,$G130,#REF!,"Rate"),"Check")))))</f>
        <v>#REF!</v>
      </c>
      <c r="L130" s="82" t="e">
        <f>SUMIFS(#REF!,#REF!,$G130,#REF!,$D130)</f>
        <v>#REF!</v>
      </c>
      <c r="M130" s="33" t="e">
        <f t="shared" ref="M130" si="72">K130-L130</f>
        <v>#REF!</v>
      </c>
    </row>
    <row r="131" spans="2:13" x14ac:dyDescent="0.3">
      <c r="C131" s="56" t="s">
        <v>401</v>
      </c>
      <c r="D131" s="57"/>
      <c r="E131" s="104"/>
      <c r="F131" s="104"/>
      <c r="G131" s="116"/>
      <c r="H131" s="58" t="e">
        <f>H129-H130</f>
        <v>#REF!</v>
      </c>
      <c r="I131" s="48" t="e">
        <f t="shared" ref="I131:J131" si="73">I129-I130</f>
        <v>#REF!</v>
      </c>
      <c r="J131" s="49" t="e">
        <f t="shared" si="73"/>
        <v>#REF!</v>
      </c>
      <c r="K131" s="58" t="e">
        <f>K129-K130</f>
        <v>#REF!</v>
      </c>
      <c r="L131" s="48" t="e">
        <f t="shared" ref="L131:M131" si="74">L129-L130</f>
        <v>#REF!</v>
      </c>
      <c r="M131" s="49" t="e">
        <f t="shared" si="74"/>
        <v>#REF!</v>
      </c>
    </row>
    <row r="132" spans="2:13" x14ac:dyDescent="0.3">
      <c r="C132" s="36"/>
      <c r="D132" s="68"/>
      <c r="E132" s="109"/>
      <c r="F132" s="109"/>
      <c r="G132" s="114"/>
      <c r="H132" s="52"/>
      <c r="I132" s="32"/>
      <c r="J132" s="33"/>
      <c r="K132" s="52"/>
      <c r="L132" s="32"/>
      <c r="M132" s="33"/>
    </row>
    <row r="133" spans="2:13" s="30" customFormat="1" x14ac:dyDescent="0.3">
      <c r="B133" s="24"/>
      <c r="C133" s="80" t="s">
        <v>422</v>
      </c>
      <c r="D133" s="67" t="s">
        <v>417</v>
      </c>
      <c r="E133" s="108"/>
      <c r="F133" s="108"/>
      <c r="G133" s="118" t="s">
        <v>4</v>
      </c>
      <c r="H133" s="81" t="e">
        <f>IF($D$3="2022/23",SUMIFS(#REF!,#REF!,$C133,#REF!,"Rate"),IF($D$3="2023/24",SUMIFS(#REF!,#REF!,$C133,#REF!,"Rate"),IF($D$3="2024/25",SUMIFS(#REF!,#REF!,$C133,#REF!,"Rate"),IF($D$3="2025/26",SUMIFS(#REF!,#REF!,$C133,#REF!,"Rate"),IF($D$3="2026/27",SUMIFS(#REF!,#REF!,$C133,#REF!,"Rate"),"Check")))))</f>
        <v>#REF!</v>
      </c>
      <c r="I133" s="76" t="e">
        <f>SUMIF(#REF!,$G133,#REF!)</f>
        <v>#REF!</v>
      </c>
      <c r="J133" s="33" t="e">
        <f>ROUND(H133-I133,6)</f>
        <v>#REF!</v>
      </c>
      <c r="K133" s="75" t="e">
        <f>IF($D$3="2022/23",SUMIFS(#REF!,#REF!,$C133,#REF!,"Rate"),IF($D$3="2023/24",SUMIFS(#REF!,#REF!,$C133,#REF!,"Rate"),IF($D$3="2024/25",SUMIFS(#REF!,#REF!,$C133,#REF!,"Rate"),IF($D$3="2025/26",SUMIFS(#REF!,#REF!,$C133,#REF!,"Rate"),IF($D$3="2026/27",SUMIFS(#REF!,#REF!,$C133,#REF!,"Rate"),"Check")))))</f>
        <v>#REF!</v>
      </c>
      <c r="L133" s="76" t="e">
        <f>SUMIF(#REF!,$G133,#REF!)</f>
        <v>#REF!</v>
      </c>
      <c r="M133" s="33" t="e">
        <f>ROUND(K133-L133,6)</f>
        <v>#REF!</v>
      </c>
    </row>
    <row r="134" spans="2:13" x14ac:dyDescent="0.3">
      <c r="C134" s="31" t="s">
        <v>424</v>
      </c>
      <c r="D134" s="59" t="s">
        <v>38</v>
      </c>
      <c r="E134" s="107"/>
      <c r="F134" s="107"/>
      <c r="G134" s="114" t="str">
        <f t="shared" ref="G134" si="75">G133</f>
        <v>West</v>
      </c>
      <c r="H134" s="52" t="e">
        <f>IF($D$3="2022/23",SUMIFS(#REF!,#REF!,$D134,#REF!,$G134,#REF!,"Rate"),IF($D$3="2023/24",SUMIFS(#REF!,#REF!,$D134,#REF!,$G134,#REF!,"Rate"),IF($D$3="2024/25",SUMIFS(#REF!,#REF!,$D134,#REF!,$G134,#REF!,"Rate"),IF($D$3="2025/26",SUMIFS(#REF!,#REF!,$D134,#REF!,$G134,#REF!,"Rate"),IF($D$3="2026/27",SUMIFS(#REF!,#REF!,$D134,#REF!,$G134,#REF!,"Rate"),"Check")))))</f>
        <v>#REF!</v>
      </c>
      <c r="I134" s="82" t="e">
        <f>SUMIFS(#REF!,#REF!,$G134,#REF!,$D134)</f>
        <v>#REF!</v>
      </c>
      <c r="J134" s="33" t="e">
        <f t="shared" ref="J134" si="76">H134-I134</f>
        <v>#REF!</v>
      </c>
      <c r="K134" s="60" t="e">
        <f>IF($D$3="2022/23",SUMIFS(#REF!,#REF!,$D134,#REF!,$G134,#REF!,"Rate"),IF($D$3="2023/24",SUMIFS(#REF!,#REF!,$D134,#REF!,$G134,#REF!,"Rate"),IF($D$3="2024/25",SUMIFS(#REF!,#REF!,$D134,#REF!,$G134,#REF!,"Rate"),IF($D$3="2025/26",SUMIFS(#REF!,#REF!,$D134,#REF!,$G134,#REF!,"Rate"),IF($D$3="2026/27",SUMIFS(#REF!,#REF!,$D134,#REF!,$G134,#REF!,"Rate"),"Check")))))</f>
        <v>#REF!</v>
      </c>
      <c r="L134" s="82" t="e">
        <f>SUMIFS(#REF!,#REF!,$G134,#REF!,$D134)</f>
        <v>#REF!</v>
      </c>
      <c r="M134" s="33" t="e">
        <f t="shared" ref="M134" si="77">K134-L134</f>
        <v>#REF!</v>
      </c>
    </row>
    <row r="135" spans="2:13" x14ac:dyDescent="0.3">
      <c r="C135" s="56" t="s">
        <v>401</v>
      </c>
      <c r="D135" s="57"/>
      <c r="E135" s="104"/>
      <c r="F135" s="104"/>
      <c r="G135" s="116"/>
      <c r="H135" s="58" t="e">
        <f>H133-H134</f>
        <v>#REF!</v>
      </c>
      <c r="I135" s="48" t="e">
        <f t="shared" ref="I135:J135" si="78">I133-I134</f>
        <v>#REF!</v>
      </c>
      <c r="J135" s="49" t="e">
        <f t="shared" si="78"/>
        <v>#REF!</v>
      </c>
      <c r="K135" s="58" t="e">
        <f>K133-K134</f>
        <v>#REF!</v>
      </c>
      <c r="L135" s="48" t="e">
        <f t="shared" ref="L135:M135" si="79">L133-L134</f>
        <v>#REF!</v>
      </c>
      <c r="M135" s="49" t="e">
        <f t="shared" si="79"/>
        <v>#REF!</v>
      </c>
    </row>
    <row r="136" spans="2:13" x14ac:dyDescent="0.3">
      <c r="C136" s="31"/>
      <c r="D136" s="55"/>
      <c r="E136" s="103"/>
      <c r="F136" s="103"/>
      <c r="G136" s="115"/>
      <c r="H136" s="52"/>
      <c r="I136" s="32"/>
      <c r="J136" s="33"/>
      <c r="K136" s="52"/>
      <c r="L136" s="32"/>
      <c r="M136" s="33"/>
    </row>
    <row r="137" spans="2:13" s="30" customFormat="1" x14ac:dyDescent="0.3">
      <c r="B137" s="24"/>
      <c r="C137" s="80" t="s">
        <v>423</v>
      </c>
      <c r="D137" s="67" t="s">
        <v>417</v>
      </c>
      <c r="E137" s="108"/>
      <c r="F137" s="108"/>
      <c r="G137" s="118" t="s">
        <v>7</v>
      </c>
      <c r="H137" s="81" t="e">
        <f>IF($D$3="2022/23",SUMIFS(#REF!,#REF!,$C137,#REF!,"Rate"),IF($D$3="2023/24",SUMIFS(#REF!,#REF!,$C137,#REF!,"Rate"),IF($D$3="2024/25",SUMIFS(#REF!,#REF!,$C137,#REF!,"Rate"),IF($D$3="2025/26",SUMIFS(#REF!,#REF!,$C137,#REF!,"Rate"),IF($D$3="2026/27",SUMIFS(#REF!,#REF!,$C137,#REF!,"Rate"),"Check")))))</f>
        <v>#REF!</v>
      </c>
      <c r="I137" s="76" t="e">
        <f>SUMIF(#REF!,$G137,#REF!)</f>
        <v>#REF!</v>
      </c>
      <c r="J137" s="33" t="e">
        <f>ROUND(H137-I137,6)</f>
        <v>#REF!</v>
      </c>
      <c r="K137" s="75" t="e">
        <f>IF($D$3="2022/23",SUMIFS(#REF!,#REF!,$C137,#REF!,"Rate"),IF($D$3="2023/24",SUMIFS(#REF!,#REF!,$C137,#REF!,"Rate"),IF($D$3="2024/25",SUMIFS(#REF!,#REF!,$C137,#REF!,"Rate"),IF($D$3="2025/26",SUMIFS(#REF!,#REF!,$C137,#REF!,"Rate"),IF($D$3="2026/27",SUMIFS(#REF!,#REF!,$C137,#REF!,"Rate"),"Check")))))</f>
        <v>#REF!</v>
      </c>
      <c r="L137" s="76" t="e">
        <f>SUMIF(#REF!,$G137,#REF!)</f>
        <v>#REF!</v>
      </c>
      <c r="M137" s="33" t="e">
        <f>ROUND(K137-L137,6)</f>
        <v>#REF!</v>
      </c>
    </row>
    <row r="138" spans="2:13" x14ac:dyDescent="0.3">
      <c r="C138" s="31" t="s">
        <v>424</v>
      </c>
      <c r="D138" s="59" t="s">
        <v>38</v>
      </c>
      <c r="E138" s="107"/>
      <c r="F138" s="107"/>
      <c r="G138" s="114" t="str">
        <f t="shared" ref="G138" si="80">G137</f>
        <v>Mt Isa</v>
      </c>
      <c r="H138" s="52" t="e">
        <f>IF($D$3="2022/23",SUMIFS(#REF!,#REF!,$D138,#REF!,$G138,#REF!,"Rate"),IF($D$3="2023/24",SUMIFS(#REF!,#REF!,$D138,#REF!,$G138,#REF!,"Rate"),IF($D$3="2024/25",SUMIFS(#REF!,#REF!,$D138,#REF!,$G138,#REF!,"Rate"),IF($D$3="2025/26",SUMIFS(#REF!,#REF!,$D138,#REF!,$G138,#REF!,"Rate"),IF($D$3="2026/27",SUMIFS(#REF!,#REF!,$D138,#REF!,$G138,#REF!,"Rate"),"Check")))))</f>
        <v>#REF!</v>
      </c>
      <c r="I138" s="82" t="e">
        <f>SUMIFS(#REF!,#REF!,$G138,#REF!,$D138)</f>
        <v>#REF!</v>
      </c>
      <c r="J138" s="33" t="e">
        <f t="shared" ref="J138" si="81">H138-I138</f>
        <v>#REF!</v>
      </c>
      <c r="K138" s="60" t="e">
        <f>IF($D$3="2022/23",SUMIFS(#REF!,#REF!,$D138,#REF!,$G138,#REF!,"Rate"),IF($D$3="2023/24",SUMIFS(#REF!,#REF!,$D138,#REF!,$G138,#REF!,"Rate"),IF($D$3="2024/25",SUMIFS(#REF!,#REF!,$D138,#REF!,$G138,#REF!,"Rate"),IF($D$3="2025/26",SUMIFS(#REF!,#REF!,$D138,#REF!,$G138,#REF!,"Rate"),IF($D$3="2026/27",SUMIFS(#REF!,#REF!,$D138,#REF!,$G138,#REF!,"Rate"),"Check")))))</f>
        <v>#REF!</v>
      </c>
      <c r="L138" s="82" t="e">
        <f>SUMIFS(#REF!,#REF!,$G138,#REF!,$D138)</f>
        <v>#REF!</v>
      </c>
      <c r="M138" s="33" t="e">
        <f t="shared" ref="M138" si="82">K138-L138</f>
        <v>#REF!</v>
      </c>
    </row>
    <row r="139" spans="2:13" x14ac:dyDescent="0.3">
      <c r="C139" s="56" t="s">
        <v>401</v>
      </c>
      <c r="D139" s="57"/>
      <c r="E139" s="104"/>
      <c r="F139" s="104"/>
      <c r="G139" s="116"/>
      <c r="H139" s="58" t="e">
        <f>H137-H138</f>
        <v>#REF!</v>
      </c>
      <c r="I139" s="48" t="e">
        <f t="shared" ref="I139:J139" si="83">I137-I138</f>
        <v>#REF!</v>
      </c>
      <c r="J139" s="49" t="e">
        <f t="shared" si="83"/>
        <v>#REF!</v>
      </c>
      <c r="K139" s="58" t="e">
        <f>K137-K138</f>
        <v>#REF!</v>
      </c>
      <c r="L139" s="48" t="e">
        <f t="shared" ref="L139:M139" si="84">L137-L138</f>
        <v>#REF!</v>
      </c>
      <c r="M139" s="49" t="e">
        <f t="shared" si="84"/>
        <v>#REF!</v>
      </c>
    </row>
    <row r="140" spans="2:13" x14ac:dyDescent="0.3">
      <c r="C140" s="31"/>
      <c r="D140" s="55"/>
      <c r="E140" s="103"/>
      <c r="F140" s="103"/>
      <c r="G140" s="115"/>
      <c r="H140" s="52"/>
      <c r="I140" s="32"/>
      <c r="J140" s="33"/>
      <c r="K140" s="52"/>
      <c r="L140" s="32"/>
      <c r="M140" s="33"/>
    </row>
    <row r="141" spans="2:13" s="30" customFormat="1" x14ac:dyDescent="0.3">
      <c r="B141" s="24"/>
      <c r="C141" s="80" t="s">
        <v>425</v>
      </c>
      <c r="D141" s="67"/>
      <c r="E141" s="108"/>
      <c r="F141" s="108"/>
      <c r="G141" s="118" t="s">
        <v>2</v>
      </c>
      <c r="H141" s="81" t="e">
        <f>IF($D$3="2022/23",SUMIFS(#REF!,#REF!,$C141,#REF!,"Rate"),IF($D$3="2023/24",SUMIFS(#REF!,#REF!,$C141,#REF!,"Rate"),IF($D$3="2024/25",SUMIFS(#REF!,#REF!,$C141,#REF!,"Rate"),IF($D$3="2025/26",SUMIFS(#REF!,#REF!,$C141,#REF!,"Rate"),IF($D$3="2026/27",SUMIFS(#REF!,#REF!,$C141,#REF!,"Rate"),"Check")))))</f>
        <v>#REF!</v>
      </c>
      <c r="I141" s="76" t="e">
        <f>SUMIF(#REF!,$G141,#REF!)</f>
        <v>#REF!</v>
      </c>
      <c r="J141" s="79" t="e">
        <f>ROUND(H141-I141,6)</f>
        <v>#REF!</v>
      </c>
      <c r="K141" s="75" t="e">
        <f>IF($D$3="2022/23",SUMIFS(#REF!,#REF!,$C141,#REF!,"Rate"),IF($D$3="2023/24",SUMIFS(#REF!,#REF!,$C141,#REF!,"Rate"),IF($D$3="2024/25",SUMIFS(#REF!,#REF!,$C141,#REF!,"Rate"),IF($D$3="2025/26",SUMIFS(#REF!,#REF!,$C141,#REF!,"Rate"),IF($D$3="2026/27",SUMIFS(#REF!,#REF!,$C141,#REF!,"Rate"),"Check")))))</f>
        <v>#REF!</v>
      </c>
      <c r="L141" s="76" t="e">
        <f>SUMIF(#REF!,$G141,#REF!)</f>
        <v>#REF!</v>
      </c>
      <c r="M141" s="79" t="e">
        <f>ROUND(K141-L141,6)</f>
        <v>#REF!</v>
      </c>
    </row>
    <row r="142" spans="2:13" x14ac:dyDescent="0.3">
      <c r="C142" s="31" t="s">
        <v>426</v>
      </c>
      <c r="D142" s="55" t="s">
        <v>43</v>
      </c>
      <c r="E142" s="103"/>
      <c r="F142" s="103"/>
      <c r="G142" s="114" t="str">
        <f t="shared" ref="G142:G149" si="85">G141</f>
        <v>East</v>
      </c>
      <c r="H142" s="52" t="e">
        <f>IF($D$3="2022/23",SUMIFS(#REF!,#REF!,$D142,#REF!,$G142,#REF!,"Rate"),IF($D$3="2023/24",SUMIFS(#REF!,#REF!,$D142,#REF!,$G142,#REF!,"Rate"),IF($D$3="2024/25",SUMIFS(#REF!,#REF!,$D142,#REF!,$G142,#REF!,"Rate"),IF($D$3="2025/26",SUMIFS(#REF!,#REF!,$D142,#REF!,$G142,#REF!,"Rate"),IF($D$3="2026/27",SUMIFS(#REF!,#REF!,$D142,#REF!,$G142,#REF!,"Rate"),"Check")))))</f>
        <v>#REF!</v>
      </c>
      <c r="I142" s="82" t="e">
        <f>SUMIFS(#REF!,#REF!,$G142,#REF!,$D142)</f>
        <v>#REF!</v>
      </c>
      <c r="J142" s="33" t="e">
        <f>H142-I142</f>
        <v>#REF!</v>
      </c>
      <c r="K142" s="60" t="e">
        <f>IF($D$3="2022/23",SUMIFS(#REF!,#REF!,$D142,#REF!,$G142,#REF!,"Rate"),IF($D$3="2023/24",SUMIFS(#REF!,#REF!,$D142,#REF!,$G142,#REF!,"Rate"),IF($D$3="2024/25",SUMIFS(#REF!,#REF!,$D142,#REF!,$G142,#REF!,"Rate"),IF($D$3="2025/26",SUMIFS(#REF!,#REF!,$D142,#REF!,$G142,#REF!,"Rate"),IF($D$3="2026/27",SUMIFS(#REF!,#REF!,$D142,#REF!,$G142,#REF!,"Rate"),"Check")))))</f>
        <v>#REF!</v>
      </c>
      <c r="L142" s="82" t="e">
        <f>SUMIFS(#REF!,#REF!,$G142,#REF!,$D142)</f>
        <v>#REF!</v>
      </c>
      <c r="M142" s="33" t="e">
        <f>K142-L142</f>
        <v>#REF!</v>
      </c>
    </row>
    <row r="143" spans="2:13" x14ac:dyDescent="0.3">
      <c r="C143" s="31" t="s">
        <v>426</v>
      </c>
      <c r="D143" s="55" t="s">
        <v>62</v>
      </c>
      <c r="E143" s="103"/>
      <c r="F143" s="103"/>
      <c r="G143" s="114" t="str">
        <f t="shared" si="85"/>
        <v>East</v>
      </c>
      <c r="H143" s="52" t="e">
        <f>IF($D$3="2022/23",SUMIFS(#REF!,#REF!,$D143,#REF!,$G143,#REF!,"Rate"),IF($D$3="2023/24",SUMIFS(#REF!,#REF!,$D143,#REF!,$G143,#REF!,"Rate"),IF($D$3="2024/25",SUMIFS(#REF!,#REF!,$D143,#REF!,$G143,#REF!,"Rate"),IF($D$3="2025/26",SUMIFS(#REF!,#REF!,$D143,#REF!,$G143,#REF!,"Rate"),IF($D$3="2026/27",SUMIFS(#REF!,#REF!,$D143,#REF!,$G143,#REF!,"Rate"),"Check")))))</f>
        <v>#REF!</v>
      </c>
      <c r="I143" s="82" t="e">
        <f>SUMIFS(#REF!,#REF!,$G143,#REF!,$D143)</f>
        <v>#REF!</v>
      </c>
      <c r="J143" s="33" t="e">
        <f t="shared" ref="J143:J149" si="86">H143-I143</f>
        <v>#REF!</v>
      </c>
      <c r="K143" s="60" t="e">
        <f>IF($D$3="2022/23",SUMIFS(#REF!,#REF!,$D143,#REF!,$G143,#REF!,"Rate"),IF($D$3="2023/24",SUMIFS(#REF!,#REF!,$D143,#REF!,$G143,#REF!,"Rate"),IF($D$3="2024/25",SUMIFS(#REF!,#REF!,$D143,#REF!,$G143,#REF!,"Rate"),IF($D$3="2025/26",SUMIFS(#REF!,#REF!,$D143,#REF!,$G143,#REF!,"Rate"),IF($D$3="2026/27",SUMIFS(#REF!,#REF!,$D143,#REF!,$G143,#REF!,"Rate"),"Check")))))</f>
        <v>#REF!</v>
      </c>
      <c r="L143" s="82" t="e">
        <f>SUMIFS(#REF!,#REF!,$G143,#REF!,$D143)</f>
        <v>#REF!</v>
      </c>
      <c r="M143" s="33" t="e">
        <f t="shared" ref="M143:M145" si="87">K143-L143</f>
        <v>#REF!</v>
      </c>
    </row>
    <row r="144" spans="2:13" x14ac:dyDescent="0.3">
      <c r="C144" s="31" t="s">
        <v>426</v>
      </c>
      <c r="D144" s="70" t="s">
        <v>39</v>
      </c>
      <c r="E144" s="110"/>
      <c r="F144" s="110"/>
      <c r="G144" s="114" t="str">
        <f t="shared" si="85"/>
        <v>East</v>
      </c>
      <c r="H144" s="52" t="e">
        <f>IF($D$3="2022/23",SUMIFS(#REF!,#REF!,$D144,#REF!,$G144,#REF!,"Rate"),IF($D$3="2023/24",SUMIFS(#REF!,#REF!,$D144,#REF!,$G144,#REF!,"Rate"),IF($D$3="2024/25",SUMIFS(#REF!,#REF!,$D144,#REF!,$G144,#REF!,"Rate"),IF($D$3="2025/26",SUMIFS(#REF!,#REF!,$D144,#REF!,$G144,#REF!,"Rate"),IF($D$3="2026/27",SUMIFS(#REF!,#REF!,$D144,#REF!,$G144,#REF!,"Rate"),"Check")))))</f>
        <v>#REF!</v>
      </c>
      <c r="I144" s="82" t="e">
        <f>SUMIFS(#REF!,#REF!,$G144,#REF!,$D144)</f>
        <v>#REF!</v>
      </c>
      <c r="J144" s="33" t="e">
        <f t="shared" si="86"/>
        <v>#REF!</v>
      </c>
      <c r="K144" s="60" t="e">
        <f>IF($D$3="2022/23",SUMIFS(#REF!,#REF!,$D144,#REF!,$G144,#REF!,"Rate"),IF($D$3="2023/24",SUMIFS(#REF!,#REF!,$D144,#REF!,$G144,#REF!,"Rate"),IF($D$3="2024/25",SUMIFS(#REF!,#REF!,$D144,#REF!,$G144,#REF!,"Rate"),IF($D$3="2025/26",SUMIFS(#REF!,#REF!,$D144,#REF!,$G144,#REF!,"Rate"),IF($D$3="2026/27",SUMIFS(#REF!,#REF!,$D144,#REF!,$G144,#REF!,"Rate"),"Check")))))</f>
        <v>#REF!</v>
      </c>
      <c r="L144" s="82" t="e">
        <f>SUMIFS(#REF!,#REF!,$G144,#REF!,$D144)</f>
        <v>#REF!</v>
      </c>
      <c r="M144" s="33" t="e">
        <f t="shared" si="87"/>
        <v>#REF!</v>
      </c>
    </row>
    <row r="145" spans="2:13" x14ac:dyDescent="0.3">
      <c r="C145" s="31" t="s">
        <v>426</v>
      </c>
      <c r="D145" s="70" t="s">
        <v>58</v>
      </c>
      <c r="E145" s="110"/>
      <c r="F145" s="110"/>
      <c r="G145" s="114" t="str">
        <f t="shared" si="85"/>
        <v>East</v>
      </c>
      <c r="H145" s="52" t="e">
        <f>IF($D$3="2022/23",SUMIFS(#REF!,#REF!,$D145,#REF!,$G145,#REF!,"Rate"),IF($D$3="2023/24",SUMIFS(#REF!,#REF!,$D145,#REF!,$G145,#REF!,"Rate"),IF($D$3="2024/25",SUMIFS(#REF!,#REF!,$D145,#REF!,$G145,#REF!,"Rate"),IF($D$3="2025/26",SUMIFS(#REF!,#REF!,$D145,#REF!,$G145,#REF!,"Rate"),IF($D$3="2026/27",SUMIFS(#REF!,#REF!,$D145,#REF!,$G145,#REF!,"Rate"),"Check")))))</f>
        <v>#REF!</v>
      </c>
      <c r="I145" s="82" t="e">
        <f>SUMIFS(#REF!,#REF!,$G145,#REF!,$D145)</f>
        <v>#REF!</v>
      </c>
      <c r="J145" s="33" t="e">
        <f t="shared" si="86"/>
        <v>#REF!</v>
      </c>
      <c r="K145" s="60" t="e">
        <f>IF($D$3="2022/23",SUMIFS(#REF!,#REF!,$D145,#REF!,$G145,#REF!,"Rate"),IF($D$3="2023/24",SUMIFS(#REF!,#REF!,$D145,#REF!,$G145,#REF!,"Rate"),IF($D$3="2024/25",SUMIFS(#REF!,#REF!,$D145,#REF!,$G145,#REF!,"Rate"),IF($D$3="2025/26",SUMIFS(#REF!,#REF!,$D145,#REF!,$G145,#REF!,"Rate"),IF($D$3="2026/27",SUMIFS(#REF!,#REF!,$D145,#REF!,$G145,#REF!,"Rate"),"Check")))))</f>
        <v>#REF!</v>
      </c>
      <c r="L145" s="82" t="e">
        <f>SUMIFS(#REF!,#REF!,$G145,#REF!,$D145)</f>
        <v>#REF!</v>
      </c>
      <c r="M145" s="33" t="e">
        <f t="shared" si="87"/>
        <v>#REF!</v>
      </c>
    </row>
    <row r="146" spans="2:13" s="30" customFormat="1" x14ac:dyDescent="0.3">
      <c r="B146" s="24"/>
      <c r="C146" s="80" t="s">
        <v>429</v>
      </c>
      <c r="D146" s="67"/>
      <c r="E146" s="108"/>
      <c r="F146" s="108"/>
      <c r="G146" s="118" t="s">
        <v>2</v>
      </c>
      <c r="H146" s="81" t="e">
        <f>IF($D$3="2022/23",SUMIFS(#REF!,#REF!,$C146,#REF!,"Rate"),IF($D$3="2023/24",SUMIFS(#REF!,#REF!,$C146,#REF!,"Rate"),IF($D$3="2024/25",SUMIFS(#REF!,#REF!,$C146,#REF!,"Rate"),IF($D$3="2025/26",SUMIFS(#REF!,#REF!,$C146,#REF!,"Rate"),IF($D$3="2026/27",SUMIFS(#REF!,#REF!,$C146,#REF!,"Rate"),"Check")))))</f>
        <v>#REF!</v>
      </c>
      <c r="I146" s="76" t="e">
        <f>SUMIF(#REF!,$G146,#REF!)</f>
        <v>#REF!</v>
      </c>
      <c r="J146" s="79" t="e">
        <f>ROUND(H146-I146,6)</f>
        <v>#REF!</v>
      </c>
      <c r="K146" s="75" t="e">
        <f>IF($D$3="2022/23",SUMIFS(#REF!,#REF!,$C146,#REF!,"Rate"),IF($D$3="2023/24",SUMIFS(#REF!,#REF!,$C146,#REF!,"Rate"),IF($D$3="2024/25",SUMIFS(#REF!,#REF!,$C146,#REF!,"Rate"),IF($D$3="2025/26",SUMIFS(#REF!,#REF!,$C146,#REF!,"Rate"),IF($D$3="2026/27",SUMIFS(#REF!,#REF!,$C146,#REF!,"Rate"),"Check")))))</f>
        <v>#REF!</v>
      </c>
      <c r="L146" s="76" t="e">
        <f>SUMIF(#REF!,$G146,#REF!)</f>
        <v>#REF!</v>
      </c>
      <c r="M146" s="79" t="e">
        <f>ROUND(K146-L146,6)</f>
        <v>#REF!</v>
      </c>
    </row>
    <row r="147" spans="2:13" x14ac:dyDescent="0.3">
      <c r="C147" s="31" t="s">
        <v>428</v>
      </c>
      <c r="D147" s="70" t="s">
        <v>45</v>
      </c>
      <c r="E147" s="110"/>
      <c r="F147" s="110"/>
      <c r="G147" s="114" t="str">
        <f t="shared" si="85"/>
        <v>East</v>
      </c>
      <c r="H147" s="52" t="e">
        <f>IF($D$3="2022/23",SUMIFS(#REF!,#REF!,$D147,#REF!,$G147,#REF!,"Rate"),IF($D$3="2023/24",SUMIFS(#REF!,#REF!,$D147,#REF!,$G147,#REF!,"Rate"),IF($D$3="2024/25",SUMIFS(#REF!,#REF!,$D147,#REF!,$G147,#REF!,"Rate"),IF($D$3="2025/26",SUMIFS(#REF!,#REF!,$D147,#REF!,$G147,#REF!,"Rate"),IF($D$3="2026/27",SUMIFS(#REF!,#REF!,$D147,#REF!,$G147,#REF!,"Rate"),"Check")))))</f>
        <v>#REF!</v>
      </c>
      <c r="I147" s="82" t="e">
        <f>SUMIFS(#REF!,#REF!,$G147,#REF!,$D147)</f>
        <v>#REF!</v>
      </c>
      <c r="J147" s="33" t="e">
        <f t="shared" si="86"/>
        <v>#REF!</v>
      </c>
      <c r="K147" s="60" t="e">
        <f>IF($D$3="2022/23",SUMIFS(#REF!,#REF!,$D147,#REF!,$G147,#REF!,"Rate"),IF($D$3="2023/24",SUMIFS(#REF!,#REF!,$D147,#REF!,$G147,#REF!,"Rate"),IF($D$3="2024/25",SUMIFS(#REF!,#REF!,$D147,#REF!,$G147,#REF!,"Rate"),IF($D$3="2025/26",SUMIFS(#REF!,#REF!,$D147,#REF!,$G147,#REF!,"Rate"),IF($D$3="2026/27",SUMIFS(#REF!,#REF!,$D147,#REF!,$G147,#REF!,"Rate"),"Check")))))</f>
        <v>#REF!</v>
      </c>
      <c r="L147" s="82" t="e">
        <f>SUMIFS(#REF!,#REF!,$G147,#REF!,$D147)</f>
        <v>#REF!</v>
      </c>
      <c r="M147" s="33" t="e">
        <f t="shared" ref="M147:M149" si="88">K147-L147</f>
        <v>#REF!</v>
      </c>
    </row>
    <row r="148" spans="2:13" x14ac:dyDescent="0.3">
      <c r="C148" s="31" t="s">
        <v>428</v>
      </c>
      <c r="D148" s="70" t="s">
        <v>47</v>
      </c>
      <c r="E148" s="110"/>
      <c r="F148" s="110"/>
      <c r="G148" s="114" t="str">
        <f t="shared" si="85"/>
        <v>East</v>
      </c>
      <c r="H148" s="52" t="e">
        <f>IF($D$3="2022/23",SUMIFS(#REF!,#REF!,$D148,#REF!,$G148,#REF!,"Rate"),IF($D$3="2023/24",SUMIFS(#REF!,#REF!,$D148,#REF!,$G148,#REF!,"Rate"),IF($D$3="2024/25",SUMIFS(#REF!,#REF!,$D148,#REF!,$G148,#REF!,"Rate"),IF($D$3="2025/26",SUMIFS(#REF!,#REF!,$D148,#REF!,$G148,#REF!,"Rate"),IF($D$3="2026/27",SUMIFS(#REF!,#REF!,$D148,#REF!,$G148,#REF!,"Rate"),"Check")))))</f>
        <v>#REF!</v>
      </c>
      <c r="I148" s="82" t="e">
        <f>SUMIFS(#REF!,#REF!,$G148,#REF!,$D148)</f>
        <v>#REF!</v>
      </c>
      <c r="J148" s="33" t="e">
        <f t="shared" si="86"/>
        <v>#REF!</v>
      </c>
      <c r="K148" s="60" t="e">
        <f>IF($D$3="2022/23",SUMIFS(#REF!,#REF!,$D148,#REF!,$G148,#REF!,"Rate"),IF($D$3="2023/24",SUMIFS(#REF!,#REF!,$D148,#REF!,$G148,#REF!,"Rate"),IF($D$3="2024/25",SUMIFS(#REF!,#REF!,$D148,#REF!,$G148,#REF!,"Rate"),IF($D$3="2025/26",SUMIFS(#REF!,#REF!,$D148,#REF!,$G148,#REF!,"Rate"),IF($D$3="2026/27",SUMIFS(#REF!,#REF!,$D148,#REF!,$G148,#REF!,"Rate"),"Check")))))</f>
        <v>#REF!</v>
      </c>
      <c r="L148" s="82" t="e">
        <f>SUMIFS(#REF!,#REF!,$G148,#REF!,$D148)</f>
        <v>#REF!</v>
      </c>
      <c r="M148" s="33" t="e">
        <f t="shared" si="88"/>
        <v>#REF!</v>
      </c>
    </row>
    <row r="149" spans="2:13" x14ac:dyDescent="0.3">
      <c r="C149" s="31" t="s">
        <v>428</v>
      </c>
      <c r="D149" s="70" t="s">
        <v>49</v>
      </c>
      <c r="E149" s="110"/>
      <c r="F149" s="110"/>
      <c r="G149" s="114" t="str">
        <f t="shared" si="85"/>
        <v>East</v>
      </c>
      <c r="H149" s="52" t="e">
        <f>IF($D$3="2022/23",SUMIFS(#REF!,#REF!,$D149,#REF!,$G149,#REF!,"Rate"),IF($D$3="2023/24",SUMIFS(#REF!,#REF!,$D149,#REF!,$G149,#REF!,"Rate"),IF($D$3="2024/25",SUMIFS(#REF!,#REF!,$D149,#REF!,$G149,#REF!,"Rate"),IF($D$3="2025/26",SUMIFS(#REF!,#REF!,$D149,#REF!,$G149,#REF!,"Rate"),IF($D$3="2026/27",SUMIFS(#REF!,#REF!,$D149,#REF!,$G149,#REF!,"Rate"),"Check")))))</f>
        <v>#REF!</v>
      </c>
      <c r="I149" s="82" t="e">
        <f>SUMIFS(#REF!,#REF!,$G149,#REF!,$D149)</f>
        <v>#REF!</v>
      </c>
      <c r="J149" s="33" t="e">
        <f t="shared" si="86"/>
        <v>#REF!</v>
      </c>
      <c r="K149" s="60" t="e">
        <f>IF($D$3="2022/23",SUMIFS(#REF!,#REF!,$D149,#REF!,$G149,#REF!,"Rate"),IF($D$3="2023/24",SUMIFS(#REF!,#REF!,$D149,#REF!,$G149,#REF!,"Rate"),IF($D$3="2024/25",SUMIFS(#REF!,#REF!,$D149,#REF!,$G149,#REF!,"Rate"),IF($D$3="2025/26",SUMIFS(#REF!,#REF!,$D149,#REF!,$G149,#REF!,"Rate"),IF($D$3="2026/27",SUMIFS(#REF!,#REF!,$D149,#REF!,$G149,#REF!,"Rate"),"Check")))))</f>
        <v>#REF!</v>
      </c>
      <c r="L149" s="82" t="e">
        <f>SUMIFS(#REF!,#REF!,$G149,#REF!,$D149)</f>
        <v>#REF!</v>
      </c>
      <c r="M149" s="33" t="e">
        <f t="shared" si="88"/>
        <v>#REF!</v>
      </c>
    </row>
    <row r="150" spans="2:13" x14ac:dyDescent="0.3">
      <c r="C150" s="56" t="s">
        <v>401</v>
      </c>
      <c r="D150" s="57"/>
      <c r="E150" s="104"/>
      <c r="F150" s="104"/>
      <c r="G150" s="116"/>
      <c r="H150" s="58" t="e">
        <f>H141-SUM(H142:H145)+H146-SUM(H147:H149)</f>
        <v>#REF!</v>
      </c>
      <c r="I150" s="48" t="e">
        <f t="shared" ref="I150:J150" si="89">I141-SUM(I142:I145)+I146-SUM(I147:I149)</f>
        <v>#REF!</v>
      </c>
      <c r="J150" s="49" t="e">
        <f t="shared" si="89"/>
        <v>#REF!</v>
      </c>
      <c r="K150" s="58" t="e">
        <f>K141-SUM(K142:K145)+K146-SUM(K147:K149)</f>
        <v>#REF!</v>
      </c>
      <c r="L150" s="48" t="e">
        <f t="shared" ref="L150:M150" si="90">L141-SUM(L142:L145)+L146-SUM(L147:L149)</f>
        <v>#REF!</v>
      </c>
      <c r="M150" s="49" t="e">
        <f t="shared" si="90"/>
        <v>#REF!</v>
      </c>
    </row>
    <row r="151" spans="2:13" x14ac:dyDescent="0.3">
      <c r="C151" s="69"/>
      <c r="D151" s="70"/>
      <c r="E151" s="110"/>
      <c r="F151" s="110"/>
      <c r="G151" s="119"/>
      <c r="H151" s="71"/>
      <c r="I151" s="72"/>
      <c r="J151" s="73"/>
      <c r="K151" s="71"/>
      <c r="L151" s="72"/>
      <c r="M151" s="73"/>
    </row>
    <row r="152" spans="2:13" s="30" customFormat="1" x14ac:dyDescent="0.3">
      <c r="B152" s="24"/>
      <c r="C152" s="80" t="s">
        <v>430</v>
      </c>
      <c r="D152" s="67"/>
      <c r="E152" s="108"/>
      <c r="F152" s="108"/>
      <c r="G152" s="118" t="s">
        <v>4</v>
      </c>
      <c r="H152" s="81" t="e">
        <f>IF($D$3="2022/23",SUMIFS(#REF!,#REF!,$C152,#REF!,"Rate"),IF($D$3="2023/24",SUMIFS(#REF!,#REF!,$C152,#REF!,"Rate"),IF($D$3="2024/25",SUMIFS(#REF!,#REF!,$C152,#REF!,"Rate"),IF($D$3="2025/26",SUMIFS(#REF!,#REF!,$C152,#REF!,"Rate"),IF($D$3="2026/27",SUMIFS(#REF!,#REF!,$C152,#REF!,"Rate"),"Check")))))</f>
        <v>#REF!</v>
      </c>
      <c r="I152" s="76" t="e">
        <f>SUMIF(#REF!,$G152,#REF!)</f>
        <v>#REF!</v>
      </c>
      <c r="J152" s="79" t="e">
        <f>ROUND(H152-I152,6)</f>
        <v>#REF!</v>
      </c>
      <c r="K152" s="75" t="e">
        <f>IF($D$3="2022/23",SUMIFS(#REF!,#REF!,$C152,#REF!,"Rate"),IF($D$3="2023/24",SUMIFS(#REF!,#REF!,$C152,#REF!,"Rate"),IF($D$3="2024/25",SUMIFS(#REF!,#REF!,$C152,#REF!,"Rate"),IF($D$3="2025/26",SUMIFS(#REF!,#REF!,$C152,#REF!,"Rate"),IF($D$3="2026/27",SUMIFS(#REF!,#REF!,$C152,#REF!,"Rate"),"Check")))))</f>
        <v>#REF!</v>
      </c>
      <c r="L152" s="76" t="e">
        <f>SUMIF(#REF!,$G152,#REF!)</f>
        <v>#REF!</v>
      </c>
      <c r="M152" s="79" t="e">
        <f>ROUND(K152-L152,6)</f>
        <v>#REF!</v>
      </c>
    </row>
    <row r="153" spans="2:13" x14ac:dyDescent="0.3">
      <c r="C153" s="31" t="s">
        <v>426</v>
      </c>
      <c r="D153" s="55" t="s">
        <v>43</v>
      </c>
      <c r="E153" s="103"/>
      <c r="F153" s="103"/>
      <c r="G153" s="114" t="str">
        <f t="shared" ref="G153:G156" si="91">G152</f>
        <v>West</v>
      </c>
      <c r="H153" s="52" t="e">
        <f>IF($D$3="2022/23",SUMIFS(#REF!,#REF!,$D153,#REF!,$G153,#REF!,"Rate"),IF($D$3="2023/24",SUMIFS(#REF!,#REF!,$D153,#REF!,$G153,#REF!,"Rate"),IF($D$3="2024/25",SUMIFS(#REF!,#REF!,$D153,#REF!,$G153,#REF!,"Rate"),IF($D$3="2025/26",SUMIFS(#REF!,#REF!,$D153,#REF!,$G153,#REF!,"Rate"),IF($D$3="2026/27",SUMIFS(#REF!,#REF!,$D153,#REF!,$G153,#REF!,"Rate"),"Check")))))</f>
        <v>#REF!</v>
      </c>
      <c r="I153" s="82" t="e">
        <f>SUMIFS(#REF!,#REF!,$G153,#REF!,$D153)</f>
        <v>#REF!</v>
      </c>
      <c r="J153" s="33" t="e">
        <f>H153-I153</f>
        <v>#REF!</v>
      </c>
      <c r="K153" s="60" t="e">
        <f>IF($D$3="2022/23",SUMIFS(#REF!,#REF!,$D153,#REF!,$G153,#REF!,"Rate"),IF($D$3="2023/24",SUMIFS(#REF!,#REF!,$D153,#REF!,$G153,#REF!,"Rate"),IF($D$3="2024/25",SUMIFS(#REF!,#REF!,$D153,#REF!,$G153,#REF!,"Rate"),IF($D$3="2025/26",SUMIFS(#REF!,#REF!,$D153,#REF!,$G153,#REF!,"Rate"),IF($D$3="2026/27",SUMIFS(#REF!,#REF!,$D153,#REF!,$G153,#REF!,"Rate"),"Check")))))</f>
        <v>#REF!</v>
      </c>
      <c r="L153" s="82" t="e">
        <f>SUMIFS(#REF!,#REF!,$G153,#REF!,$D153)</f>
        <v>#REF!</v>
      </c>
      <c r="M153" s="33" t="e">
        <f>K153-L153</f>
        <v>#REF!</v>
      </c>
    </row>
    <row r="154" spans="2:13" x14ac:dyDescent="0.3">
      <c r="C154" s="31" t="s">
        <v>426</v>
      </c>
      <c r="D154" s="55" t="s">
        <v>62</v>
      </c>
      <c r="E154" s="103"/>
      <c r="F154" s="103"/>
      <c r="G154" s="114" t="str">
        <f t="shared" si="91"/>
        <v>West</v>
      </c>
      <c r="H154" s="52" t="e">
        <f>IF($D$3="2022/23",SUMIFS(#REF!,#REF!,$D154,#REF!,$G154,#REF!,"Rate"),IF($D$3="2023/24",SUMIFS(#REF!,#REF!,$D154,#REF!,$G154,#REF!,"Rate"),IF($D$3="2024/25",SUMIFS(#REF!,#REF!,$D154,#REF!,$G154,#REF!,"Rate"),IF($D$3="2025/26",SUMIFS(#REF!,#REF!,$D154,#REF!,$G154,#REF!,"Rate"),IF($D$3="2026/27",SUMIFS(#REF!,#REF!,$D154,#REF!,$G154,#REF!,"Rate"),"Check")))))</f>
        <v>#REF!</v>
      </c>
      <c r="I154" s="82" t="e">
        <f>SUMIFS(#REF!,#REF!,$G154,#REF!,$D154)</f>
        <v>#REF!</v>
      </c>
      <c r="J154" s="33" t="e">
        <f t="shared" ref="J154:J160" si="92">H154-I154</f>
        <v>#REF!</v>
      </c>
      <c r="K154" s="60" t="e">
        <f>IF($D$3="2022/23",SUMIFS(#REF!,#REF!,$D154,#REF!,$G154,#REF!,"Rate"),IF($D$3="2023/24",SUMIFS(#REF!,#REF!,$D154,#REF!,$G154,#REF!,"Rate"),IF($D$3="2024/25",SUMIFS(#REF!,#REF!,$D154,#REF!,$G154,#REF!,"Rate"),IF($D$3="2025/26",SUMIFS(#REF!,#REF!,$D154,#REF!,$G154,#REF!,"Rate"),IF($D$3="2026/27",SUMIFS(#REF!,#REF!,$D154,#REF!,$G154,#REF!,"Rate"),"Check")))))</f>
        <v>#REF!</v>
      </c>
      <c r="L154" s="82" t="e">
        <f>SUMIFS(#REF!,#REF!,$G154,#REF!,$D154)</f>
        <v>#REF!</v>
      </c>
      <c r="M154" s="33" t="e">
        <f t="shared" ref="M154:M156" si="93">K154-L154</f>
        <v>#REF!</v>
      </c>
    </row>
    <row r="155" spans="2:13" x14ac:dyDescent="0.3">
      <c r="C155" s="31" t="s">
        <v>426</v>
      </c>
      <c r="D155" s="70" t="s">
        <v>39</v>
      </c>
      <c r="E155" s="110"/>
      <c r="F155" s="110"/>
      <c r="G155" s="114" t="str">
        <f t="shared" si="91"/>
        <v>West</v>
      </c>
      <c r="H155" s="52" t="e">
        <f>IF($D$3="2022/23",SUMIFS(#REF!,#REF!,$D155,#REF!,$G155,#REF!,"Rate"),IF($D$3="2023/24",SUMIFS(#REF!,#REF!,$D155,#REF!,$G155,#REF!,"Rate"),IF($D$3="2024/25",SUMIFS(#REF!,#REF!,$D155,#REF!,$G155,#REF!,"Rate"),IF($D$3="2025/26",SUMIFS(#REF!,#REF!,$D155,#REF!,$G155,#REF!,"Rate"),IF($D$3="2026/27",SUMIFS(#REF!,#REF!,$D155,#REF!,$G155,#REF!,"Rate"),"Check")))))</f>
        <v>#REF!</v>
      </c>
      <c r="I155" s="82" t="e">
        <f>SUMIFS(#REF!,#REF!,$G155,#REF!,$D155)</f>
        <v>#REF!</v>
      </c>
      <c r="J155" s="33" t="e">
        <f t="shared" si="92"/>
        <v>#REF!</v>
      </c>
      <c r="K155" s="60" t="e">
        <f>IF($D$3="2022/23",SUMIFS(#REF!,#REF!,$D155,#REF!,$G155,#REF!,"Rate"),IF($D$3="2023/24",SUMIFS(#REF!,#REF!,$D155,#REF!,$G155,#REF!,"Rate"),IF($D$3="2024/25",SUMIFS(#REF!,#REF!,$D155,#REF!,$G155,#REF!,"Rate"),IF($D$3="2025/26",SUMIFS(#REF!,#REF!,$D155,#REF!,$G155,#REF!,"Rate"),IF($D$3="2026/27",SUMIFS(#REF!,#REF!,$D155,#REF!,$G155,#REF!,"Rate"),"Check")))))</f>
        <v>#REF!</v>
      </c>
      <c r="L155" s="82" t="e">
        <f>SUMIFS(#REF!,#REF!,$G155,#REF!,$D155)</f>
        <v>#REF!</v>
      </c>
      <c r="M155" s="33" t="e">
        <f t="shared" si="93"/>
        <v>#REF!</v>
      </c>
    </row>
    <row r="156" spans="2:13" x14ac:dyDescent="0.3">
      <c r="C156" s="31" t="s">
        <v>426</v>
      </c>
      <c r="D156" s="70" t="s">
        <v>58</v>
      </c>
      <c r="E156" s="110"/>
      <c r="F156" s="110"/>
      <c r="G156" s="114" t="str">
        <f t="shared" si="91"/>
        <v>West</v>
      </c>
      <c r="H156" s="52" t="e">
        <f>IF($D$3="2022/23",SUMIFS(#REF!,#REF!,$D156,#REF!,$G156,#REF!,"Rate"),IF($D$3="2023/24",SUMIFS(#REF!,#REF!,$D156,#REF!,$G156,#REF!,"Rate"),IF($D$3="2024/25",SUMIFS(#REF!,#REF!,$D156,#REF!,$G156,#REF!,"Rate"),IF($D$3="2025/26",SUMIFS(#REF!,#REF!,$D156,#REF!,$G156,#REF!,"Rate"),IF($D$3="2026/27",SUMIFS(#REF!,#REF!,$D156,#REF!,$G156,#REF!,"Rate"),"Check")))))</f>
        <v>#REF!</v>
      </c>
      <c r="I156" s="82" t="e">
        <f>SUMIFS(#REF!,#REF!,$G156,#REF!,$D156)</f>
        <v>#REF!</v>
      </c>
      <c r="J156" s="33" t="e">
        <f t="shared" si="92"/>
        <v>#REF!</v>
      </c>
      <c r="K156" s="60" t="e">
        <f>IF($D$3="2022/23",SUMIFS(#REF!,#REF!,$D156,#REF!,$G156,#REF!,"Rate"),IF($D$3="2023/24",SUMIFS(#REF!,#REF!,$D156,#REF!,$G156,#REF!,"Rate"),IF($D$3="2024/25",SUMIFS(#REF!,#REF!,$D156,#REF!,$G156,#REF!,"Rate"),IF($D$3="2025/26",SUMIFS(#REF!,#REF!,$D156,#REF!,$G156,#REF!,"Rate"),IF($D$3="2026/27",SUMIFS(#REF!,#REF!,$D156,#REF!,$G156,#REF!,"Rate"),"Check")))))</f>
        <v>#REF!</v>
      </c>
      <c r="L156" s="82" t="e">
        <f>SUMIFS(#REF!,#REF!,$G156,#REF!,$D156)</f>
        <v>#REF!</v>
      </c>
      <c r="M156" s="33" t="e">
        <f t="shared" si="93"/>
        <v>#REF!</v>
      </c>
    </row>
    <row r="157" spans="2:13" s="30" customFormat="1" x14ac:dyDescent="0.3">
      <c r="B157" s="24"/>
      <c r="C157" s="80" t="s">
        <v>431</v>
      </c>
      <c r="D157" s="67"/>
      <c r="E157" s="108"/>
      <c r="F157" s="108"/>
      <c r="G157" s="118" t="s">
        <v>4</v>
      </c>
      <c r="H157" s="81" t="e">
        <f>IF($D$3="2022/23",SUMIFS(#REF!,#REF!,$C157,#REF!,"Rate"),IF($D$3="2023/24",SUMIFS(#REF!,#REF!,$C157,#REF!,"Rate"),IF($D$3="2024/25",SUMIFS(#REF!,#REF!,$C157,#REF!,"Rate"),IF($D$3="2025/26",SUMIFS(#REF!,#REF!,$C157,#REF!,"Rate"),IF($D$3="2026/27",SUMIFS(#REF!,#REF!,$C157,#REF!,"Rate"),"Check")))))</f>
        <v>#REF!</v>
      </c>
      <c r="I157" s="76" t="e">
        <f>SUMIF(#REF!,$G157,#REF!)</f>
        <v>#REF!</v>
      </c>
      <c r="J157" s="79" t="e">
        <f>ROUND(H157-I157,6)</f>
        <v>#REF!</v>
      </c>
      <c r="K157" s="75" t="e">
        <f>IF($D$3="2022/23",SUMIFS(#REF!,#REF!,$C157,#REF!,"Rate"),IF($D$3="2023/24",SUMIFS(#REF!,#REF!,$C157,#REF!,"Rate"),IF($D$3="2024/25",SUMIFS(#REF!,#REF!,$C157,#REF!,"Rate"),IF($D$3="2025/26",SUMIFS(#REF!,#REF!,$C157,#REF!,"Rate"),IF($D$3="2026/27",SUMIFS(#REF!,#REF!,$C157,#REF!,"Rate"),"Check")))))</f>
        <v>#REF!</v>
      </c>
      <c r="L157" s="76" t="e">
        <f>SUMIF(#REF!,$G157,#REF!)</f>
        <v>#REF!</v>
      </c>
      <c r="M157" s="79" t="e">
        <f>ROUND(K157-L157,6)</f>
        <v>#REF!</v>
      </c>
    </row>
    <row r="158" spans="2:13" x14ac:dyDescent="0.3">
      <c r="C158" s="31" t="s">
        <v>428</v>
      </c>
      <c r="D158" s="70" t="s">
        <v>45</v>
      </c>
      <c r="E158" s="110"/>
      <c r="F158" s="110"/>
      <c r="G158" s="114" t="str">
        <f t="shared" ref="G158:G160" si="94">G157</f>
        <v>West</v>
      </c>
      <c r="H158" s="52" t="e">
        <f>IF($D$3="2022/23",SUMIFS(#REF!,#REF!,$D158,#REF!,$G158,#REF!,"Rate"),IF($D$3="2023/24",SUMIFS(#REF!,#REF!,$D158,#REF!,$G158,#REF!,"Rate"),IF($D$3="2024/25",SUMIFS(#REF!,#REF!,$D158,#REF!,$G158,#REF!,"Rate"),IF($D$3="2025/26",SUMIFS(#REF!,#REF!,$D158,#REF!,$G158,#REF!,"Rate"),IF($D$3="2026/27",SUMIFS(#REF!,#REF!,$D158,#REF!,$G158,#REF!,"Rate"),"Check")))))</f>
        <v>#REF!</v>
      </c>
      <c r="I158" s="82" t="e">
        <f>SUMIFS(#REF!,#REF!,$G158,#REF!,$D158)</f>
        <v>#REF!</v>
      </c>
      <c r="J158" s="33" t="e">
        <f t="shared" si="92"/>
        <v>#REF!</v>
      </c>
      <c r="K158" s="60" t="e">
        <f>IF($D$3="2022/23",SUMIFS(#REF!,#REF!,$D158,#REF!,$G158,#REF!,"Rate"),IF($D$3="2023/24",SUMIFS(#REF!,#REF!,$D158,#REF!,$G158,#REF!,"Rate"),IF($D$3="2024/25",SUMIFS(#REF!,#REF!,$D158,#REF!,$G158,#REF!,"Rate"),IF($D$3="2025/26",SUMIFS(#REF!,#REF!,$D158,#REF!,$G158,#REF!,"Rate"),IF($D$3="2026/27",SUMIFS(#REF!,#REF!,$D158,#REF!,$G158,#REF!,"Rate"),"Check")))))</f>
        <v>#REF!</v>
      </c>
      <c r="L158" s="82" t="e">
        <f>SUMIFS(#REF!,#REF!,$G158,#REF!,$D158)</f>
        <v>#REF!</v>
      </c>
      <c r="M158" s="33" t="e">
        <f t="shared" ref="M158:M160" si="95">K158-L158</f>
        <v>#REF!</v>
      </c>
    </row>
    <row r="159" spans="2:13" x14ac:dyDescent="0.3">
      <c r="C159" s="31" t="s">
        <v>428</v>
      </c>
      <c r="D159" s="70" t="s">
        <v>47</v>
      </c>
      <c r="E159" s="110"/>
      <c r="F159" s="110"/>
      <c r="G159" s="114" t="str">
        <f t="shared" si="94"/>
        <v>West</v>
      </c>
      <c r="H159" s="52" t="e">
        <f>IF($D$3="2022/23",SUMIFS(#REF!,#REF!,$D159,#REF!,$G159,#REF!,"Rate"),IF($D$3="2023/24",SUMIFS(#REF!,#REF!,$D159,#REF!,$G159,#REF!,"Rate"),IF($D$3="2024/25",SUMIFS(#REF!,#REF!,$D159,#REF!,$G159,#REF!,"Rate"),IF($D$3="2025/26",SUMIFS(#REF!,#REF!,$D159,#REF!,$G159,#REF!,"Rate"),IF($D$3="2026/27",SUMIFS(#REF!,#REF!,$D159,#REF!,$G159,#REF!,"Rate"),"Check")))))</f>
        <v>#REF!</v>
      </c>
      <c r="I159" s="82" t="e">
        <f>SUMIFS(#REF!,#REF!,$G159,#REF!,$D159)</f>
        <v>#REF!</v>
      </c>
      <c r="J159" s="33" t="e">
        <f t="shared" si="92"/>
        <v>#REF!</v>
      </c>
      <c r="K159" s="60" t="e">
        <f>IF($D$3="2022/23",SUMIFS(#REF!,#REF!,$D159,#REF!,$G159,#REF!,"Rate"),IF($D$3="2023/24",SUMIFS(#REF!,#REF!,$D159,#REF!,$G159,#REF!,"Rate"),IF($D$3="2024/25",SUMIFS(#REF!,#REF!,$D159,#REF!,$G159,#REF!,"Rate"),IF($D$3="2025/26",SUMIFS(#REF!,#REF!,$D159,#REF!,$G159,#REF!,"Rate"),IF($D$3="2026/27",SUMIFS(#REF!,#REF!,$D159,#REF!,$G159,#REF!,"Rate"),"Check")))))</f>
        <v>#REF!</v>
      </c>
      <c r="L159" s="82" t="e">
        <f>SUMIFS(#REF!,#REF!,$G159,#REF!,$D159)</f>
        <v>#REF!</v>
      </c>
      <c r="M159" s="33" t="e">
        <f t="shared" si="95"/>
        <v>#REF!</v>
      </c>
    </row>
    <row r="160" spans="2:13" x14ac:dyDescent="0.3">
      <c r="C160" s="31" t="s">
        <v>428</v>
      </c>
      <c r="D160" s="70" t="s">
        <v>49</v>
      </c>
      <c r="E160" s="110"/>
      <c r="F160" s="110"/>
      <c r="G160" s="114" t="str">
        <f t="shared" si="94"/>
        <v>West</v>
      </c>
      <c r="H160" s="52" t="e">
        <f>IF($D$3="2022/23",SUMIFS(#REF!,#REF!,$D160,#REF!,$G160,#REF!,"Rate"),IF($D$3="2023/24",SUMIFS(#REF!,#REF!,$D160,#REF!,$G160,#REF!,"Rate"),IF($D$3="2024/25",SUMIFS(#REF!,#REF!,$D160,#REF!,$G160,#REF!,"Rate"),IF($D$3="2025/26",SUMIFS(#REF!,#REF!,$D160,#REF!,$G160,#REF!,"Rate"),IF($D$3="2026/27",SUMIFS(#REF!,#REF!,$D160,#REF!,$G160,#REF!,"Rate"),"Check")))))</f>
        <v>#REF!</v>
      </c>
      <c r="I160" s="82" t="e">
        <f>SUMIFS(#REF!,#REF!,$G160,#REF!,$D160)</f>
        <v>#REF!</v>
      </c>
      <c r="J160" s="33" t="e">
        <f t="shared" si="92"/>
        <v>#REF!</v>
      </c>
      <c r="K160" s="60" t="e">
        <f>IF($D$3="2022/23",SUMIFS(#REF!,#REF!,$D160,#REF!,$G160,#REF!,"Rate"),IF($D$3="2023/24",SUMIFS(#REF!,#REF!,$D160,#REF!,$G160,#REF!,"Rate"),IF($D$3="2024/25",SUMIFS(#REF!,#REF!,$D160,#REF!,$G160,#REF!,"Rate"),IF($D$3="2025/26",SUMIFS(#REF!,#REF!,$D160,#REF!,$G160,#REF!,"Rate"),IF($D$3="2026/27",SUMIFS(#REF!,#REF!,$D160,#REF!,$G160,#REF!,"Rate"),"Check")))))</f>
        <v>#REF!</v>
      </c>
      <c r="L160" s="82" t="e">
        <f>SUMIFS(#REF!,#REF!,$G160,#REF!,$D160)</f>
        <v>#REF!</v>
      </c>
      <c r="M160" s="33" t="e">
        <f t="shared" si="95"/>
        <v>#REF!</v>
      </c>
    </row>
    <row r="161" spans="2:13" x14ac:dyDescent="0.3">
      <c r="C161" s="56" t="s">
        <v>401</v>
      </c>
      <c r="D161" s="57"/>
      <c r="E161" s="104"/>
      <c r="F161" s="104"/>
      <c r="G161" s="116"/>
      <c r="H161" s="58" t="e">
        <f>H152-SUM(H153:H156)+H157-SUM(H158:H160)</f>
        <v>#REF!</v>
      </c>
      <c r="I161" s="48" t="e">
        <f>I152-SUM(I153:I156)+I157-SUM(I158:I160)</f>
        <v>#REF!</v>
      </c>
      <c r="J161" s="49" t="e">
        <f t="shared" ref="J161" si="96">J152-SUM(J153:J156)+J157-SUM(J158:J160)</f>
        <v>#REF!</v>
      </c>
      <c r="K161" s="58" t="e">
        <f>K152-SUM(K153:K156)+K157-SUM(K158:K160)</f>
        <v>#REF!</v>
      </c>
      <c r="L161" s="48" t="e">
        <f>L152-SUM(L153:L156)+L157-SUM(L158:L160)</f>
        <v>#REF!</v>
      </c>
      <c r="M161" s="49" t="e">
        <f t="shared" ref="M161" si="97">M152-SUM(M153:M156)+M157-SUM(M158:M160)</f>
        <v>#REF!</v>
      </c>
    </row>
    <row r="162" spans="2:13" ht="15" thickBot="1" x14ac:dyDescent="0.35">
      <c r="C162" s="37"/>
      <c r="D162" s="38"/>
      <c r="E162" s="111"/>
      <c r="F162" s="111"/>
      <c r="G162" s="120"/>
      <c r="H162" s="53"/>
      <c r="I162" s="39"/>
      <c r="J162" s="40"/>
      <c r="K162" s="53"/>
      <c r="L162" s="39"/>
      <c r="M162" s="40"/>
    </row>
    <row r="164" spans="2:13" x14ac:dyDescent="0.3">
      <c r="B164" s="22" t="s">
        <v>306</v>
      </c>
      <c r="H164" s="24" t="s">
        <v>337</v>
      </c>
      <c r="I164" s="24" t="s">
        <v>795</v>
      </c>
      <c r="J164" s="24" t="s">
        <v>796</v>
      </c>
    </row>
    <row r="165" spans="2:13" x14ac:dyDescent="0.3">
      <c r="H165" s="125" t="e">
        <f>(SUM(H21:H162)/2)+(SUM(K21:K162)/2)</f>
        <v>#REF!</v>
      </c>
      <c r="I165" s="125" t="e">
        <f>SUM(#REF!)+SUM(#REF!)+SUM(#REF!)+SUM(#REF!)+SUM(#REF!)+SUM(#REF!)</f>
        <v>#REF!</v>
      </c>
      <c r="J165" s="125">
        <f>SUM('SAC CAC'!F7:N34)+SUM('SAC CAC'!F41:V91)+SUM('SAC CAC'!F98:R160)+SUM('SAC CAC'!F167:F180)+SUM('SAC CAC'!F187:F193)+SUM('SAC CAC'!F200:N242)</f>
        <v>21567.941529999996</v>
      </c>
    </row>
    <row r="170" spans="2:13" ht="15.6" x14ac:dyDescent="0.3">
      <c r="C170" s="26" t="s">
        <v>305</v>
      </c>
    </row>
    <row r="171" spans="2:13" x14ac:dyDescent="0.3">
      <c r="B171" s="22" t="s">
        <v>316</v>
      </c>
      <c r="C171" t="s">
        <v>307</v>
      </c>
    </row>
    <row r="172" spans="2:13" ht="29.25" customHeight="1" x14ac:dyDescent="0.3">
      <c r="C172" s="465" t="s">
        <v>308</v>
      </c>
      <c r="D172" s="465"/>
      <c r="E172" s="465"/>
      <c r="F172" s="465"/>
      <c r="G172" s="465"/>
      <c r="H172" s="465"/>
      <c r="I172" s="465"/>
      <c r="J172" s="465"/>
      <c r="K172" s="465"/>
      <c r="L172" s="465"/>
      <c r="M172" s="465"/>
    </row>
    <row r="173" spans="2:13" s="30" customFormat="1" ht="28.8" x14ac:dyDescent="0.3">
      <c r="B173" s="24"/>
      <c r="D173" s="41" t="s">
        <v>309</v>
      </c>
      <c r="E173" s="41" t="s">
        <v>310</v>
      </c>
      <c r="F173" s="41" t="s">
        <v>311</v>
      </c>
      <c r="G173" s="41" t="s">
        <v>312</v>
      </c>
      <c r="H173" s="41" t="s">
        <v>313</v>
      </c>
    </row>
    <row r="174" spans="2:13" s="30" customFormat="1" x14ac:dyDescent="0.3">
      <c r="B174" s="24"/>
      <c r="C174" t="s">
        <v>314</v>
      </c>
      <c r="D174" s="42">
        <v>302209.65999999997</v>
      </c>
      <c r="E174" s="42">
        <v>289024.7900000001</v>
      </c>
      <c r="F174" s="43">
        <v>4.5618474456809999E-2</v>
      </c>
      <c r="G174" s="43">
        <v>4.118022735981608E-2</v>
      </c>
      <c r="H174" s="43">
        <v>4.5878693623639277E-2</v>
      </c>
    </row>
    <row r="175" spans="2:13" x14ac:dyDescent="0.3">
      <c r="C175" t="str">
        <f>$D$3&amp;" Total Fee-based"</f>
        <v>2023/24 Total Fee-based</v>
      </c>
      <c r="D175" s="42">
        <f>SUM('ACS FeeBased'!$I$4:$I$309)</f>
        <v>339624.80000000022</v>
      </c>
      <c r="E175" s="42" t="e">
        <f>SUM('ACS FeeBased'!#REF!)</f>
        <v>#REF!</v>
      </c>
      <c r="F175" s="43" t="e">
        <f>(D175-E175)/E175</f>
        <v>#REF!</v>
      </c>
      <c r="G175" s="43" t="e">
        <f>MIN('ACS FeeBased'!#REF!)</f>
        <v>#REF!</v>
      </c>
      <c r="H175" s="43" t="e">
        <f>MAX('ACS FeeBased'!#REF!)</f>
        <v>#REF!</v>
      </c>
    </row>
    <row r="177" spans="2:7" x14ac:dyDescent="0.3">
      <c r="C177" t="s">
        <v>315</v>
      </c>
    </row>
    <row r="179" spans="2:7" x14ac:dyDescent="0.3">
      <c r="B179" s="22" t="s">
        <v>323</v>
      </c>
      <c r="C179" t="s">
        <v>317</v>
      </c>
    </row>
    <row r="180" spans="2:7" ht="15.6" x14ac:dyDescent="0.3">
      <c r="C180" s="44" t="s">
        <v>318</v>
      </c>
      <c r="D180" s="24" t="s">
        <v>319</v>
      </c>
      <c r="E180" s="24" t="s">
        <v>320</v>
      </c>
      <c r="F180" s="24" t="s">
        <v>11</v>
      </c>
    </row>
    <row r="181" spans="2:7" x14ac:dyDescent="0.3">
      <c r="C181" t="s">
        <v>314</v>
      </c>
      <c r="D181" s="42">
        <v>2.2341917808219178</v>
      </c>
      <c r="E181" s="42">
        <v>1.4008476712328768</v>
      </c>
      <c r="F181" s="42">
        <f>SUM(D181:E181)</f>
        <v>3.6350394520547944</v>
      </c>
    </row>
    <row r="182" spans="2:7" x14ac:dyDescent="0.3">
      <c r="C182" t="str">
        <f>$D$3&amp;" Total Public Lighting"</f>
        <v>2023/24 Total Public Lighting</v>
      </c>
      <c r="D182" s="42">
        <f>SUM('ACS Public Lighting'!E8:E18)</f>
        <v>2.4639799999999998</v>
      </c>
      <c r="E182" s="42">
        <f>SUM('ACS Public Lighting'!F8:F18)</f>
        <v>1.3475600000000001</v>
      </c>
      <c r="F182" s="42">
        <f>SUM(D182:E182)</f>
        <v>3.8115399999999999</v>
      </c>
    </row>
    <row r="183" spans="2:7" x14ac:dyDescent="0.3">
      <c r="C183" t="s">
        <v>321</v>
      </c>
      <c r="D183" s="42">
        <f>D182-D181</f>
        <v>0.22978821917808201</v>
      </c>
      <c r="E183" s="42">
        <f t="shared" ref="E183:F183" si="98">E182-E181</f>
        <v>-5.3287671232876699E-2</v>
      </c>
      <c r="F183" s="42">
        <f t="shared" si="98"/>
        <v>0.17650054794520553</v>
      </c>
    </row>
    <row r="184" spans="2:7" x14ac:dyDescent="0.3">
      <c r="C184" t="s">
        <v>322</v>
      </c>
      <c r="D184" s="45">
        <f>(D182-D181)/D181</f>
        <v>0.10285071369009655</v>
      </c>
      <c r="E184" s="45">
        <f t="shared" ref="E184:F184" si="99">(E182-E181)/E181</f>
        <v>-3.803959011901599E-2</v>
      </c>
      <c r="F184" s="45">
        <f t="shared" si="99"/>
        <v>4.8555332142388254E-2</v>
      </c>
    </row>
    <row r="186" spans="2:7" x14ac:dyDescent="0.3">
      <c r="B186" s="22" t="s">
        <v>329</v>
      </c>
      <c r="C186" t="s">
        <v>324</v>
      </c>
    </row>
    <row r="187" spans="2:7" ht="15.6" x14ac:dyDescent="0.3">
      <c r="C187" s="44" t="s">
        <v>325</v>
      </c>
      <c r="D187" s="24" t="s">
        <v>326</v>
      </c>
      <c r="E187" s="24" t="s">
        <v>327</v>
      </c>
      <c r="F187" s="24" t="s">
        <v>328</v>
      </c>
      <c r="G187" s="24" t="s">
        <v>11</v>
      </c>
    </row>
    <row r="188" spans="2:7" x14ac:dyDescent="0.3">
      <c r="C188" t="s">
        <v>314</v>
      </c>
      <c r="D188" s="46">
        <v>0.1711</v>
      </c>
      <c r="E188" s="46">
        <v>6.2600000000000003E-2</v>
      </c>
      <c r="F188" s="46">
        <v>4.3180000000000003E-2</v>
      </c>
      <c r="G188" s="46">
        <f>SUM(D188:F188)</f>
        <v>0.27688000000000001</v>
      </c>
    </row>
    <row r="189" spans="2:7" x14ac:dyDescent="0.3">
      <c r="C189" t="str">
        <f>$D$3&amp;" Total Public Lighting"</f>
        <v>2023/24 Total Public Lighting</v>
      </c>
      <c r="D189" s="46" t="e">
        <f>'ACS Metering'!#REF!</f>
        <v>#REF!</v>
      </c>
      <c r="E189" s="46" t="e">
        <f>'ACS Metering'!#REF!</f>
        <v>#REF!</v>
      </c>
      <c r="F189" s="46" t="e">
        <f>'ACS Metering'!#REF!</f>
        <v>#REF!</v>
      </c>
      <c r="G189" s="46" t="e">
        <f>SUM(D189:F189)</f>
        <v>#REF!</v>
      </c>
    </row>
    <row r="190" spans="2:7" x14ac:dyDescent="0.3">
      <c r="C190" t="s">
        <v>321</v>
      </c>
      <c r="D190" s="42" t="e">
        <f>D189-D188</f>
        <v>#REF!</v>
      </c>
      <c r="E190" s="42" t="e">
        <f t="shared" ref="E190:G190" si="100">E189-E188</f>
        <v>#REF!</v>
      </c>
      <c r="F190" s="42" t="e">
        <f t="shared" si="100"/>
        <v>#REF!</v>
      </c>
      <c r="G190" s="42" t="e">
        <f t="shared" si="100"/>
        <v>#REF!</v>
      </c>
    </row>
    <row r="191" spans="2:7" x14ac:dyDescent="0.3">
      <c r="C191" t="s">
        <v>322</v>
      </c>
      <c r="D191" s="45" t="e">
        <f>(D189-D188)/D188</f>
        <v>#REF!</v>
      </c>
      <c r="E191" s="45" t="e">
        <f t="shared" ref="E191:G191" si="101">(E189-E188)/E188</f>
        <v>#REF!</v>
      </c>
      <c r="F191" s="45" t="e">
        <f t="shared" si="101"/>
        <v>#REF!</v>
      </c>
      <c r="G191" s="45" t="e">
        <f t="shared" si="101"/>
        <v>#REF!</v>
      </c>
    </row>
    <row r="193" spans="2:9" x14ac:dyDescent="0.3">
      <c r="B193" s="22" t="s">
        <v>797</v>
      </c>
      <c r="C193" t="s">
        <v>330</v>
      </c>
    </row>
    <row r="194" spans="2:9" ht="28.8" x14ac:dyDescent="0.3">
      <c r="C194" s="44" t="s">
        <v>331</v>
      </c>
      <c r="D194" s="41" t="s">
        <v>332</v>
      </c>
      <c r="E194" s="41" t="s">
        <v>333</v>
      </c>
      <c r="F194" s="41" t="s">
        <v>334</v>
      </c>
      <c r="G194" s="41" t="s">
        <v>335</v>
      </c>
      <c r="H194" s="41" t="s">
        <v>336</v>
      </c>
      <c r="I194" s="24" t="s">
        <v>11</v>
      </c>
    </row>
    <row r="195" spans="2:9" x14ac:dyDescent="0.3">
      <c r="C195" t="s">
        <v>314</v>
      </c>
      <c r="D195" s="46">
        <v>0.89383561643835618</v>
      </c>
      <c r="E195" s="46">
        <v>1.0622739726027397</v>
      </c>
      <c r="F195" s="46">
        <v>1.1387397260273973</v>
      </c>
      <c r="G195" s="46">
        <v>1.1743561643835616</v>
      </c>
      <c r="H195" s="46">
        <v>1.183041095890411</v>
      </c>
      <c r="I195" s="46">
        <f>SUM(D195:H195)</f>
        <v>5.4522465753424658</v>
      </c>
    </row>
    <row r="196" spans="2:9" x14ac:dyDescent="0.3">
      <c r="C196" t="str">
        <f>$D$3&amp;" Total Public Lighting"</f>
        <v>2023/24 Total Public Lighting</v>
      </c>
      <c r="D196" s="46" t="str">
        <f>VLOOKUP(D194,'ACS Security'!$C$7:$E$10,2,0)</f>
        <v>2024/25 Indicative Price</v>
      </c>
      <c r="E196" s="46" t="str">
        <f>VLOOKUP(E194,'ACS Security'!$C$7:$E$10,2,0)</f>
        <v>2024/25 Indicative Price</v>
      </c>
      <c r="F196" s="46" t="str">
        <f>VLOOKUP(F194,'ACS Security'!$C$7:$E$10,2,0)</f>
        <v>2024/25 Indicative Price</v>
      </c>
      <c r="G196" s="46" t="str">
        <f>VLOOKUP(G194,'ACS Security'!$C$7:$E$10,2,0)</f>
        <v>2024/25 Indicative Price</v>
      </c>
      <c r="H196" s="46" t="e">
        <f>VLOOKUP(H194,'ACS Security'!$C$7:$E$10,2,0)</f>
        <v>#N/A</v>
      </c>
      <c r="I196" s="46" t="e">
        <f>SUM(D196:H196)</f>
        <v>#N/A</v>
      </c>
    </row>
    <row r="197" spans="2:9" x14ac:dyDescent="0.3">
      <c r="C197" t="s">
        <v>321</v>
      </c>
      <c r="D197" s="42" t="e">
        <f>D196-D195</f>
        <v>#VALUE!</v>
      </c>
      <c r="E197" s="42" t="e">
        <f t="shared" ref="E197:I197" si="102">E196-E195</f>
        <v>#VALUE!</v>
      </c>
      <c r="F197" s="42" t="e">
        <f t="shared" si="102"/>
        <v>#VALUE!</v>
      </c>
      <c r="G197" s="42" t="e">
        <f t="shared" si="102"/>
        <v>#VALUE!</v>
      </c>
      <c r="H197" s="42" t="e">
        <f t="shared" si="102"/>
        <v>#N/A</v>
      </c>
      <c r="I197" s="42" t="e">
        <f t="shared" si="102"/>
        <v>#N/A</v>
      </c>
    </row>
    <row r="198" spans="2:9" x14ac:dyDescent="0.3">
      <c r="C198" t="s">
        <v>322</v>
      </c>
      <c r="D198" s="45" t="e">
        <f>(D196-D195)/D195</f>
        <v>#VALUE!</v>
      </c>
      <c r="E198" s="45" t="e">
        <f t="shared" ref="E198:I198" si="103">(E196-E195)/E195</f>
        <v>#VALUE!</v>
      </c>
      <c r="F198" s="45" t="e">
        <f t="shared" si="103"/>
        <v>#VALUE!</v>
      </c>
      <c r="G198" s="45" t="e">
        <f t="shared" si="103"/>
        <v>#VALUE!</v>
      </c>
      <c r="H198" s="45" t="e">
        <f t="shared" si="103"/>
        <v>#N/A</v>
      </c>
      <c r="I198" s="45" t="e">
        <f t="shared" si="103"/>
        <v>#N/A</v>
      </c>
    </row>
  </sheetData>
  <mergeCells count="2">
    <mergeCell ref="C15:L15"/>
    <mergeCell ref="C172:M172"/>
  </mergeCells>
  <phoneticPr fontId="14" type="noConversion"/>
  <conditionalFormatting sqref="J21:J101 J113:J118 J122:J123 J127:J132 J136 J140:J161">
    <cfRule type="cellIs" dxfId="57" priority="23" operator="lessThan">
      <formula>0</formula>
    </cfRule>
    <cfRule type="cellIs" dxfId="56" priority="24" operator="greaterThan">
      <formula>0</formula>
    </cfRule>
  </conditionalFormatting>
  <conditionalFormatting sqref="M21:M101 M113:M118 M122:M123 M127:M132 M136 M140:M161">
    <cfRule type="cellIs" dxfId="55" priority="21" operator="lessThan">
      <formula>0</formula>
    </cfRule>
    <cfRule type="cellIs" dxfId="54" priority="22" operator="greaterThan">
      <formula>0</formula>
    </cfRule>
  </conditionalFormatting>
  <conditionalFormatting sqref="J102:J112">
    <cfRule type="cellIs" dxfId="53" priority="19" operator="lessThan">
      <formula>0</formula>
    </cfRule>
    <cfRule type="cellIs" dxfId="52" priority="20" operator="greaterThan">
      <formula>0</formula>
    </cfRule>
  </conditionalFormatting>
  <conditionalFormatting sqref="M102:M112">
    <cfRule type="cellIs" dxfId="51" priority="17" operator="lessThan">
      <formula>0</formula>
    </cfRule>
    <cfRule type="cellIs" dxfId="50" priority="18" operator="greaterThan">
      <formula>0</formula>
    </cfRule>
  </conditionalFormatting>
  <conditionalFormatting sqref="J119:J121">
    <cfRule type="cellIs" dxfId="49" priority="15" operator="lessThan">
      <formula>0</formula>
    </cfRule>
    <cfRule type="cellIs" dxfId="48" priority="16" operator="greaterThan">
      <formula>0</formula>
    </cfRule>
  </conditionalFormatting>
  <conditionalFormatting sqref="M119:M121">
    <cfRule type="cellIs" dxfId="47" priority="13" operator="lessThan">
      <formula>0</formula>
    </cfRule>
    <cfRule type="cellIs" dxfId="46" priority="14" operator="greaterThan">
      <formula>0</formula>
    </cfRule>
  </conditionalFormatting>
  <conditionalFormatting sqref="J124:J126">
    <cfRule type="cellIs" dxfId="45" priority="11" operator="lessThan">
      <formula>0</formula>
    </cfRule>
    <cfRule type="cellIs" dxfId="44" priority="12" operator="greaterThan">
      <formula>0</formula>
    </cfRule>
  </conditionalFormatting>
  <conditionalFormatting sqref="M124:M126">
    <cfRule type="cellIs" dxfId="43" priority="9" operator="lessThan">
      <formula>0</formula>
    </cfRule>
    <cfRule type="cellIs" dxfId="42" priority="10" operator="greaterThan">
      <formula>0</formula>
    </cfRule>
  </conditionalFormatting>
  <conditionalFormatting sqref="J133:J135">
    <cfRule type="cellIs" dxfId="41" priority="7" operator="lessThan">
      <formula>0</formula>
    </cfRule>
    <cfRule type="cellIs" dxfId="40" priority="8" operator="greaterThan">
      <formula>0</formula>
    </cfRule>
  </conditionalFormatting>
  <conditionalFormatting sqref="M133:M135">
    <cfRule type="cellIs" dxfId="39" priority="5" operator="lessThan">
      <formula>0</formula>
    </cfRule>
    <cfRule type="cellIs" dxfId="38" priority="6" operator="greaterThan">
      <formula>0</formula>
    </cfRule>
  </conditionalFormatting>
  <conditionalFormatting sqref="J137:J139">
    <cfRule type="cellIs" dxfId="37" priority="3" operator="lessThan">
      <formula>0</formula>
    </cfRule>
    <cfRule type="cellIs" dxfId="36" priority="4" operator="greaterThan">
      <formula>0</formula>
    </cfRule>
  </conditionalFormatting>
  <conditionalFormatting sqref="M137:M139">
    <cfRule type="cellIs" dxfId="35" priority="1" operator="lessThan">
      <formula>0</formula>
    </cfRule>
    <cfRule type="cellIs" dxfId="34" priority="2" operator="greaterThan">
      <formula>0</formula>
    </cfRule>
  </conditionalFormatting>
  <dataValidations count="1">
    <dataValidation type="list" allowBlank="1" showInputMessage="1" showErrorMessage="1" sqref="D3:F3" xr:uid="{8F6437BF-0105-405F-826D-9432F3D7FF12}">
      <formula1>#REF!</formula1>
    </dataValidation>
  </dataValidations>
  <printOptions horizontalCentered="1"/>
  <pageMargins left="0.11811023622047245" right="0.11811023622047245" top="0.35433070866141736" bottom="0.35433070866141736" header="0.31496062992125984" footer="0.31496062992125984"/>
  <pageSetup paperSize="9" scale="73"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3E6FC-775E-4D9C-8D94-5D69530533C7}">
  <sheetPr>
    <pageSetUpPr fitToPage="1"/>
  </sheetPr>
  <dimension ref="B1:Y244"/>
  <sheetViews>
    <sheetView showGridLines="0" tabSelected="1" zoomScale="80" zoomScaleNormal="80" workbookViewId="0"/>
  </sheetViews>
  <sheetFormatPr defaultRowHeight="14.4" x14ac:dyDescent="0.3"/>
  <cols>
    <col min="1" max="1" width="4.6640625" customWidth="1"/>
    <col min="2" max="2" width="29.5546875" customWidth="1"/>
    <col min="3" max="3" width="9.6640625" style="2" customWidth="1"/>
    <col min="4" max="4" width="14.5546875" style="2" customWidth="1"/>
    <col min="5" max="5" width="18.88671875" style="1" customWidth="1"/>
    <col min="6" max="17" width="12.6640625" customWidth="1"/>
    <col min="18" max="18" width="12.6640625" style="1" customWidth="1"/>
    <col min="19" max="24" width="12.6640625" customWidth="1"/>
    <col min="25" max="25" width="12" customWidth="1"/>
  </cols>
  <sheetData>
    <row r="1" spans="2:17" ht="17.399999999999999" x14ac:dyDescent="0.3">
      <c r="B1" s="124" t="s">
        <v>874</v>
      </c>
      <c r="C1" s="18"/>
      <c r="D1" s="9"/>
      <c r="E1" s="8"/>
      <c r="F1" s="14"/>
      <c r="G1" s="13"/>
      <c r="H1" s="7"/>
      <c r="I1" s="7"/>
      <c r="J1" s="15"/>
      <c r="K1" s="14"/>
      <c r="L1" s="13"/>
      <c r="M1" s="7"/>
      <c r="N1" s="10"/>
    </row>
    <row r="2" spans="2:17" x14ac:dyDescent="0.3">
      <c r="B2" s="7"/>
      <c r="C2" s="9"/>
      <c r="D2" s="9"/>
      <c r="E2" s="8"/>
      <c r="F2" s="7"/>
      <c r="G2" s="7"/>
      <c r="H2" s="7"/>
      <c r="I2" s="7"/>
      <c r="J2" s="6"/>
      <c r="K2" s="6"/>
      <c r="L2" s="6"/>
      <c r="M2" s="6"/>
      <c r="N2" s="6"/>
    </row>
    <row r="3" spans="2:17" ht="16.2" thickBot="1" x14ac:dyDescent="0.35">
      <c r="B3" s="12" t="s">
        <v>789</v>
      </c>
      <c r="C3" s="9"/>
      <c r="D3" s="9"/>
      <c r="E3" s="8"/>
      <c r="F3" s="169"/>
      <c r="G3" s="169"/>
      <c r="H3" s="169"/>
      <c r="I3" s="169"/>
      <c r="J3" s="169"/>
      <c r="K3" s="169"/>
      <c r="L3" s="169"/>
      <c r="M3" s="169"/>
      <c r="N3" s="169"/>
    </row>
    <row r="4" spans="2:17" ht="24.6" x14ac:dyDescent="0.3">
      <c r="B4" s="220"/>
      <c r="C4" s="225"/>
      <c r="D4" s="222"/>
      <c r="E4" s="147"/>
      <c r="F4" s="149" t="s">
        <v>284</v>
      </c>
      <c r="G4" s="507" t="s">
        <v>283</v>
      </c>
      <c r="H4" s="508"/>
      <c r="I4" s="508"/>
      <c r="J4" s="508"/>
      <c r="K4" s="508"/>
      <c r="L4" s="508"/>
      <c r="M4" s="509"/>
      <c r="N4" s="149" t="s">
        <v>282</v>
      </c>
      <c r="O4" s="510" t="s">
        <v>281</v>
      </c>
      <c r="P4" s="510"/>
    </row>
    <row r="5" spans="2:17" ht="39.9" customHeight="1" thickBot="1" x14ac:dyDescent="0.35">
      <c r="B5" s="242" t="s">
        <v>280</v>
      </c>
      <c r="C5" s="243" t="s">
        <v>395</v>
      </c>
      <c r="D5" s="244" t="s">
        <v>279</v>
      </c>
      <c r="E5" s="245" t="s">
        <v>788</v>
      </c>
      <c r="F5" s="163" t="s">
        <v>5</v>
      </c>
      <c r="G5" s="246" t="s">
        <v>8</v>
      </c>
      <c r="H5" s="247" t="s">
        <v>31</v>
      </c>
      <c r="I5" s="247" t="s">
        <v>32</v>
      </c>
      <c r="J5" s="247" t="s">
        <v>30</v>
      </c>
      <c r="K5" s="247" t="s">
        <v>76</v>
      </c>
      <c r="L5" s="247" t="s">
        <v>77</v>
      </c>
      <c r="M5" s="245" t="s">
        <v>83</v>
      </c>
      <c r="N5" s="163" t="s">
        <v>27</v>
      </c>
      <c r="O5" s="174" t="s">
        <v>278</v>
      </c>
      <c r="P5" s="174" t="s">
        <v>277</v>
      </c>
    </row>
    <row r="6" spans="2:17" ht="15" thickBot="1" x14ac:dyDescent="0.35">
      <c r="B6" s="248" t="s">
        <v>276</v>
      </c>
      <c r="C6" s="249"/>
      <c r="D6" s="250"/>
      <c r="E6" s="251"/>
      <c r="F6" s="252" t="s">
        <v>6</v>
      </c>
      <c r="G6" s="253" t="s">
        <v>9</v>
      </c>
      <c r="H6" s="254" t="s">
        <v>9</v>
      </c>
      <c r="I6" s="254" t="s">
        <v>9</v>
      </c>
      <c r="J6" s="254" t="s">
        <v>9</v>
      </c>
      <c r="K6" s="254" t="s">
        <v>9</v>
      </c>
      <c r="L6" s="254" t="s">
        <v>9</v>
      </c>
      <c r="M6" s="255" t="s">
        <v>9</v>
      </c>
      <c r="N6" s="256" t="s">
        <v>12</v>
      </c>
      <c r="O6" s="170"/>
      <c r="P6" s="170"/>
    </row>
    <row r="7" spans="2:17" x14ac:dyDescent="0.3">
      <c r="B7" s="479" t="s">
        <v>35</v>
      </c>
      <c r="C7" s="488" t="s">
        <v>2</v>
      </c>
      <c r="D7" s="227" t="s">
        <v>100</v>
      </c>
      <c r="E7" s="138" t="s">
        <v>871</v>
      </c>
      <c r="F7" s="172">
        <v>1.228</v>
      </c>
      <c r="G7" s="129">
        <v>3.7220000000000003E-2</v>
      </c>
      <c r="H7" s="140">
        <v>0</v>
      </c>
      <c r="I7" s="140">
        <v>0</v>
      </c>
      <c r="J7" s="140">
        <v>0</v>
      </c>
      <c r="K7" s="140">
        <v>0</v>
      </c>
      <c r="L7" s="140">
        <v>0</v>
      </c>
      <c r="M7" s="130">
        <v>0</v>
      </c>
      <c r="N7" s="172">
        <v>6.8280000000000003</v>
      </c>
      <c r="O7" s="175"/>
      <c r="P7" s="175"/>
      <c r="Q7" s="461"/>
    </row>
    <row r="8" spans="2:17" x14ac:dyDescent="0.3">
      <c r="B8" s="479"/>
      <c r="C8" s="489"/>
      <c r="D8" s="236" t="s">
        <v>131</v>
      </c>
      <c r="E8" s="237" t="s">
        <v>871</v>
      </c>
      <c r="F8" s="238">
        <v>1.2290000000000001</v>
      </c>
      <c r="G8" s="239">
        <v>3.0329999999999999E-2</v>
      </c>
      <c r="H8" s="240">
        <v>0</v>
      </c>
      <c r="I8" s="240">
        <v>0</v>
      </c>
      <c r="J8" s="240">
        <v>0</v>
      </c>
      <c r="K8" s="240">
        <v>0</v>
      </c>
      <c r="L8" s="240">
        <v>0</v>
      </c>
      <c r="M8" s="241">
        <v>0</v>
      </c>
      <c r="N8" s="238">
        <v>7.6230000000000002</v>
      </c>
      <c r="O8" s="175"/>
      <c r="P8" s="175"/>
    </row>
    <row r="9" spans="2:17" x14ac:dyDescent="0.3">
      <c r="B9" s="479"/>
      <c r="C9" s="489"/>
      <c r="D9" s="223" t="s">
        <v>160</v>
      </c>
      <c r="E9" s="231" t="s">
        <v>871</v>
      </c>
      <c r="F9" s="232">
        <v>1.2270000000000001</v>
      </c>
      <c r="G9" s="233">
        <v>3.2979999999999995E-2</v>
      </c>
      <c r="H9" s="234">
        <v>0</v>
      </c>
      <c r="I9" s="234">
        <v>0</v>
      </c>
      <c r="J9" s="234">
        <v>0</v>
      </c>
      <c r="K9" s="234">
        <v>0</v>
      </c>
      <c r="L9" s="234">
        <v>0</v>
      </c>
      <c r="M9" s="235">
        <v>0</v>
      </c>
      <c r="N9" s="232">
        <v>7.42</v>
      </c>
      <c r="O9" s="175"/>
      <c r="P9" s="175"/>
    </row>
    <row r="10" spans="2:17" ht="15" customHeight="1" x14ac:dyDescent="0.3">
      <c r="B10" s="479"/>
      <c r="C10" s="491" t="s">
        <v>4</v>
      </c>
      <c r="D10" s="227" t="s">
        <v>195</v>
      </c>
      <c r="E10" s="228" t="s">
        <v>871</v>
      </c>
      <c r="F10" s="229">
        <v>1.7759999999999998</v>
      </c>
      <c r="G10" s="230">
        <v>0.14445000000000002</v>
      </c>
      <c r="H10" s="142">
        <v>0</v>
      </c>
      <c r="I10" s="142">
        <v>0</v>
      </c>
      <c r="J10" s="142">
        <v>0</v>
      </c>
      <c r="K10" s="142">
        <v>0</v>
      </c>
      <c r="L10" s="142">
        <v>0</v>
      </c>
      <c r="M10" s="143">
        <v>0</v>
      </c>
      <c r="N10" s="229">
        <v>23.284000000000002</v>
      </c>
      <c r="O10" s="175"/>
      <c r="P10" s="175"/>
    </row>
    <row r="11" spans="2:17" x14ac:dyDescent="0.3">
      <c r="B11" s="479"/>
      <c r="C11" s="489"/>
      <c r="D11" s="236" t="s">
        <v>221</v>
      </c>
      <c r="E11" s="237" t="s">
        <v>871</v>
      </c>
      <c r="F11" s="238">
        <v>1.7769999999999999</v>
      </c>
      <c r="G11" s="239">
        <v>0.13859000000000002</v>
      </c>
      <c r="H11" s="240">
        <v>0</v>
      </c>
      <c r="I11" s="240">
        <v>0</v>
      </c>
      <c r="J11" s="240">
        <v>0</v>
      </c>
      <c r="K11" s="240">
        <v>0</v>
      </c>
      <c r="L11" s="240">
        <v>0</v>
      </c>
      <c r="M11" s="241">
        <v>0</v>
      </c>
      <c r="N11" s="238">
        <v>24.834000000000003</v>
      </c>
      <c r="O11" s="175"/>
      <c r="P11" s="175"/>
    </row>
    <row r="12" spans="2:17" x14ac:dyDescent="0.3">
      <c r="B12" s="479"/>
      <c r="C12" s="495"/>
      <c r="D12" s="223" t="s">
        <v>247</v>
      </c>
      <c r="E12" s="231" t="s">
        <v>871</v>
      </c>
      <c r="F12" s="232">
        <v>1.7749999999999999</v>
      </c>
      <c r="G12" s="233">
        <v>0.14179</v>
      </c>
      <c r="H12" s="234">
        <v>0</v>
      </c>
      <c r="I12" s="234">
        <v>0</v>
      </c>
      <c r="J12" s="234">
        <v>0</v>
      </c>
      <c r="K12" s="234">
        <v>0</v>
      </c>
      <c r="L12" s="234">
        <v>0</v>
      </c>
      <c r="M12" s="235">
        <v>0</v>
      </c>
      <c r="N12" s="232">
        <v>24.512</v>
      </c>
      <c r="O12" s="175"/>
      <c r="P12" s="175"/>
    </row>
    <row r="13" spans="2:17" ht="15" thickBot="1" x14ac:dyDescent="0.35">
      <c r="B13" s="480"/>
      <c r="C13" s="226" t="s">
        <v>7</v>
      </c>
      <c r="D13" s="224" t="s">
        <v>269</v>
      </c>
      <c r="E13" s="139" t="s">
        <v>871</v>
      </c>
      <c r="F13" s="173">
        <v>1.339</v>
      </c>
      <c r="G13" s="131">
        <v>2.5310000000000003E-2</v>
      </c>
      <c r="H13" s="141">
        <v>0</v>
      </c>
      <c r="I13" s="141">
        <v>0</v>
      </c>
      <c r="J13" s="141">
        <v>0</v>
      </c>
      <c r="K13" s="141">
        <v>0</v>
      </c>
      <c r="L13" s="141">
        <v>0</v>
      </c>
      <c r="M13" s="132">
        <v>0</v>
      </c>
      <c r="N13" s="173">
        <v>5.8879999999999999</v>
      </c>
      <c r="O13" s="175"/>
      <c r="P13" s="175"/>
    </row>
    <row r="14" spans="2:17" x14ac:dyDescent="0.3">
      <c r="B14" s="500" t="s">
        <v>37</v>
      </c>
      <c r="C14" s="488" t="s">
        <v>2</v>
      </c>
      <c r="D14" s="227" t="s">
        <v>102</v>
      </c>
      <c r="E14" s="138" t="s">
        <v>871</v>
      </c>
      <c r="F14" s="172">
        <v>1.228</v>
      </c>
      <c r="G14" s="129">
        <v>6.2399999999999997E-2</v>
      </c>
      <c r="H14" s="140">
        <v>0</v>
      </c>
      <c r="I14" s="140">
        <v>0</v>
      </c>
      <c r="J14" s="140">
        <v>0</v>
      </c>
      <c r="K14" s="140">
        <v>0</v>
      </c>
      <c r="L14" s="140">
        <v>0</v>
      </c>
      <c r="M14" s="130">
        <v>0</v>
      </c>
      <c r="N14" s="172">
        <v>3.2920000000000003</v>
      </c>
      <c r="O14" s="175"/>
      <c r="P14" s="175"/>
    </row>
    <row r="15" spans="2:17" x14ac:dyDescent="0.3">
      <c r="B15" s="501"/>
      <c r="C15" s="489"/>
      <c r="D15" s="236" t="s">
        <v>133</v>
      </c>
      <c r="E15" s="237" t="s">
        <v>871</v>
      </c>
      <c r="F15" s="238">
        <v>1.2290000000000001</v>
      </c>
      <c r="G15" s="239">
        <v>5.5510000000000004E-2</v>
      </c>
      <c r="H15" s="240">
        <v>0</v>
      </c>
      <c r="I15" s="240">
        <v>0</v>
      </c>
      <c r="J15" s="240">
        <v>0</v>
      </c>
      <c r="K15" s="240">
        <v>0</v>
      </c>
      <c r="L15" s="240">
        <v>0</v>
      </c>
      <c r="M15" s="241">
        <v>0</v>
      </c>
      <c r="N15" s="238">
        <v>4.0869999999999997</v>
      </c>
      <c r="O15" s="175"/>
      <c r="P15" s="175"/>
    </row>
    <row r="16" spans="2:17" x14ac:dyDescent="0.3">
      <c r="B16" s="501"/>
      <c r="C16" s="489"/>
      <c r="D16" s="223" t="s">
        <v>162</v>
      </c>
      <c r="E16" s="231" t="s">
        <v>871</v>
      </c>
      <c r="F16" s="232">
        <v>1.2270000000000001</v>
      </c>
      <c r="G16" s="233">
        <v>5.8160000000000003E-2</v>
      </c>
      <c r="H16" s="234">
        <v>0</v>
      </c>
      <c r="I16" s="234">
        <v>0</v>
      </c>
      <c r="J16" s="234">
        <v>0</v>
      </c>
      <c r="K16" s="234">
        <v>0</v>
      </c>
      <c r="L16" s="234">
        <v>0</v>
      </c>
      <c r="M16" s="235">
        <v>0</v>
      </c>
      <c r="N16" s="232">
        <v>3.8840000000000003</v>
      </c>
      <c r="O16" s="175"/>
      <c r="P16" s="175"/>
    </row>
    <row r="17" spans="2:16" x14ac:dyDescent="0.3">
      <c r="B17" s="501"/>
      <c r="C17" s="491" t="s">
        <v>4</v>
      </c>
      <c r="D17" s="227" t="s">
        <v>197</v>
      </c>
      <c r="E17" s="228" t="s">
        <v>871</v>
      </c>
      <c r="F17" s="229">
        <v>1.7759999999999998</v>
      </c>
      <c r="G17" s="230">
        <v>0.24961000000000003</v>
      </c>
      <c r="H17" s="142">
        <v>0</v>
      </c>
      <c r="I17" s="142">
        <v>0</v>
      </c>
      <c r="J17" s="142">
        <v>0</v>
      </c>
      <c r="K17" s="142">
        <v>0</v>
      </c>
      <c r="L17" s="142">
        <v>0</v>
      </c>
      <c r="M17" s="143">
        <v>0</v>
      </c>
      <c r="N17" s="229">
        <v>5.1269999999999998</v>
      </c>
      <c r="O17" s="175"/>
      <c r="P17" s="175"/>
    </row>
    <row r="18" spans="2:16" x14ac:dyDescent="0.3">
      <c r="B18" s="501"/>
      <c r="C18" s="489"/>
      <c r="D18" s="236" t="s">
        <v>223</v>
      </c>
      <c r="E18" s="237" t="s">
        <v>871</v>
      </c>
      <c r="F18" s="238">
        <v>1.7769999999999999</v>
      </c>
      <c r="G18" s="239">
        <v>0.24272000000000002</v>
      </c>
      <c r="H18" s="240">
        <v>0</v>
      </c>
      <c r="I18" s="240">
        <v>0</v>
      </c>
      <c r="J18" s="240">
        <v>0</v>
      </c>
      <c r="K18" s="240">
        <v>0</v>
      </c>
      <c r="L18" s="240">
        <v>0</v>
      </c>
      <c r="M18" s="241">
        <v>0</v>
      </c>
      <c r="N18" s="238">
        <v>5.9219999999999997</v>
      </c>
      <c r="O18" s="175"/>
      <c r="P18" s="175"/>
    </row>
    <row r="19" spans="2:16" x14ac:dyDescent="0.3">
      <c r="B19" s="501"/>
      <c r="C19" s="495"/>
      <c r="D19" s="223" t="s">
        <v>249</v>
      </c>
      <c r="E19" s="231" t="s">
        <v>871</v>
      </c>
      <c r="F19" s="232">
        <v>1.7749999999999999</v>
      </c>
      <c r="G19" s="233">
        <v>0.24537</v>
      </c>
      <c r="H19" s="234">
        <v>0</v>
      </c>
      <c r="I19" s="234">
        <v>0</v>
      </c>
      <c r="J19" s="234">
        <v>0</v>
      </c>
      <c r="K19" s="234">
        <v>0</v>
      </c>
      <c r="L19" s="234">
        <v>0</v>
      </c>
      <c r="M19" s="235">
        <v>0</v>
      </c>
      <c r="N19" s="232">
        <v>5.7189999999999994</v>
      </c>
      <c r="O19" s="175"/>
      <c r="P19" s="175"/>
    </row>
    <row r="20" spans="2:16" ht="15" thickBot="1" x14ac:dyDescent="0.35">
      <c r="B20" s="502"/>
      <c r="C20" s="226" t="s">
        <v>7</v>
      </c>
      <c r="D20" s="224" t="s">
        <v>271</v>
      </c>
      <c r="E20" s="139" t="s">
        <v>871</v>
      </c>
      <c r="F20" s="173">
        <v>1.31</v>
      </c>
      <c r="G20" s="131">
        <v>4.335E-2</v>
      </c>
      <c r="H20" s="141">
        <v>0</v>
      </c>
      <c r="I20" s="141">
        <v>0</v>
      </c>
      <c r="J20" s="141">
        <v>0</v>
      </c>
      <c r="K20" s="141">
        <v>0</v>
      </c>
      <c r="L20" s="141">
        <v>0</v>
      </c>
      <c r="M20" s="132">
        <v>0</v>
      </c>
      <c r="N20" s="173">
        <v>3.1109999999999998</v>
      </c>
      <c r="O20" s="175"/>
      <c r="P20" s="175"/>
    </row>
    <row r="21" spans="2:16" x14ac:dyDescent="0.3">
      <c r="B21" s="478" t="s">
        <v>36</v>
      </c>
      <c r="C21" s="488" t="s">
        <v>2</v>
      </c>
      <c r="D21" s="227" t="s">
        <v>101</v>
      </c>
      <c r="E21" s="138" t="s">
        <v>871</v>
      </c>
      <c r="F21" s="172">
        <v>1.278</v>
      </c>
      <c r="G21" s="129">
        <v>0</v>
      </c>
      <c r="H21" s="140">
        <v>0.18695999999999999</v>
      </c>
      <c r="I21" s="140">
        <v>5.9090000000000004E-2</v>
      </c>
      <c r="J21" s="140">
        <v>3.8339999999999999E-2</v>
      </c>
      <c r="K21" s="140">
        <v>0</v>
      </c>
      <c r="L21" s="140">
        <v>0</v>
      </c>
      <c r="M21" s="130">
        <v>0</v>
      </c>
      <c r="N21" s="172">
        <v>0</v>
      </c>
      <c r="O21" s="175"/>
      <c r="P21" s="175"/>
    </row>
    <row r="22" spans="2:16" ht="15" customHeight="1" x14ac:dyDescent="0.3">
      <c r="B22" s="479"/>
      <c r="C22" s="489"/>
      <c r="D22" s="236" t="s">
        <v>132</v>
      </c>
      <c r="E22" s="237" t="s">
        <v>871</v>
      </c>
      <c r="F22" s="238">
        <v>1.2810000000000001</v>
      </c>
      <c r="G22" s="239">
        <v>0</v>
      </c>
      <c r="H22" s="240">
        <v>0.19604999999999997</v>
      </c>
      <c r="I22" s="240">
        <v>5.509E-2</v>
      </c>
      <c r="J22" s="240">
        <v>3.5540000000000002E-2</v>
      </c>
      <c r="K22" s="240">
        <v>0</v>
      </c>
      <c r="L22" s="240">
        <v>0</v>
      </c>
      <c r="M22" s="241">
        <v>0</v>
      </c>
      <c r="N22" s="238">
        <v>0</v>
      </c>
      <c r="O22" s="175"/>
      <c r="P22" s="175"/>
    </row>
    <row r="23" spans="2:16" x14ac:dyDescent="0.3">
      <c r="B23" s="479"/>
      <c r="C23" s="489"/>
      <c r="D23" s="223" t="s">
        <v>161</v>
      </c>
      <c r="E23" s="231" t="s">
        <v>871</v>
      </c>
      <c r="F23" s="232">
        <v>1.2750000000000001</v>
      </c>
      <c r="G23" s="233">
        <v>0</v>
      </c>
      <c r="H23" s="234">
        <v>0.23519999999999999</v>
      </c>
      <c r="I23" s="234">
        <v>4.476999999999999E-2</v>
      </c>
      <c r="J23" s="234">
        <v>2.8399999999999998E-2</v>
      </c>
      <c r="K23" s="234">
        <v>0</v>
      </c>
      <c r="L23" s="234">
        <v>0</v>
      </c>
      <c r="M23" s="235">
        <v>0</v>
      </c>
      <c r="N23" s="232">
        <v>0</v>
      </c>
      <c r="O23" s="175"/>
      <c r="P23" s="175"/>
    </row>
    <row r="24" spans="2:16" x14ac:dyDescent="0.3">
      <c r="B24" s="479"/>
      <c r="C24" s="491" t="s">
        <v>4</v>
      </c>
      <c r="D24" s="227" t="s">
        <v>196</v>
      </c>
      <c r="E24" s="228" t="s">
        <v>871</v>
      </c>
      <c r="F24" s="229">
        <v>1.8259999999999998</v>
      </c>
      <c r="G24" s="230">
        <v>0</v>
      </c>
      <c r="H24" s="142">
        <v>0.4753</v>
      </c>
      <c r="I24" s="142">
        <v>0.14463000000000001</v>
      </c>
      <c r="J24" s="142">
        <v>5.6109999999999993E-2</v>
      </c>
      <c r="K24" s="142">
        <v>0</v>
      </c>
      <c r="L24" s="142">
        <v>0</v>
      </c>
      <c r="M24" s="143">
        <v>0</v>
      </c>
      <c r="N24" s="229">
        <v>0</v>
      </c>
      <c r="O24" s="175"/>
      <c r="P24" s="175"/>
    </row>
    <row r="25" spans="2:16" x14ac:dyDescent="0.3">
      <c r="B25" s="479"/>
      <c r="C25" s="489"/>
      <c r="D25" s="236" t="s">
        <v>222</v>
      </c>
      <c r="E25" s="237" t="s">
        <v>871</v>
      </c>
      <c r="F25" s="238">
        <v>1.829</v>
      </c>
      <c r="G25" s="239">
        <v>0</v>
      </c>
      <c r="H25" s="240">
        <v>0.49180000000000001</v>
      </c>
      <c r="I25" s="240">
        <v>0.14438999999999999</v>
      </c>
      <c r="J25" s="240">
        <v>5.5900000000000005E-2</v>
      </c>
      <c r="K25" s="240">
        <v>0</v>
      </c>
      <c r="L25" s="240">
        <v>0</v>
      </c>
      <c r="M25" s="241">
        <v>0</v>
      </c>
      <c r="N25" s="238">
        <v>0</v>
      </c>
      <c r="O25" s="175"/>
      <c r="P25" s="175"/>
    </row>
    <row r="26" spans="2:16" x14ac:dyDescent="0.3">
      <c r="B26" s="479"/>
      <c r="C26" s="495"/>
      <c r="D26" s="223" t="s">
        <v>248</v>
      </c>
      <c r="E26" s="231" t="s">
        <v>871</v>
      </c>
      <c r="F26" s="232">
        <v>1.823</v>
      </c>
      <c r="G26" s="233">
        <v>0</v>
      </c>
      <c r="H26" s="234">
        <v>0.52354000000000001</v>
      </c>
      <c r="I26" s="234">
        <v>0.13031000000000001</v>
      </c>
      <c r="J26" s="234">
        <v>4.6170000000000003E-2</v>
      </c>
      <c r="K26" s="234">
        <v>0</v>
      </c>
      <c r="L26" s="234">
        <v>0</v>
      </c>
      <c r="M26" s="235">
        <v>0</v>
      </c>
      <c r="N26" s="232">
        <v>0</v>
      </c>
      <c r="O26" s="175"/>
      <c r="P26" s="175"/>
    </row>
    <row r="27" spans="2:16" ht="15" thickBot="1" x14ac:dyDescent="0.35">
      <c r="B27" s="480"/>
      <c r="C27" s="226" t="s">
        <v>7</v>
      </c>
      <c r="D27" s="224" t="s">
        <v>270</v>
      </c>
      <c r="E27" s="139" t="s">
        <v>871</v>
      </c>
      <c r="F27" s="173">
        <v>1.339</v>
      </c>
      <c r="G27" s="131">
        <v>0</v>
      </c>
      <c r="H27" s="141">
        <v>8.8179999999999994E-2</v>
      </c>
      <c r="I27" s="141">
        <v>4.2179999999999995E-2</v>
      </c>
      <c r="J27" s="141">
        <v>2.0310000000000002E-2</v>
      </c>
      <c r="K27" s="141">
        <v>0</v>
      </c>
      <c r="L27" s="141">
        <v>0</v>
      </c>
      <c r="M27" s="132">
        <v>0</v>
      </c>
      <c r="N27" s="173">
        <v>0</v>
      </c>
      <c r="O27" s="175"/>
      <c r="P27" s="175"/>
    </row>
    <row r="28" spans="2:16" x14ac:dyDescent="0.3">
      <c r="B28" s="478" t="s">
        <v>98</v>
      </c>
      <c r="C28" s="488" t="s">
        <v>2</v>
      </c>
      <c r="D28" s="227" t="s">
        <v>99</v>
      </c>
      <c r="E28" s="138" t="s">
        <v>871</v>
      </c>
      <c r="F28" s="172">
        <v>1.4909999999999999</v>
      </c>
      <c r="G28" s="129">
        <v>0</v>
      </c>
      <c r="H28" s="140">
        <v>0</v>
      </c>
      <c r="I28" s="140">
        <v>0</v>
      </c>
      <c r="J28" s="140">
        <v>0</v>
      </c>
      <c r="K28" s="140">
        <v>4.6770000000000006E-2</v>
      </c>
      <c r="L28" s="140">
        <v>0.10497000000000001</v>
      </c>
      <c r="M28" s="130">
        <v>0.10497000000000001</v>
      </c>
      <c r="N28" s="172">
        <v>0</v>
      </c>
      <c r="O28" s="175"/>
      <c r="P28" s="175"/>
    </row>
    <row r="29" spans="2:16" x14ac:dyDescent="0.3">
      <c r="B29" s="479"/>
      <c r="C29" s="489"/>
      <c r="D29" s="236" t="s">
        <v>130</v>
      </c>
      <c r="E29" s="237" t="s">
        <v>871</v>
      </c>
      <c r="F29" s="238">
        <v>1.4869999999999999</v>
      </c>
      <c r="G29" s="239">
        <v>0</v>
      </c>
      <c r="H29" s="240">
        <v>0</v>
      </c>
      <c r="I29" s="240">
        <v>0</v>
      </c>
      <c r="J29" s="240">
        <v>0</v>
      </c>
      <c r="K29" s="240">
        <v>4.6770000000000006E-2</v>
      </c>
      <c r="L29" s="240">
        <v>0.10497000000000001</v>
      </c>
      <c r="M29" s="241">
        <v>0.10497000000000001</v>
      </c>
      <c r="N29" s="238">
        <v>0</v>
      </c>
      <c r="O29" s="175"/>
      <c r="P29" s="175"/>
    </row>
    <row r="30" spans="2:16" x14ac:dyDescent="0.3">
      <c r="B30" s="479"/>
      <c r="C30" s="489"/>
      <c r="D30" s="223" t="s">
        <v>159</v>
      </c>
      <c r="E30" s="231" t="s">
        <v>871</v>
      </c>
      <c r="F30" s="232">
        <v>1.4829999999999999</v>
      </c>
      <c r="G30" s="233">
        <v>0</v>
      </c>
      <c r="H30" s="234">
        <v>0</v>
      </c>
      <c r="I30" s="234">
        <v>0</v>
      </c>
      <c r="J30" s="234">
        <v>0</v>
      </c>
      <c r="K30" s="234">
        <v>4.6770000000000006E-2</v>
      </c>
      <c r="L30" s="234">
        <v>0.10497000000000001</v>
      </c>
      <c r="M30" s="235">
        <v>0.10497000000000001</v>
      </c>
      <c r="N30" s="232">
        <v>0</v>
      </c>
      <c r="O30" s="175"/>
      <c r="P30" s="175"/>
    </row>
    <row r="31" spans="2:16" x14ac:dyDescent="0.3">
      <c r="B31" s="479"/>
      <c r="C31" s="491" t="s">
        <v>4</v>
      </c>
      <c r="D31" s="227" t="s">
        <v>194</v>
      </c>
      <c r="E31" s="228" t="s">
        <v>871</v>
      </c>
      <c r="F31" s="229">
        <v>2.2240000000000002</v>
      </c>
      <c r="G31" s="230">
        <v>0</v>
      </c>
      <c r="H31" s="142">
        <v>0</v>
      </c>
      <c r="I31" s="142">
        <v>0</v>
      </c>
      <c r="J31" s="142">
        <v>0</v>
      </c>
      <c r="K31" s="142">
        <v>0.10449</v>
      </c>
      <c r="L31" s="142">
        <v>0.38586999999999999</v>
      </c>
      <c r="M31" s="143">
        <v>0.38586999999999999</v>
      </c>
      <c r="N31" s="229">
        <v>0</v>
      </c>
      <c r="O31" s="175"/>
      <c r="P31" s="175"/>
    </row>
    <row r="32" spans="2:16" x14ac:dyDescent="0.3">
      <c r="B32" s="479"/>
      <c r="C32" s="489"/>
      <c r="D32" s="236" t="s">
        <v>220</v>
      </c>
      <c r="E32" s="237" t="s">
        <v>871</v>
      </c>
      <c r="F32" s="238">
        <v>2.2200000000000002</v>
      </c>
      <c r="G32" s="239">
        <v>0</v>
      </c>
      <c r="H32" s="240">
        <v>0</v>
      </c>
      <c r="I32" s="240">
        <v>0</v>
      </c>
      <c r="J32" s="240">
        <v>0</v>
      </c>
      <c r="K32" s="240">
        <v>0.10449</v>
      </c>
      <c r="L32" s="240">
        <v>0.38586999999999999</v>
      </c>
      <c r="M32" s="241">
        <v>0.38586999999999999</v>
      </c>
      <c r="N32" s="238">
        <v>0</v>
      </c>
      <c r="O32" s="175"/>
      <c r="P32" s="175"/>
    </row>
    <row r="33" spans="2:25" x14ac:dyDescent="0.3">
      <c r="B33" s="479"/>
      <c r="C33" s="495"/>
      <c r="D33" s="223" t="s">
        <v>246</v>
      </c>
      <c r="E33" s="231" t="s">
        <v>871</v>
      </c>
      <c r="F33" s="232">
        <v>2.2160000000000002</v>
      </c>
      <c r="G33" s="233">
        <v>0</v>
      </c>
      <c r="H33" s="234">
        <v>0</v>
      </c>
      <c r="I33" s="234">
        <v>0</v>
      </c>
      <c r="J33" s="234">
        <v>0</v>
      </c>
      <c r="K33" s="234">
        <v>0.10449</v>
      </c>
      <c r="L33" s="234">
        <v>0.38586999999999999</v>
      </c>
      <c r="M33" s="235">
        <v>0.38586999999999999</v>
      </c>
      <c r="N33" s="232">
        <v>0</v>
      </c>
      <c r="O33" s="175"/>
      <c r="P33" s="175"/>
    </row>
    <row r="34" spans="2:25" ht="15" thickBot="1" x14ac:dyDescent="0.35">
      <c r="B34" s="480"/>
      <c r="C34" s="226" t="s">
        <v>7</v>
      </c>
      <c r="D34" s="224" t="s">
        <v>268</v>
      </c>
      <c r="E34" s="139" t="s">
        <v>871</v>
      </c>
      <c r="F34" s="173">
        <v>1.4669999999999999</v>
      </c>
      <c r="G34" s="131">
        <v>0</v>
      </c>
      <c r="H34" s="141">
        <v>0</v>
      </c>
      <c r="I34" s="141">
        <v>0</v>
      </c>
      <c r="J34" s="141">
        <v>0</v>
      </c>
      <c r="K34" s="141">
        <v>3.1530000000000002E-2</v>
      </c>
      <c r="L34" s="141">
        <v>7.1789999999999993E-2</v>
      </c>
      <c r="M34" s="132">
        <v>7.1789999999999993E-2</v>
      </c>
      <c r="N34" s="173">
        <v>0</v>
      </c>
      <c r="O34" s="175"/>
      <c r="P34" s="175"/>
    </row>
    <row r="37" spans="2:25" ht="16.2" thickBot="1" x14ac:dyDescent="0.35">
      <c r="B37" s="12" t="s">
        <v>790</v>
      </c>
      <c r="C37" s="18"/>
      <c r="D37" s="9"/>
      <c r="E37" s="9"/>
      <c r="F37" s="7"/>
      <c r="G37" s="11"/>
      <c r="H37" s="11"/>
      <c r="I37" s="11"/>
      <c r="J37" s="11"/>
      <c r="K37" s="11"/>
      <c r="L37" s="11"/>
      <c r="M37" s="11"/>
      <c r="N37" s="7"/>
      <c r="O37" s="11"/>
      <c r="P37" s="11"/>
      <c r="Q37" s="11"/>
      <c r="R37" s="167"/>
      <c r="S37" s="11"/>
      <c r="T37" s="11"/>
      <c r="U37" s="11"/>
      <c r="V37" s="10"/>
      <c r="W37" s="6"/>
      <c r="X37" s="10"/>
    </row>
    <row r="38" spans="2:25" ht="24.6" x14ac:dyDescent="0.3">
      <c r="B38" s="133"/>
      <c r="C38" s="134"/>
      <c r="D38" s="135"/>
      <c r="E38" s="151"/>
      <c r="F38" s="497" t="s">
        <v>284</v>
      </c>
      <c r="G38" s="498"/>
      <c r="H38" s="498"/>
      <c r="I38" s="498"/>
      <c r="J38" s="498"/>
      <c r="K38" s="499"/>
      <c r="L38" s="497" t="s">
        <v>283</v>
      </c>
      <c r="M38" s="498"/>
      <c r="N38" s="498"/>
      <c r="O38" s="498"/>
      <c r="P38" s="498"/>
      <c r="Q38" s="498"/>
      <c r="R38" s="498"/>
      <c r="S38" s="498"/>
      <c r="T38" s="498"/>
      <c r="U38" s="499"/>
      <c r="V38" s="497" t="s">
        <v>282</v>
      </c>
      <c r="W38" s="498"/>
      <c r="X38" s="499"/>
      <c r="Y38" s="213"/>
    </row>
    <row r="39" spans="2:25" ht="60" customHeight="1" thickBot="1" x14ac:dyDescent="0.35">
      <c r="B39" s="257" t="s">
        <v>280</v>
      </c>
      <c r="C39" s="258" t="s">
        <v>395</v>
      </c>
      <c r="D39" s="259" t="s">
        <v>279</v>
      </c>
      <c r="E39" s="260" t="s">
        <v>788</v>
      </c>
      <c r="F39" s="246" t="s">
        <v>5</v>
      </c>
      <c r="G39" s="261" t="s">
        <v>405</v>
      </c>
      <c r="H39" s="261" t="s">
        <v>406</v>
      </c>
      <c r="I39" s="261" t="s">
        <v>407</v>
      </c>
      <c r="J39" s="261" t="s">
        <v>408</v>
      </c>
      <c r="K39" s="261" t="s">
        <v>409</v>
      </c>
      <c r="L39" s="262" t="s">
        <v>8</v>
      </c>
      <c r="M39" s="263" t="s">
        <v>30</v>
      </c>
      <c r="N39" s="263" t="s">
        <v>31</v>
      </c>
      <c r="O39" s="263" t="s">
        <v>32</v>
      </c>
      <c r="P39" s="263" t="s">
        <v>16</v>
      </c>
      <c r="Q39" s="263" t="s">
        <v>94</v>
      </c>
      <c r="R39" s="263" t="s">
        <v>15</v>
      </c>
      <c r="S39" s="263" t="s">
        <v>76</v>
      </c>
      <c r="T39" s="263" t="s">
        <v>77</v>
      </c>
      <c r="U39" s="264" t="s">
        <v>83</v>
      </c>
      <c r="V39" s="265" t="s">
        <v>27</v>
      </c>
      <c r="W39" s="263" t="s">
        <v>90</v>
      </c>
      <c r="X39" s="266" t="s">
        <v>91</v>
      </c>
      <c r="Y39" s="174"/>
    </row>
    <row r="40" spans="2:25" ht="15" thickBot="1" x14ac:dyDescent="0.35">
      <c r="B40" s="248" t="s">
        <v>285</v>
      </c>
      <c r="C40" s="267"/>
      <c r="D40" s="250"/>
      <c r="E40" s="268"/>
      <c r="F40" s="253" t="s">
        <v>6</v>
      </c>
      <c r="G40" s="254" t="s">
        <v>6</v>
      </c>
      <c r="H40" s="254" t="s">
        <v>6</v>
      </c>
      <c r="I40" s="254" t="s">
        <v>6</v>
      </c>
      <c r="J40" s="254" t="s">
        <v>6</v>
      </c>
      <c r="K40" s="254" t="s">
        <v>6</v>
      </c>
      <c r="L40" s="253" t="s">
        <v>9</v>
      </c>
      <c r="M40" s="254" t="s">
        <v>9</v>
      </c>
      <c r="N40" s="254" t="s">
        <v>9</v>
      </c>
      <c r="O40" s="254" t="s">
        <v>9</v>
      </c>
      <c r="P40" s="254" t="s">
        <v>9</v>
      </c>
      <c r="Q40" s="254" t="s">
        <v>9</v>
      </c>
      <c r="R40" s="254" t="s">
        <v>9</v>
      </c>
      <c r="S40" s="254" t="s">
        <v>9</v>
      </c>
      <c r="T40" s="254" t="s">
        <v>9</v>
      </c>
      <c r="U40" s="255" t="s">
        <v>9</v>
      </c>
      <c r="V40" s="269" t="s">
        <v>12</v>
      </c>
      <c r="W40" s="254" t="s">
        <v>12</v>
      </c>
      <c r="X40" s="270" t="s">
        <v>12</v>
      </c>
      <c r="Y40" s="170"/>
    </row>
    <row r="41" spans="2:25" x14ac:dyDescent="0.3">
      <c r="B41" s="496" t="s">
        <v>26</v>
      </c>
      <c r="C41" s="488" t="s">
        <v>2</v>
      </c>
      <c r="D41" s="309" t="s">
        <v>84</v>
      </c>
      <c r="E41" s="303" t="s">
        <v>871</v>
      </c>
      <c r="F41" s="272">
        <v>1.2990000000000002</v>
      </c>
      <c r="G41" s="180">
        <v>0</v>
      </c>
      <c r="H41" s="180">
        <v>0</v>
      </c>
      <c r="I41" s="180">
        <v>0</v>
      </c>
      <c r="J41" s="180">
        <v>0</v>
      </c>
      <c r="K41" s="180">
        <v>0</v>
      </c>
      <c r="L41" s="129">
        <v>7.1230000000000002E-2</v>
      </c>
      <c r="M41" s="140">
        <v>0</v>
      </c>
      <c r="N41" s="140">
        <v>0</v>
      </c>
      <c r="O41" s="140">
        <v>0</v>
      </c>
      <c r="P41" s="140">
        <v>0</v>
      </c>
      <c r="Q41" s="140">
        <v>0</v>
      </c>
      <c r="R41" s="140">
        <v>0</v>
      </c>
      <c r="S41" s="140">
        <v>0</v>
      </c>
      <c r="T41" s="140">
        <v>0</v>
      </c>
      <c r="U41" s="130">
        <v>0</v>
      </c>
      <c r="V41" s="187">
        <v>6.657</v>
      </c>
      <c r="W41" s="180">
        <v>0</v>
      </c>
      <c r="X41" s="188">
        <v>0</v>
      </c>
      <c r="Y41" s="175"/>
    </row>
    <row r="42" spans="2:25" x14ac:dyDescent="0.3">
      <c r="B42" s="475"/>
      <c r="C42" s="489"/>
      <c r="D42" s="310" t="s">
        <v>122</v>
      </c>
      <c r="E42" s="304" t="s">
        <v>871</v>
      </c>
      <c r="F42" s="282">
        <v>1.2810000000000001</v>
      </c>
      <c r="G42" s="283">
        <v>0</v>
      </c>
      <c r="H42" s="283">
        <v>0</v>
      </c>
      <c r="I42" s="283">
        <v>0</v>
      </c>
      <c r="J42" s="283">
        <v>0</v>
      </c>
      <c r="K42" s="283">
        <v>0</v>
      </c>
      <c r="L42" s="284">
        <v>6.9800000000000001E-2</v>
      </c>
      <c r="M42" s="240">
        <v>0</v>
      </c>
      <c r="N42" s="240">
        <v>0</v>
      </c>
      <c r="O42" s="240">
        <v>0</v>
      </c>
      <c r="P42" s="240">
        <v>0</v>
      </c>
      <c r="Q42" s="240">
        <v>0</v>
      </c>
      <c r="R42" s="240">
        <v>0</v>
      </c>
      <c r="S42" s="240">
        <v>0</v>
      </c>
      <c r="T42" s="240">
        <v>0</v>
      </c>
      <c r="U42" s="241">
        <v>0</v>
      </c>
      <c r="V42" s="285">
        <v>7.2770000000000001</v>
      </c>
      <c r="W42" s="283">
        <v>0</v>
      </c>
      <c r="X42" s="286">
        <v>0</v>
      </c>
      <c r="Y42" s="175"/>
    </row>
    <row r="43" spans="2:25" x14ac:dyDescent="0.3">
      <c r="B43" s="475"/>
      <c r="C43" s="489"/>
      <c r="D43" s="311" t="s">
        <v>151</v>
      </c>
      <c r="E43" s="305" t="s">
        <v>871</v>
      </c>
      <c r="F43" s="273">
        <v>1.2910000000000001</v>
      </c>
      <c r="G43" s="274">
        <v>0</v>
      </c>
      <c r="H43" s="274">
        <v>0</v>
      </c>
      <c r="I43" s="274">
        <v>0</v>
      </c>
      <c r="J43" s="274">
        <v>0</v>
      </c>
      <c r="K43" s="274">
        <v>0</v>
      </c>
      <c r="L43" s="275">
        <v>6.8900000000000003E-2</v>
      </c>
      <c r="M43" s="276">
        <v>0</v>
      </c>
      <c r="N43" s="276">
        <v>0</v>
      </c>
      <c r="O43" s="276">
        <v>0</v>
      </c>
      <c r="P43" s="276">
        <v>0</v>
      </c>
      <c r="Q43" s="276">
        <v>0</v>
      </c>
      <c r="R43" s="276">
        <v>0</v>
      </c>
      <c r="S43" s="276">
        <v>0</v>
      </c>
      <c r="T43" s="276">
        <v>0</v>
      </c>
      <c r="U43" s="277">
        <v>0</v>
      </c>
      <c r="V43" s="278">
        <v>7.3319999999999999</v>
      </c>
      <c r="W43" s="274">
        <v>0</v>
      </c>
      <c r="X43" s="279">
        <v>0</v>
      </c>
      <c r="Y43" s="175"/>
    </row>
    <row r="44" spans="2:25" x14ac:dyDescent="0.3">
      <c r="B44" s="475"/>
      <c r="C44" s="491" t="s">
        <v>4</v>
      </c>
      <c r="D44" s="312" t="s">
        <v>189</v>
      </c>
      <c r="E44" s="303" t="s">
        <v>871</v>
      </c>
      <c r="F44" s="272">
        <v>1.847</v>
      </c>
      <c r="G44" s="180">
        <v>0</v>
      </c>
      <c r="H44" s="180">
        <v>0</v>
      </c>
      <c r="I44" s="180">
        <v>0</v>
      </c>
      <c r="J44" s="180">
        <v>0</v>
      </c>
      <c r="K44" s="180">
        <v>0</v>
      </c>
      <c r="L44" s="129">
        <v>0.22694</v>
      </c>
      <c r="M44" s="140">
        <v>0</v>
      </c>
      <c r="N44" s="140">
        <v>0</v>
      </c>
      <c r="O44" s="140">
        <v>0</v>
      </c>
      <c r="P44" s="140">
        <v>0</v>
      </c>
      <c r="Q44" s="140">
        <v>0</v>
      </c>
      <c r="R44" s="140">
        <v>0</v>
      </c>
      <c r="S44" s="140">
        <v>0</v>
      </c>
      <c r="T44" s="140">
        <v>0</v>
      </c>
      <c r="U44" s="130">
        <v>0</v>
      </c>
      <c r="V44" s="187">
        <v>14.342000000000001</v>
      </c>
      <c r="W44" s="180">
        <v>0</v>
      </c>
      <c r="X44" s="188">
        <v>0</v>
      </c>
      <c r="Y44" s="175"/>
    </row>
    <row r="45" spans="2:25" x14ac:dyDescent="0.3">
      <c r="B45" s="475"/>
      <c r="C45" s="489"/>
      <c r="D45" s="310" t="s">
        <v>215</v>
      </c>
      <c r="E45" s="304" t="s">
        <v>871</v>
      </c>
      <c r="F45" s="282">
        <v>1.829</v>
      </c>
      <c r="G45" s="283">
        <v>0</v>
      </c>
      <c r="H45" s="283">
        <v>0</v>
      </c>
      <c r="I45" s="283">
        <v>0</v>
      </c>
      <c r="J45" s="283">
        <v>0</v>
      </c>
      <c r="K45" s="283">
        <v>0</v>
      </c>
      <c r="L45" s="284">
        <v>0.22550999999999999</v>
      </c>
      <c r="M45" s="240">
        <v>0</v>
      </c>
      <c r="N45" s="240">
        <v>0</v>
      </c>
      <c r="O45" s="240">
        <v>0</v>
      </c>
      <c r="P45" s="240">
        <v>0</v>
      </c>
      <c r="Q45" s="240">
        <v>0</v>
      </c>
      <c r="R45" s="240">
        <v>0</v>
      </c>
      <c r="S45" s="240">
        <v>0</v>
      </c>
      <c r="T45" s="240">
        <v>0</v>
      </c>
      <c r="U45" s="241">
        <v>0</v>
      </c>
      <c r="V45" s="285">
        <v>14.962</v>
      </c>
      <c r="W45" s="283">
        <v>0</v>
      </c>
      <c r="X45" s="286">
        <v>0</v>
      </c>
      <c r="Y45" s="175"/>
    </row>
    <row r="46" spans="2:25" x14ac:dyDescent="0.3">
      <c r="B46" s="475"/>
      <c r="C46" s="495"/>
      <c r="D46" s="311" t="s">
        <v>241</v>
      </c>
      <c r="E46" s="305" t="s">
        <v>871</v>
      </c>
      <c r="F46" s="273">
        <v>1.839</v>
      </c>
      <c r="G46" s="274">
        <v>0</v>
      </c>
      <c r="H46" s="274">
        <v>0</v>
      </c>
      <c r="I46" s="274">
        <v>0</v>
      </c>
      <c r="J46" s="274">
        <v>0</v>
      </c>
      <c r="K46" s="274">
        <v>0</v>
      </c>
      <c r="L46" s="275">
        <v>0.22461</v>
      </c>
      <c r="M46" s="276">
        <v>0</v>
      </c>
      <c r="N46" s="276">
        <v>0</v>
      </c>
      <c r="O46" s="276">
        <v>0</v>
      </c>
      <c r="P46" s="276">
        <v>0</v>
      </c>
      <c r="Q46" s="276">
        <v>0</v>
      </c>
      <c r="R46" s="276">
        <v>0</v>
      </c>
      <c r="S46" s="276">
        <v>0</v>
      </c>
      <c r="T46" s="276">
        <v>0</v>
      </c>
      <c r="U46" s="277">
        <v>0</v>
      </c>
      <c r="V46" s="278">
        <v>15.016999999999999</v>
      </c>
      <c r="W46" s="274">
        <v>0</v>
      </c>
      <c r="X46" s="279">
        <v>0</v>
      </c>
      <c r="Y46" s="175"/>
    </row>
    <row r="47" spans="2:25" ht="15" thickBot="1" x14ac:dyDescent="0.35">
      <c r="B47" s="476"/>
      <c r="C47" s="302" t="s">
        <v>7</v>
      </c>
      <c r="D47" s="313" t="s">
        <v>263</v>
      </c>
      <c r="E47" s="306" t="s">
        <v>871</v>
      </c>
      <c r="F47" s="182">
        <v>1.339</v>
      </c>
      <c r="G47" s="183">
        <v>0</v>
      </c>
      <c r="H47" s="183">
        <v>0</v>
      </c>
      <c r="I47" s="183">
        <v>0</v>
      </c>
      <c r="J47" s="183">
        <v>0</v>
      </c>
      <c r="K47" s="183">
        <v>0</v>
      </c>
      <c r="L47" s="150">
        <v>5.0320000000000004E-2</v>
      </c>
      <c r="M47" s="141">
        <v>0</v>
      </c>
      <c r="N47" s="141">
        <v>0</v>
      </c>
      <c r="O47" s="141">
        <v>0</v>
      </c>
      <c r="P47" s="141">
        <v>0</v>
      </c>
      <c r="Q47" s="141">
        <v>0</v>
      </c>
      <c r="R47" s="141">
        <v>0</v>
      </c>
      <c r="S47" s="141">
        <v>0</v>
      </c>
      <c r="T47" s="141">
        <v>0</v>
      </c>
      <c r="U47" s="132">
        <v>0</v>
      </c>
      <c r="V47" s="189">
        <v>5.7110000000000003</v>
      </c>
      <c r="W47" s="183">
        <v>0</v>
      </c>
      <c r="X47" s="190">
        <v>0</v>
      </c>
      <c r="Y47" s="175"/>
    </row>
    <row r="48" spans="2:25" x14ac:dyDescent="0.3">
      <c r="B48" s="496" t="s">
        <v>28</v>
      </c>
      <c r="C48" s="488" t="s">
        <v>2</v>
      </c>
      <c r="D48" s="312" t="s">
        <v>85</v>
      </c>
      <c r="E48" s="303" t="s">
        <v>871</v>
      </c>
      <c r="F48" s="272">
        <v>1.468</v>
      </c>
      <c r="G48" s="180">
        <v>0</v>
      </c>
      <c r="H48" s="180">
        <v>0</v>
      </c>
      <c r="I48" s="180">
        <v>0</v>
      </c>
      <c r="J48" s="180">
        <v>0</v>
      </c>
      <c r="K48" s="180">
        <v>0</v>
      </c>
      <c r="L48" s="129">
        <v>5.1420000000000007E-2</v>
      </c>
      <c r="M48" s="140">
        <v>0</v>
      </c>
      <c r="N48" s="140">
        <v>0</v>
      </c>
      <c r="O48" s="140">
        <v>0</v>
      </c>
      <c r="P48" s="140">
        <v>0</v>
      </c>
      <c r="Q48" s="140">
        <v>0</v>
      </c>
      <c r="R48" s="140">
        <v>0</v>
      </c>
      <c r="S48" s="140">
        <v>0</v>
      </c>
      <c r="T48" s="140">
        <v>0</v>
      </c>
      <c r="U48" s="130">
        <v>0</v>
      </c>
      <c r="V48" s="187">
        <v>0</v>
      </c>
      <c r="W48" s="180">
        <v>0</v>
      </c>
      <c r="X48" s="188">
        <v>0</v>
      </c>
      <c r="Y48" s="175"/>
    </row>
    <row r="49" spans="2:25" x14ac:dyDescent="0.3">
      <c r="B49" s="475"/>
      <c r="C49" s="489"/>
      <c r="D49" s="310" t="s">
        <v>123</v>
      </c>
      <c r="E49" s="304" t="s">
        <v>871</v>
      </c>
      <c r="F49" s="282">
        <v>1.4849999999999999</v>
      </c>
      <c r="G49" s="283">
        <v>0</v>
      </c>
      <c r="H49" s="283">
        <v>0</v>
      </c>
      <c r="I49" s="283">
        <v>0</v>
      </c>
      <c r="J49" s="283">
        <v>0</v>
      </c>
      <c r="K49" s="283">
        <v>0</v>
      </c>
      <c r="L49" s="284">
        <v>5.1420000000000007E-2</v>
      </c>
      <c r="M49" s="240">
        <v>0</v>
      </c>
      <c r="N49" s="240">
        <v>0</v>
      </c>
      <c r="O49" s="240">
        <v>0</v>
      </c>
      <c r="P49" s="240">
        <v>0</v>
      </c>
      <c r="Q49" s="240">
        <v>0</v>
      </c>
      <c r="R49" s="240">
        <v>0</v>
      </c>
      <c r="S49" s="240">
        <v>0</v>
      </c>
      <c r="T49" s="240">
        <v>0</v>
      </c>
      <c r="U49" s="241">
        <v>0</v>
      </c>
      <c r="V49" s="285">
        <v>0</v>
      </c>
      <c r="W49" s="283">
        <v>0</v>
      </c>
      <c r="X49" s="286">
        <v>0</v>
      </c>
      <c r="Y49" s="175"/>
    </row>
    <row r="50" spans="2:25" x14ac:dyDescent="0.3">
      <c r="B50" s="475"/>
      <c r="C50" s="489"/>
      <c r="D50" s="311" t="s">
        <v>152</v>
      </c>
      <c r="E50" s="305" t="s">
        <v>871</v>
      </c>
      <c r="F50" s="273">
        <v>1.5249999999999999</v>
      </c>
      <c r="G50" s="274">
        <v>0</v>
      </c>
      <c r="H50" s="274">
        <v>0</v>
      </c>
      <c r="I50" s="274">
        <v>0</v>
      </c>
      <c r="J50" s="274">
        <v>0</v>
      </c>
      <c r="K50" s="274">
        <v>0</v>
      </c>
      <c r="L50" s="275">
        <v>5.1420000000000007E-2</v>
      </c>
      <c r="M50" s="276">
        <v>0</v>
      </c>
      <c r="N50" s="276">
        <v>0</v>
      </c>
      <c r="O50" s="276">
        <v>0</v>
      </c>
      <c r="P50" s="276">
        <v>0</v>
      </c>
      <c r="Q50" s="276">
        <v>0</v>
      </c>
      <c r="R50" s="276">
        <v>0</v>
      </c>
      <c r="S50" s="276">
        <v>0</v>
      </c>
      <c r="T50" s="276">
        <v>0</v>
      </c>
      <c r="U50" s="277">
        <v>0</v>
      </c>
      <c r="V50" s="278">
        <v>0</v>
      </c>
      <c r="W50" s="274">
        <v>0</v>
      </c>
      <c r="X50" s="279">
        <v>0</v>
      </c>
      <c r="Y50" s="175"/>
    </row>
    <row r="51" spans="2:25" x14ac:dyDescent="0.3">
      <c r="B51" s="475"/>
      <c r="C51" s="491" t="s">
        <v>4</v>
      </c>
      <c r="D51" s="312" t="s">
        <v>190</v>
      </c>
      <c r="E51" s="303" t="s">
        <v>871</v>
      </c>
      <c r="F51" s="272">
        <v>2.194</v>
      </c>
      <c r="G51" s="180">
        <v>0</v>
      </c>
      <c r="H51" s="180">
        <v>0</v>
      </c>
      <c r="I51" s="180">
        <v>0</v>
      </c>
      <c r="J51" s="180">
        <v>0</v>
      </c>
      <c r="K51" s="180">
        <v>0</v>
      </c>
      <c r="L51" s="129">
        <v>7.3209999999999997E-2</v>
      </c>
      <c r="M51" s="140">
        <v>0</v>
      </c>
      <c r="N51" s="140">
        <v>0</v>
      </c>
      <c r="O51" s="140">
        <v>0</v>
      </c>
      <c r="P51" s="140">
        <v>0</v>
      </c>
      <c r="Q51" s="140">
        <v>0</v>
      </c>
      <c r="R51" s="140">
        <v>0</v>
      </c>
      <c r="S51" s="140">
        <v>0</v>
      </c>
      <c r="T51" s="140">
        <v>0</v>
      </c>
      <c r="U51" s="130">
        <v>0</v>
      </c>
      <c r="V51" s="187">
        <v>0</v>
      </c>
      <c r="W51" s="180">
        <v>0</v>
      </c>
      <c r="X51" s="188">
        <v>0</v>
      </c>
      <c r="Y51" s="175"/>
    </row>
    <row r="52" spans="2:25" x14ac:dyDescent="0.3">
      <c r="B52" s="475"/>
      <c r="C52" s="489"/>
      <c r="D52" s="310" t="s">
        <v>216</v>
      </c>
      <c r="E52" s="304" t="s">
        <v>871</v>
      </c>
      <c r="F52" s="282">
        <v>2.2110000000000003</v>
      </c>
      <c r="G52" s="283">
        <v>0</v>
      </c>
      <c r="H52" s="283">
        <v>0</v>
      </c>
      <c r="I52" s="283">
        <v>0</v>
      </c>
      <c r="J52" s="283">
        <v>0</v>
      </c>
      <c r="K52" s="283">
        <v>0</v>
      </c>
      <c r="L52" s="284">
        <v>7.3209999999999997E-2</v>
      </c>
      <c r="M52" s="240">
        <v>0</v>
      </c>
      <c r="N52" s="240">
        <v>0</v>
      </c>
      <c r="O52" s="240">
        <v>0</v>
      </c>
      <c r="P52" s="240">
        <v>0</v>
      </c>
      <c r="Q52" s="240">
        <v>0</v>
      </c>
      <c r="R52" s="240">
        <v>0</v>
      </c>
      <c r="S52" s="240">
        <v>0</v>
      </c>
      <c r="T52" s="240">
        <v>0</v>
      </c>
      <c r="U52" s="241">
        <v>0</v>
      </c>
      <c r="V52" s="285">
        <v>0</v>
      </c>
      <c r="W52" s="283">
        <v>0</v>
      </c>
      <c r="X52" s="286">
        <v>0</v>
      </c>
      <c r="Y52" s="175"/>
    </row>
    <row r="53" spans="2:25" x14ac:dyDescent="0.3">
      <c r="B53" s="475"/>
      <c r="C53" s="495"/>
      <c r="D53" s="311" t="s">
        <v>242</v>
      </c>
      <c r="E53" s="305" t="s">
        <v>871</v>
      </c>
      <c r="F53" s="273">
        <v>2.2510000000000003</v>
      </c>
      <c r="G53" s="274">
        <v>0</v>
      </c>
      <c r="H53" s="274">
        <v>0</v>
      </c>
      <c r="I53" s="274">
        <v>0</v>
      </c>
      <c r="J53" s="274">
        <v>0</v>
      </c>
      <c r="K53" s="274">
        <v>0</v>
      </c>
      <c r="L53" s="275">
        <v>7.3209999999999997E-2</v>
      </c>
      <c r="M53" s="276">
        <v>0</v>
      </c>
      <c r="N53" s="276">
        <v>0</v>
      </c>
      <c r="O53" s="276">
        <v>0</v>
      </c>
      <c r="P53" s="276">
        <v>0</v>
      </c>
      <c r="Q53" s="276">
        <v>0</v>
      </c>
      <c r="R53" s="276">
        <v>0</v>
      </c>
      <c r="S53" s="276">
        <v>0</v>
      </c>
      <c r="T53" s="276">
        <v>0</v>
      </c>
      <c r="U53" s="277">
        <v>0</v>
      </c>
      <c r="V53" s="278">
        <v>0</v>
      </c>
      <c r="W53" s="274">
        <v>0</v>
      </c>
      <c r="X53" s="279">
        <v>0</v>
      </c>
      <c r="Y53" s="175"/>
    </row>
    <row r="54" spans="2:25" ht="15" thickBot="1" x14ac:dyDescent="0.35">
      <c r="B54" s="476"/>
      <c r="C54" s="302" t="s">
        <v>7</v>
      </c>
      <c r="D54" s="313" t="s">
        <v>264</v>
      </c>
      <c r="E54" s="306" t="s">
        <v>871</v>
      </c>
      <c r="F54" s="182">
        <v>1.456</v>
      </c>
      <c r="G54" s="183">
        <v>0</v>
      </c>
      <c r="H54" s="183">
        <v>0</v>
      </c>
      <c r="I54" s="183">
        <v>0</v>
      </c>
      <c r="J54" s="183">
        <v>0</v>
      </c>
      <c r="K54" s="183">
        <v>0</v>
      </c>
      <c r="L54" s="150">
        <v>3.4159999999999996E-2</v>
      </c>
      <c r="M54" s="141">
        <v>0</v>
      </c>
      <c r="N54" s="141">
        <v>0</v>
      </c>
      <c r="O54" s="141">
        <v>0</v>
      </c>
      <c r="P54" s="141">
        <v>0</v>
      </c>
      <c r="Q54" s="141">
        <v>0</v>
      </c>
      <c r="R54" s="141">
        <v>0</v>
      </c>
      <c r="S54" s="141">
        <v>0</v>
      </c>
      <c r="T54" s="141">
        <v>0</v>
      </c>
      <c r="U54" s="132">
        <v>0</v>
      </c>
      <c r="V54" s="189">
        <v>0</v>
      </c>
      <c r="W54" s="183">
        <v>0</v>
      </c>
      <c r="X54" s="190">
        <v>0</v>
      </c>
      <c r="Y54" s="175"/>
    </row>
    <row r="55" spans="2:25" x14ac:dyDescent="0.3">
      <c r="B55" s="496" t="s">
        <v>33</v>
      </c>
      <c r="C55" s="488" t="s">
        <v>2</v>
      </c>
      <c r="D55" s="312" t="s">
        <v>87</v>
      </c>
      <c r="E55" s="303" t="s">
        <v>871</v>
      </c>
      <c r="F55" s="272">
        <v>1.2990000000000002</v>
      </c>
      <c r="G55" s="180">
        <v>0</v>
      </c>
      <c r="H55" s="180">
        <v>0</v>
      </c>
      <c r="I55" s="180">
        <v>0</v>
      </c>
      <c r="J55" s="180">
        <v>0</v>
      </c>
      <c r="K55" s="180">
        <v>0</v>
      </c>
      <c r="L55" s="129">
        <v>7.8160000000000007E-2</v>
      </c>
      <c r="M55" s="140">
        <v>0</v>
      </c>
      <c r="N55" s="140">
        <v>0</v>
      </c>
      <c r="O55" s="140">
        <v>0</v>
      </c>
      <c r="P55" s="140">
        <v>0</v>
      </c>
      <c r="Q55" s="140">
        <v>0</v>
      </c>
      <c r="R55" s="140">
        <v>0</v>
      </c>
      <c r="S55" s="140">
        <v>0</v>
      </c>
      <c r="T55" s="140">
        <v>0</v>
      </c>
      <c r="U55" s="130">
        <v>0</v>
      </c>
      <c r="V55" s="187">
        <v>2.726</v>
      </c>
      <c r="W55" s="180">
        <v>0</v>
      </c>
      <c r="X55" s="188">
        <v>0</v>
      </c>
      <c r="Y55" s="175"/>
    </row>
    <row r="56" spans="2:25" x14ac:dyDescent="0.3">
      <c r="B56" s="475"/>
      <c r="C56" s="489"/>
      <c r="D56" s="310" t="s">
        <v>125</v>
      </c>
      <c r="E56" s="304" t="s">
        <v>871</v>
      </c>
      <c r="F56" s="282">
        <v>1.2810000000000001</v>
      </c>
      <c r="G56" s="283">
        <v>0</v>
      </c>
      <c r="H56" s="283">
        <v>0</v>
      </c>
      <c r="I56" s="283">
        <v>0</v>
      </c>
      <c r="J56" s="283">
        <v>0</v>
      </c>
      <c r="K56" s="283">
        <v>0</v>
      </c>
      <c r="L56" s="284">
        <v>7.6730000000000007E-2</v>
      </c>
      <c r="M56" s="240">
        <v>0</v>
      </c>
      <c r="N56" s="240">
        <v>0</v>
      </c>
      <c r="O56" s="240">
        <v>0</v>
      </c>
      <c r="P56" s="240">
        <v>0</v>
      </c>
      <c r="Q56" s="240">
        <v>0</v>
      </c>
      <c r="R56" s="240">
        <v>0</v>
      </c>
      <c r="S56" s="240">
        <v>0</v>
      </c>
      <c r="T56" s="240">
        <v>0</v>
      </c>
      <c r="U56" s="241">
        <v>0</v>
      </c>
      <c r="V56" s="285">
        <v>3.3460000000000001</v>
      </c>
      <c r="W56" s="283">
        <v>0</v>
      </c>
      <c r="X56" s="286">
        <v>0</v>
      </c>
      <c r="Y56" s="175"/>
    </row>
    <row r="57" spans="2:25" x14ac:dyDescent="0.3">
      <c r="B57" s="475"/>
      <c r="C57" s="489"/>
      <c r="D57" s="311" t="s">
        <v>154</v>
      </c>
      <c r="E57" s="305" t="s">
        <v>871</v>
      </c>
      <c r="F57" s="273">
        <v>1.2910000000000001</v>
      </c>
      <c r="G57" s="274">
        <v>0</v>
      </c>
      <c r="H57" s="274">
        <v>0</v>
      </c>
      <c r="I57" s="274">
        <v>0</v>
      </c>
      <c r="J57" s="274">
        <v>0</v>
      </c>
      <c r="K57" s="274">
        <v>0</v>
      </c>
      <c r="L57" s="275">
        <v>7.5830000000000009E-2</v>
      </c>
      <c r="M57" s="276">
        <v>0</v>
      </c>
      <c r="N57" s="276">
        <v>0</v>
      </c>
      <c r="O57" s="276">
        <v>0</v>
      </c>
      <c r="P57" s="276">
        <v>0</v>
      </c>
      <c r="Q57" s="276">
        <v>0</v>
      </c>
      <c r="R57" s="276">
        <v>0</v>
      </c>
      <c r="S57" s="276">
        <v>0</v>
      </c>
      <c r="T57" s="276">
        <v>0</v>
      </c>
      <c r="U57" s="277">
        <v>0</v>
      </c>
      <c r="V57" s="278">
        <v>3.4009999999999998</v>
      </c>
      <c r="W57" s="274">
        <v>0</v>
      </c>
      <c r="X57" s="279">
        <v>0</v>
      </c>
      <c r="Y57" s="175"/>
    </row>
    <row r="58" spans="2:25" x14ac:dyDescent="0.3">
      <c r="B58" s="475"/>
      <c r="C58" s="491" t="s">
        <v>4</v>
      </c>
      <c r="D58" s="312" t="s">
        <v>192</v>
      </c>
      <c r="E58" s="303" t="s">
        <v>871</v>
      </c>
      <c r="F58" s="272">
        <v>1.847</v>
      </c>
      <c r="G58" s="180">
        <v>0</v>
      </c>
      <c r="H58" s="180">
        <v>0</v>
      </c>
      <c r="I58" s="180">
        <v>0</v>
      </c>
      <c r="J58" s="180">
        <v>0</v>
      </c>
      <c r="K58" s="180">
        <v>0</v>
      </c>
      <c r="L58" s="129">
        <v>0.25103999999999999</v>
      </c>
      <c r="M58" s="140">
        <v>0</v>
      </c>
      <c r="N58" s="140">
        <v>0</v>
      </c>
      <c r="O58" s="140">
        <v>0</v>
      </c>
      <c r="P58" s="140">
        <v>0</v>
      </c>
      <c r="Q58" s="140">
        <v>0</v>
      </c>
      <c r="R58" s="140">
        <v>0</v>
      </c>
      <c r="S58" s="140">
        <v>0</v>
      </c>
      <c r="T58" s="140">
        <v>0</v>
      </c>
      <c r="U58" s="130">
        <v>0</v>
      </c>
      <c r="V58" s="187">
        <v>4.3390000000000004</v>
      </c>
      <c r="W58" s="180">
        <v>0</v>
      </c>
      <c r="X58" s="188">
        <v>0</v>
      </c>
      <c r="Y58" s="175"/>
    </row>
    <row r="59" spans="2:25" x14ac:dyDescent="0.3">
      <c r="B59" s="475"/>
      <c r="C59" s="489"/>
      <c r="D59" s="310" t="s">
        <v>218</v>
      </c>
      <c r="E59" s="304" t="s">
        <v>871</v>
      </c>
      <c r="F59" s="282">
        <v>1.829</v>
      </c>
      <c r="G59" s="283">
        <v>0</v>
      </c>
      <c r="H59" s="283">
        <v>0</v>
      </c>
      <c r="I59" s="283">
        <v>0</v>
      </c>
      <c r="J59" s="283">
        <v>0</v>
      </c>
      <c r="K59" s="283">
        <v>0</v>
      </c>
      <c r="L59" s="284">
        <v>0.24961</v>
      </c>
      <c r="M59" s="240">
        <v>0</v>
      </c>
      <c r="N59" s="240">
        <v>0</v>
      </c>
      <c r="O59" s="240">
        <v>0</v>
      </c>
      <c r="P59" s="240">
        <v>0</v>
      </c>
      <c r="Q59" s="240">
        <v>0</v>
      </c>
      <c r="R59" s="240">
        <v>0</v>
      </c>
      <c r="S59" s="240">
        <v>0</v>
      </c>
      <c r="T59" s="240">
        <v>0</v>
      </c>
      <c r="U59" s="241">
        <v>0</v>
      </c>
      <c r="V59" s="285">
        <v>4.9589999999999996</v>
      </c>
      <c r="W59" s="283">
        <v>0</v>
      </c>
      <c r="X59" s="286">
        <v>0</v>
      </c>
      <c r="Y59" s="175"/>
    </row>
    <row r="60" spans="2:25" x14ac:dyDescent="0.3">
      <c r="B60" s="475"/>
      <c r="C60" s="495"/>
      <c r="D60" s="311" t="s">
        <v>244</v>
      </c>
      <c r="E60" s="305" t="s">
        <v>871</v>
      </c>
      <c r="F60" s="273">
        <v>1.839</v>
      </c>
      <c r="G60" s="274">
        <v>0</v>
      </c>
      <c r="H60" s="274">
        <v>0</v>
      </c>
      <c r="I60" s="274">
        <v>0</v>
      </c>
      <c r="J60" s="274">
        <v>0</v>
      </c>
      <c r="K60" s="274">
        <v>0</v>
      </c>
      <c r="L60" s="275">
        <v>0.24871000000000001</v>
      </c>
      <c r="M60" s="276">
        <v>0</v>
      </c>
      <c r="N60" s="276">
        <v>0</v>
      </c>
      <c r="O60" s="276">
        <v>0</v>
      </c>
      <c r="P60" s="276">
        <v>0</v>
      </c>
      <c r="Q60" s="276">
        <v>0</v>
      </c>
      <c r="R60" s="276">
        <v>0</v>
      </c>
      <c r="S60" s="276">
        <v>0</v>
      </c>
      <c r="T60" s="276">
        <v>0</v>
      </c>
      <c r="U60" s="277">
        <v>0</v>
      </c>
      <c r="V60" s="278">
        <v>5.0140000000000002</v>
      </c>
      <c r="W60" s="274">
        <v>0</v>
      </c>
      <c r="X60" s="279">
        <v>0</v>
      </c>
      <c r="Y60" s="175"/>
    </row>
    <row r="61" spans="2:25" ht="15" thickBot="1" x14ac:dyDescent="0.35">
      <c r="B61" s="476"/>
      <c r="C61" s="302" t="s">
        <v>7</v>
      </c>
      <c r="D61" s="313" t="s">
        <v>266</v>
      </c>
      <c r="E61" s="306" t="s">
        <v>871</v>
      </c>
      <c r="F61" s="182">
        <v>1.339</v>
      </c>
      <c r="G61" s="183">
        <v>0</v>
      </c>
      <c r="H61" s="183">
        <v>0</v>
      </c>
      <c r="I61" s="183">
        <v>0</v>
      </c>
      <c r="J61" s="183">
        <v>0</v>
      </c>
      <c r="K61" s="183">
        <v>0</v>
      </c>
      <c r="L61" s="150">
        <v>5.9139999999999998E-2</v>
      </c>
      <c r="M61" s="141">
        <v>0</v>
      </c>
      <c r="N61" s="141">
        <v>0</v>
      </c>
      <c r="O61" s="141">
        <v>0</v>
      </c>
      <c r="P61" s="141">
        <v>0</v>
      </c>
      <c r="Q61" s="141">
        <v>0</v>
      </c>
      <c r="R61" s="141">
        <v>0</v>
      </c>
      <c r="S61" s="141">
        <v>0</v>
      </c>
      <c r="T61" s="141">
        <v>0</v>
      </c>
      <c r="U61" s="132">
        <v>0</v>
      </c>
      <c r="V61" s="189">
        <v>2.4319999999999999</v>
      </c>
      <c r="W61" s="183">
        <v>0</v>
      </c>
      <c r="X61" s="190">
        <v>0</v>
      </c>
      <c r="Y61" s="175"/>
    </row>
    <row r="62" spans="2:25" x14ac:dyDescent="0.3">
      <c r="B62" s="496" t="s">
        <v>29</v>
      </c>
      <c r="C62" s="488" t="s">
        <v>2</v>
      </c>
      <c r="D62" s="312" t="s">
        <v>86</v>
      </c>
      <c r="E62" s="303" t="s">
        <v>871</v>
      </c>
      <c r="F62" s="272">
        <v>0</v>
      </c>
      <c r="G62" s="180">
        <v>1.405</v>
      </c>
      <c r="H62" s="180">
        <v>1.796</v>
      </c>
      <c r="I62" s="180">
        <v>2.1870000000000003</v>
      </c>
      <c r="J62" s="180">
        <v>2.5780000000000003</v>
      </c>
      <c r="K62" s="180">
        <v>2.9690000000000003</v>
      </c>
      <c r="L62" s="129">
        <v>0</v>
      </c>
      <c r="M62" s="140">
        <v>3.5710000000000006E-2</v>
      </c>
      <c r="N62" s="140">
        <v>0.33093</v>
      </c>
      <c r="O62" s="140">
        <v>7.1419999999999997E-2</v>
      </c>
      <c r="P62" s="140">
        <v>0</v>
      </c>
      <c r="Q62" s="140">
        <v>0</v>
      </c>
      <c r="R62" s="140">
        <v>0</v>
      </c>
      <c r="S62" s="140">
        <v>0</v>
      </c>
      <c r="T62" s="140">
        <v>0</v>
      </c>
      <c r="U62" s="130">
        <v>0</v>
      </c>
      <c r="V62" s="187">
        <v>0</v>
      </c>
      <c r="W62" s="180">
        <v>0</v>
      </c>
      <c r="X62" s="188">
        <v>0</v>
      </c>
      <c r="Y62" s="175"/>
    </row>
    <row r="63" spans="2:25" x14ac:dyDescent="0.3">
      <c r="B63" s="475"/>
      <c r="C63" s="489"/>
      <c r="D63" s="310" t="s">
        <v>124</v>
      </c>
      <c r="E63" s="304" t="s">
        <v>871</v>
      </c>
      <c r="F63" s="282">
        <v>0</v>
      </c>
      <c r="G63" s="283">
        <v>1.3680000000000001</v>
      </c>
      <c r="H63" s="283">
        <v>1.7490000000000001</v>
      </c>
      <c r="I63" s="283">
        <v>2.1300000000000003</v>
      </c>
      <c r="J63" s="283">
        <v>2.5120000000000005</v>
      </c>
      <c r="K63" s="283">
        <v>2.8930000000000002</v>
      </c>
      <c r="L63" s="284">
        <v>0</v>
      </c>
      <c r="M63" s="240">
        <v>3.5540000000000002E-2</v>
      </c>
      <c r="N63" s="240">
        <v>0.34411999999999998</v>
      </c>
      <c r="O63" s="240">
        <v>6.8769999999999998E-2</v>
      </c>
      <c r="P63" s="240">
        <v>0</v>
      </c>
      <c r="Q63" s="240">
        <v>0</v>
      </c>
      <c r="R63" s="240">
        <v>0</v>
      </c>
      <c r="S63" s="240">
        <v>0</v>
      </c>
      <c r="T63" s="240">
        <v>0</v>
      </c>
      <c r="U63" s="241">
        <v>0</v>
      </c>
      <c r="V63" s="285">
        <v>0</v>
      </c>
      <c r="W63" s="283">
        <v>0</v>
      </c>
      <c r="X63" s="286">
        <v>0</v>
      </c>
      <c r="Y63" s="462"/>
    </row>
    <row r="64" spans="2:25" x14ac:dyDescent="0.3">
      <c r="B64" s="475"/>
      <c r="C64" s="489"/>
      <c r="D64" s="311" t="s">
        <v>153</v>
      </c>
      <c r="E64" s="305" t="s">
        <v>871</v>
      </c>
      <c r="F64" s="273">
        <v>0</v>
      </c>
      <c r="G64" s="274">
        <v>1.387</v>
      </c>
      <c r="H64" s="274">
        <v>1.766</v>
      </c>
      <c r="I64" s="274">
        <v>2.1440000000000001</v>
      </c>
      <c r="J64" s="274">
        <v>2.5230000000000001</v>
      </c>
      <c r="K64" s="274">
        <v>2.9010000000000002</v>
      </c>
      <c r="L64" s="275">
        <v>0</v>
      </c>
      <c r="M64" s="276">
        <v>3.0169999999999999E-2</v>
      </c>
      <c r="N64" s="276">
        <v>0.37034</v>
      </c>
      <c r="O64" s="276">
        <v>6.157E-2</v>
      </c>
      <c r="P64" s="276">
        <v>0</v>
      </c>
      <c r="Q64" s="276">
        <v>0</v>
      </c>
      <c r="R64" s="276">
        <v>0</v>
      </c>
      <c r="S64" s="276">
        <v>0</v>
      </c>
      <c r="T64" s="276">
        <v>0</v>
      </c>
      <c r="U64" s="277">
        <v>0</v>
      </c>
      <c r="V64" s="278">
        <v>0</v>
      </c>
      <c r="W64" s="274">
        <v>0</v>
      </c>
      <c r="X64" s="279">
        <v>0</v>
      </c>
      <c r="Y64" s="175"/>
    </row>
    <row r="65" spans="2:25" x14ac:dyDescent="0.3">
      <c r="B65" s="475"/>
      <c r="C65" s="491" t="s">
        <v>4</v>
      </c>
      <c r="D65" s="312" t="s">
        <v>191</v>
      </c>
      <c r="E65" s="303" t="s">
        <v>871</v>
      </c>
      <c r="F65" s="272">
        <v>0</v>
      </c>
      <c r="G65" s="180">
        <v>1.9529999999999998</v>
      </c>
      <c r="H65" s="180">
        <v>2.7680000000000002</v>
      </c>
      <c r="I65" s="180">
        <v>3.5830000000000002</v>
      </c>
      <c r="J65" s="180">
        <v>4.3970000000000002</v>
      </c>
      <c r="K65" s="180">
        <v>5.2120000000000006</v>
      </c>
      <c r="L65" s="129">
        <v>0</v>
      </c>
      <c r="M65" s="140">
        <v>5.6109999999999993E-2</v>
      </c>
      <c r="N65" s="140">
        <v>0.59065000000000001</v>
      </c>
      <c r="O65" s="140">
        <v>0.26105999999999996</v>
      </c>
      <c r="P65" s="140">
        <v>0</v>
      </c>
      <c r="Q65" s="140">
        <v>0</v>
      </c>
      <c r="R65" s="140">
        <v>0</v>
      </c>
      <c r="S65" s="140">
        <v>0</v>
      </c>
      <c r="T65" s="140">
        <v>0</v>
      </c>
      <c r="U65" s="130">
        <v>0</v>
      </c>
      <c r="V65" s="187">
        <v>0</v>
      </c>
      <c r="W65" s="180">
        <v>0</v>
      </c>
      <c r="X65" s="188">
        <v>0</v>
      </c>
      <c r="Y65" s="175"/>
    </row>
    <row r="66" spans="2:25" x14ac:dyDescent="0.3">
      <c r="B66" s="475"/>
      <c r="C66" s="489"/>
      <c r="D66" s="310" t="s">
        <v>217</v>
      </c>
      <c r="E66" s="304" t="s">
        <v>871</v>
      </c>
      <c r="F66" s="282">
        <v>0</v>
      </c>
      <c r="G66" s="283">
        <v>1.9159999999999999</v>
      </c>
      <c r="H66" s="283">
        <v>2.7210000000000001</v>
      </c>
      <c r="I66" s="283">
        <v>3.5260000000000002</v>
      </c>
      <c r="J66" s="283">
        <v>4.3309999999999995</v>
      </c>
      <c r="K66" s="283">
        <v>5.136000000000001</v>
      </c>
      <c r="L66" s="284">
        <v>0</v>
      </c>
      <c r="M66" s="240">
        <v>5.5900000000000005E-2</v>
      </c>
      <c r="N66" s="240">
        <v>0.60661999999999994</v>
      </c>
      <c r="O66" s="240">
        <v>0.25784999999999997</v>
      </c>
      <c r="P66" s="240">
        <v>0</v>
      </c>
      <c r="Q66" s="240">
        <v>0</v>
      </c>
      <c r="R66" s="240">
        <v>0</v>
      </c>
      <c r="S66" s="240">
        <v>0</v>
      </c>
      <c r="T66" s="240">
        <v>0</v>
      </c>
      <c r="U66" s="241">
        <v>0</v>
      </c>
      <c r="V66" s="285">
        <v>0</v>
      </c>
      <c r="W66" s="283">
        <v>0</v>
      </c>
      <c r="X66" s="286">
        <v>0</v>
      </c>
      <c r="Y66" s="175"/>
    </row>
    <row r="67" spans="2:25" x14ac:dyDescent="0.3">
      <c r="B67" s="475"/>
      <c r="C67" s="495"/>
      <c r="D67" s="311" t="s">
        <v>243</v>
      </c>
      <c r="E67" s="305" t="s">
        <v>871</v>
      </c>
      <c r="F67" s="273">
        <v>0</v>
      </c>
      <c r="G67" s="274">
        <v>1.9349999999999998</v>
      </c>
      <c r="H67" s="274">
        <v>2.7380000000000004</v>
      </c>
      <c r="I67" s="274">
        <v>3.54</v>
      </c>
      <c r="J67" s="274">
        <v>4.3419999999999996</v>
      </c>
      <c r="K67" s="274">
        <v>5.144000000000001</v>
      </c>
      <c r="L67" s="275">
        <v>0</v>
      </c>
      <c r="M67" s="276">
        <v>4.9390000000000003E-2</v>
      </c>
      <c r="N67" s="276">
        <v>0.63835999999999993</v>
      </c>
      <c r="O67" s="276">
        <v>0.24912999999999999</v>
      </c>
      <c r="P67" s="276">
        <v>0</v>
      </c>
      <c r="Q67" s="276">
        <v>0</v>
      </c>
      <c r="R67" s="276">
        <v>0</v>
      </c>
      <c r="S67" s="276">
        <v>0</v>
      </c>
      <c r="T67" s="276">
        <v>0</v>
      </c>
      <c r="U67" s="277">
        <v>0</v>
      </c>
      <c r="V67" s="278">
        <v>0</v>
      </c>
      <c r="W67" s="274">
        <v>0</v>
      </c>
      <c r="X67" s="279">
        <v>0</v>
      </c>
      <c r="Y67" s="175"/>
    </row>
    <row r="68" spans="2:25" ht="15" thickBot="1" x14ac:dyDescent="0.35">
      <c r="B68" s="476"/>
      <c r="C68" s="302" t="s">
        <v>7</v>
      </c>
      <c r="D68" s="313" t="s">
        <v>265</v>
      </c>
      <c r="E68" s="306" t="s">
        <v>871</v>
      </c>
      <c r="F68" s="182">
        <v>0</v>
      </c>
      <c r="G68" s="183">
        <v>1.339</v>
      </c>
      <c r="H68" s="183">
        <v>1.6139999999999999</v>
      </c>
      <c r="I68" s="183">
        <v>1.8889999999999998</v>
      </c>
      <c r="J68" s="183">
        <v>2.1640000000000001</v>
      </c>
      <c r="K68" s="183">
        <v>2.4390000000000005</v>
      </c>
      <c r="L68" s="150">
        <v>0</v>
      </c>
      <c r="M68" s="141">
        <v>2.0310000000000002E-2</v>
      </c>
      <c r="N68" s="141">
        <v>0.18875999999999998</v>
      </c>
      <c r="O68" s="141">
        <v>4.2599999999999999E-2</v>
      </c>
      <c r="P68" s="141">
        <v>0</v>
      </c>
      <c r="Q68" s="141">
        <v>0</v>
      </c>
      <c r="R68" s="141">
        <v>0</v>
      </c>
      <c r="S68" s="141">
        <v>0</v>
      </c>
      <c r="T68" s="141">
        <v>0</v>
      </c>
      <c r="U68" s="132">
        <v>0</v>
      </c>
      <c r="V68" s="189">
        <v>0</v>
      </c>
      <c r="W68" s="183">
        <v>0</v>
      </c>
      <c r="X68" s="190">
        <v>0</v>
      </c>
      <c r="Y68" s="175"/>
    </row>
    <row r="69" spans="2:25" x14ac:dyDescent="0.3">
      <c r="B69" s="496" t="s">
        <v>81</v>
      </c>
      <c r="C69" s="488" t="s">
        <v>2</v>
      </c>
      <c r="D69" s="312" t="s">
        <v>82</v>
      </c>
      <c r="E69" s="303" t="s">
        <v>871</v>
      </c>
      <c r="F69" s="272">
        <v>1.502</v>
      </c>
      <c r="G69" s="180">
        <v>0</v>
      </c>
      <c r="H69" s="180">
        <v>0</v>
      </c>
      <c r="I69" s="180">
        <v>0</v>
      </c>
      <c r="J69" s="180">
        <v>0</v>
      </c>
      <c r="K69" s="180">
        <v>0</v>
      </c>
      <c r="L69" s="129">
        <v>0</v>
      </c>
      <c r="M69" s="140">
        <v>0</v>
      </c>
      <c r="N69" s="140">
        <v>0</v>
      </c>
      <c r="O69" s="140">
        <v>0</v>
      </c>
      <c r="P69" s="140">
        <v>0</v>
      </c>
      <c r="Q69" s="140">
        <v>0</v>
      </c>
      <c r="R69" s="140">
        <v>0</v>
      </c>
      <c r="S69" s="140">
        <v>5.0839999999999996E-2</v>
      </c>
      <c r="T69" s="140">
        <v>0.13651000000000002</v>
      </c>
      <c r="U69" s="130">
        <v>0.13651000000000002</v>
      </c>
      <c r="V69" s="187">
        <v>0</v>
      </c>
      <c r="W69" s="180">
        <v>0</v>
      </c>
      <c r="X69" s="188">
        <v>0</v>
      </c>
      <c r="Y69" s="175"/>
    </row>
    <row r="70" spans="2:25" x14ac:dyDescent="0.3">
      <c r="B70" s="475"/>
      <c r="C70" s="489"/>
      <c r="D70" s="310" t="s">
        <v>121</v>
      </c>
      <c r="E70" s="304" t="s">
        <v>871</v>
      </c>
      <c r="F70" s="282">
        <v>1.496</v>
      </c>
      <c r="G70" s="283">
        <v>0</v>
      </c>
      <c r="H70" s="283">
        <v>0</v>
      </c>
      <c r="I70" s="283">
        <v>0</v>
      </c>
      <c r="J70" s="283">
        <v>0</v>
      </c>
      <c r="K70" s="283">
        <v>0</v>
      </c>
      <c r="L70" s="284">
        <v>0</v>
      </c>
      <c r="M70" s="240">
        <v>0</v>
      </c>
      <c r="N70" s="240">
        <v>0</v>
      </c>
      <c r="O70" s="240">
        <v>0</v>
      </c>
      <c r="P70" s="240">
        <v>0</v>
      </c>
      <c r="Q70" s="240">
        <v>0</v>
      </c>
      <c r="R70" s="240">
        <v>0</v>
      </c>
      <c r="S70" s="240">
        <v>5.0839999999999996E-2</v>
      </c>
      <c r="T70" s="240">
        <v>0.13651000000000002</v>
      </c>
      <c r="U70" s="241">
        <v>0.13651000000000002</v>
      </c>
      <c r="V70" s="285">
        <v>0</v>
      </c>
      <c r="W70" s="283">
        <v>0</v>
      </c>
      <c r="X70" s="286">
        <v>0</v>
      </c>
      <c r="Y70" s="175"/>
    </row>
    <row r="71" spans="2:25" x14ac:dyDescent="0.3">
      <c r="B71" s="475"/>
      <c r="C71" s="489"/>
      <c r="D71" s="311" t="s">
        <v>150</v>
      </c>
      <c r="E71" s="305" t="s">
        <v>871</v>
      </c>
      <c r="F71" s="273">
        <v>1.4929999999999999</v>
      </c>
      <c r="G71" s="274">
        <v>0</v>
      </c>
      <c r="H71" s="274">
        <v>0</v>
      </c>
      <c r="I71" s="274">
        <v>0</v>
      </c>
      <c r="J71" s="274">
        <v>0</v>
      </c>
      <c r="K71" s="274">
        <v>0</v>
      </c>
      <c r="L71" s="275">
        <v>0</v>
      </c>
      <c r="M71" s="276">
        <v>0</v>
      </c>
      <c r="N71" s="276">
        <v>0</v>
      </c>
      <c r="O71" s="276">
        <v>0</v>
      </c>
      <c r="P71" s="276">
        <v>0</v>
      </c>
      <c r="Q71" s="276">
        <v>0</v>
      </c>
      <c r="R71" s="276">
        <v>0</v>
      </c>
      <c r="S71" s="276">
        <v>5.0839999999999996E-2</v>
      </c>
      <c r="T71" s="276">
        <v>0.13651000000000002</v>
      </c>
      <c r="U71" s="277">
        <v>0.13651000000000002</v>
      </c>
      <c r="V71" s="278">
        <v>0</v>
      </c>
      <c r="W71" s="274">
        <v>0</v>
      </c>
      <c r="X71" s="279">
        <v>0</v>
      </c>
      <c r="Y71" s="175"/>
    </row>
    <row r="72" spans="2:25" x14ac:dyDescent="0.3">
      <c r="B72" s="475"/>
      <c r="C72" s="491" t="s">
        <v>4</v>
      </c>
      <c r="D72" s="312" t="s">
        <v>188</v>
      </c>
      <c r="E72" s="303" t="s">
        <v>871</v>
      </c>
      <c r="F72" s="272">
        <v>2.2350000000000003</v>
      </c>
      <c r="G72" s="180">
        <v>0</v>
      </c>
      <c r="H72" s="180">
        <v>0</v>
      </c>
      <c r="I72" s="180">
        <v>0</v>
      </c>
      <c r="J72" s="180">
        <v>0</v>
      </c>
      <c r="K72" s="180">
        <v>0</v>
      </c>
      <c r="L72" s="129">
        <v>0</v>
      </c>
      <c r="M72" s="140">
        <v>0</v>
      </c>
      <c r="N72" s="140">
        <v>0</v>
      </c>
      <c r="O72" s="140">
        <v>0</v>
      </c>
      <c r="P72" s="140">
        <v>0</v>
      </c>
      <c r="Q72" s="140">
        <v>0</v>
      </c>
      <c r="R72" s="140">
        <v>0</v>
      </c>
      <c r="S72" s="140">
        <v>0.10448</v>
      </c>
      <c r="T72" s="140">
        <v>0.36658999999999997</v>
      </c>
      <c r="U72" s="130">
        <v>0.36658999999999997</v>
      </c>
      <c r="V72" s="187">
        <v>0</v>
      </c>
      <c r="W72" s="180">
        <v>0</v>
      </c>
      <c r="X72" s="188">
        <v>0</v>
      </c>
      <c r="Y72" s="175"/>
    </row>
    <row r="73" spans="2:25" x14ac:dyDescent="0.3">
      <c r="B73" s="475"/>
      <c r="C73" s="489"/>
      <c r="D73" s="310" t="s">
        <v>214</v>
      </c>
      <c r="E73" s="304" t="s">
        <v>871</v>
      </c>
      <c r="F73" s="282">
        <v>2.2290000000000001</v>
      </c>
      <c r="G73" s="283">
        <v>0</v>
      </c>
      <c r="H73" s="283">
        <v>0</v>
      </c>
      <c r="I73" s="283">
        <v>0</v>
      </c>
      <c r="J73" s="283">
        <v>0</v>
      </c>
      <c r="K73" s="283">
        <v>0</v>
      </c>
      <c r="L73" s="284">
        <v>0</v>
      </c>
      <c r="M73" s="240">
        <v>0</v>
      </c>
      <c r="N73" s="240">
        <v>0</v>
      </c>
      <c r="O73" s="240">
        <v>0</v>
      </c>
      <c r="P73" s="240">
        <v>0</v>
      </c>
      <c r="Q73" s="240">
        <v>0</v>
      </c>
      <c r="R73" s="240">
        <v>0</v>
      </c>
      <c r="S73" s="240">
        <v>0.10448</v>
      </c>
      <c r="T73" s="240">
        <v>0.36658999999999997</v>
      </c>
      <c r="U73" s="241">
        <v>0.36658999999999997</v>
      </c>
      <c r="V73" s="285">
        <v>0</v>
      </c>
      <c r="W73" s="283">
        <v>0</v>
      </c>
      <c r="X73" s="286">
        <v>0</v>
      </c>
      <c r="Y73" s="175"/>
    </row>
    <row r="74" spans="2:25" x14ac:dyDescent="0.3">
      <c r="B74" s="475"/>
      <c r="C74" s="495"/>
      <c r="D74" s="311" t="s">
        <v>240</v>
      </c>
      <c r="E74" s="305" t="s">
        <v>871</v>
      </c>
      <c r="F74" s="273">
        <v>2.2260000000000004</v>
      </c>
      <c r="G74" s="274">
        <v>0</v>
      </c>
      <c r="H74" s="274">
        <v>0</v>
      </c>
      <c r="I74" s="274">
        <v>0</v>
      </c>
      <c r="J74" s="274">
        <v>0</v>
      </c>
      <c r="K74" s="274">
        <v>0</v>
      </c>
      <c r="L74" s="275">
        <v>0</v>
      </c>
      <c r="M74" s="276">
        <v>0</v>
      </c>
      <c r="N74" s="276">
        <v>0</v>
      </c>
      <c r="O74" s="276">
        <v>0</v>
      </c>
      <c r="P74" s="276">
        <v>0</v>
      </c>
      <c r="Q74" s="276">
        <v>0</v>
      </c>
      <c r="R74" s="276">
        <v>0</v>
      </c>
      <c r="S74" s="276">
        <v>0.10448</v>
      </c>
      <c r="T74" s="276">
        <v>0.36658999999999997</v>
      </c>
      <c r="U74" s="277">
        <v>0.36658999999999997</v>
      </c>
      <c r="V74" s="278">
        <v>0</v>
      </c>
      <c r="W74" s="274">
        <v>0</v>
      </c>
      <c r="X74" s="279">
        <v>0</v>
      </c>
      <c r="Y74" s="175"/>
    </row>
    <row r="75" spans="2:25" ht="15" thickBot="1" x14ac:dyDescent="0.35">
      <c r="B75" s="476"/>
      <c r="C75" s="302" t="s">
        <v>7</v>
      </c>
      <c r="D75" s="313" t="s">
        <v>262</v>
      </c>
      <c r="E75" s="306" t="s">
        <v>871</v>
      </c>
      <c r="F75" s="182">
        <v>1.4669999999999999</v>
      </c>
      <c r="G75" s="183">
        <v>0</v>
      </c>
      <c r="H75" s="183">
        <v>0</v>
      </c>
      <c r="I75" s="183">
        <v>0</v>
      </c>
      <c r="J75" s="183">
        <v>0</v>
      </c>
      <c r="K75" s="183">
        <v>0</v>
      </c>
      <c r="L75" s="150">
        <v>0</v>
      </c>
      <c r="M75" s="141">
        <v>0</v>
      </c>
      <c r="N75" s="141">
        <v>0</v>
      </c>
      <c r="O75" s="141">
        <v>0</v>
      </c>
      <c r="P75" s="141">
        <v>0</v>
      </c>
      <c r="Q75" s="141">
        <v>0</v>
      </c>
      <c r="R75" s="141">
        <v>0</v>
      </c>
      <c r="S75" s="141">
        <v>3.551E-2</v>
      </c>
      <c r="T75" s="141">
        <v>9.6990000000000007E-2</v>
      </c>
      <c r="U75" s="132">
        <v>9.6990000000000007E-2</v>
      </c>
      <c r="V75" s="189">
        <v>0</v>
      </c>
      <c r="W75" s="183">
        <v>0</v>
      </c>
      <c r="X75" s="190">
        <v>0</v>
      </c>
      <c r="Y75" s="175"/>
    </row>
    <row r="76" spans="2:25" x14ac:dyDescent="0.3">
      <c r="B76" s="496" t="s">
        <v>34</v>
      </c>
      <c r="C76" s="488" t="s">
        <v>2</v>
      </c>
      <c r="D76" s="309" t="s">
        <v>88</v>
      </c>
      <c r="E76" s="307" t="s">
        <v>871</v>
      </c>
      <c r="F76" s="184">
        <v>0</v>
      </c>
      <c r="G76" s="178">
        <v>0.85699999999999998</v>
      </c>
      <c r="H76" s="178">
        <v>0.85699999999999998</v>
      </c>
      <c r="I76" s="178">
        <v>1.25</v>
      </c>
      <c r="J76" s="178">
        <v>1.6460000000000001</v>
      </c>
      <c r="K76" s="178">
        <v>2.0409999999999999</v>
      </c>
      <c r="L76" s="144">
        <v>0.12942999999999999</v>
      </c>
      <c r="M76" s="145">
        <v>0</v>
      </c>
      <c r="N76" s="145">
        <v>0</v>
      </c>
      <c r="O76" s="145">
        <v>0</v>
      </c>
      <c r="P76" s="145">
        <v>0</v>
      </c>
      <c r="Q76" s="145">
        <v>0</v>
      </c>
      <c r="R76" s="145">
        <v>0</v>
      </c>
      <c r="S76" s="145">
        <v>0</v>
      </c>
      <c r="T76" s="145">
        <v>0</v>
      </c>
      <c r="U76" s="146">
        <v>0</v>
      </c>
      <c r="V76" s="185">
        <v>0</v>
      </c>
      <c r="W76" s="178">
        <v>0</v>
      </c>
      <c r="X76" s="186">
        <v>0</v>
      </c>
      <c r="Y76" s="175"/>
    </row>
    <row r="77" spans="2:25" x14ac:dyDescent="0.3">
      <c r="B77" s="475"/>
      <c r="C77" s="489"/>
      <c r="D77" s="310" t="s">
        <v>126</v>
      </c>
      <c r="E77" s="304" t="s">
        <v>871</v>
      </c>
      <c r="F77" s="282">
        <v>0</v>
      </c>
      <c r="G77" s="283">
        <v>0.85299999999999998</v>
      </c>
      <c r="H77" s="283">
        <v>0.85299999999999998</v>
      </c>
      <c r="I77" s="283">
        <v>1.2409999999999999</v>
      </c>
      <c r="J77" s="283">
        <v>1.6300000000000001</v>
      </c>
      <c r="K77" s="283">
        <v>2.0180000000000002</v>
      </c>
      <c r="L77" s="284">
        <v>0.12942999999999999</v>
      </c>
      <c r="M77" s="240">
        <v>0</v>
      </c>
      <c r="N77" s="240">
        <v>0</v>
      </c>
      <c r="O77" s="240">
        <v>0</v>
      </c>
      <c r="P77" s="240">
        <v>0</v>
      </c>
      <c r="Q77" s="240">
        <v>0</v>
      </c>
      <c r="R77" s="240">
        <v>0</v>
      </c>
      <c r="S77" s="240">
        <v>0</v>
      </c>
      <c r="T77" s="240">
        <v>0</v>
      </c>
      <c r="U77" s="241">
        <v>0</v>
      </c>
      <c r="V77" s="285">
        <v>0</v>
      </c>
      <c r="W77" s="283">
        <v>0</v>
      </c>
      <c r="X77" s="286">
        <v>0</v>
      </c>
      <c r="Y77" s="175"/>
    </row>
    <row r="78" spans="2:25" x14ac:dyDescent="0.3">
      <c r="B78" s="475"/>
      <c r="C78" s="489"/>
      <c r="D78" s="311" t="s">
        <v>155</v>
      </c>
      <c r="E78" s="305" t="s">
        <v>871</v>
      </c>
      <c r="F78" s="273">
        <v>0</v>
      </c>
      <c r="G78" s="274">
        <v>0.86899999999999999</v>
      </c>
      <c r="H78" s="274">
        <v>0.86899999999999999</v>
      </c>
      <c r="I78" s="274">
        <v>1.2529999999999999</v>
      </c>
      <c r="J78" s="274">
        <v>1.6400000000000001</v>
      </c>
      <c r="K78" s="274">
        <v>2.0249999999999999</v>
      </c>
      <c r="L78" s="275">
        <v>0.12942999999999999</v>
      </c>
      <c r="M78" s="276">
        <v>0</v>
      </c>
      <c r="N78" s="276">
        <v>0</v>
      </c>
      <c r="O78" s="276">
        <v>0</v>
      </c>
      <c r="P78" s="276">
        <v>0</v>
      </c>
      <c r="Q78" s="276">
        <v>0</v>
      </c>
      <c r="R78" s="276">
        <v>0</v>
      </c>
      <c r="S78" s="276">
        <v>0</v>
      </c>
      <c r="T78" s="276">
        <v>0</v>
      </c>
      <c r="U78" s="277">
        <v>0</v>
      </c>
      <c r="V78" s="278">
        <v>0</v>
      </c>
      <c r="W78" s="274">
        <v>0</v>
      </c>
      <c r="X78" s="279">
        <v>0</v>
      </c>
      <c r="Y78" s="175"/>
    </row>
    <row r="79" spans="2:25" x14ac:dyDescent="0.3">
      <c r="B79" s="475"/>
      <c r="C79" s="491" t="s">
        <v>4</v>
      </c>
      <c r="D79" s="312" t="s">
        <v>193</v>
      </c>
      <c r="E79" s="303" t="s">
        <v>871</v>
      </c>
      <c r="F79" s="272">
        <v>0</v>
      </c>
      <c r="G79" s="180">
        <v>1.175</v>
      </c>
      <c r="H79" s="180">
        <v>1.175</v>
      </c>
      <c r="I79" s="180">
        <v>1.986</v>
      </c>
      <c r="J79" s="180">
        <v>2.7980000000000005</v>
      </c>
      <c r="K79" s="180">
        <v>3.609</v>
      </c>
      <c r="L79" s="129">
        <v>0.36697999999999997</v>
      </c>
      <c r="M79" s="140">
        <v>0</v>
      </c>
      <c r="N79" s="140">
        <v>0</v>
      </c>
      <c r="O79" s="140">
        <v>0</v>
      </c>
      <c r="P79" s="140">
        <v>0</v>
      </c>
      <c r="Q79" s="140">
        <v>0</v>
      </c>
      <c r="R79" s="140">
        <v>0</v>
      </c>
      <c r="S79" s="140">
        <v>0</v>
      </c>
      <c r="T79" s="140">
        <v>0</v>
      </c>
      <c r="U79" s="130">
        <v>0</v>
      </c>
      <c r="V79" s="187">
        <v>0</v>
      </c>
      <c r="W79" s="180">
        <v>0</v>
      </c>
      <c r="X79" s="188">
        <v>0</v>
      </c>
      <c r="Y79" s="175"/>
    </row>
    <row r="80" spans="2:25" x14ac:dyDescent="0.3">
      <c r="B80" s="475"/>
      <c r="C80" s="489"/>
      <c r="D80" s="310" t="s">
        <v>219</v>
      </c>
      <c r="E80" s="304" t="s">
        <v>871</v>
      </c>
      <c r="F80" s="282">
        <v>0</v>
      </c>
      <c r="G80" s="283">
        <v>1.171</v>
      </c>
      <c r="H80" s="283">
        <v>1.171</v>
      </c>
      <c r="I80" s="283">
        <v>1.9770000000000001</v>
      </c>
      <c r="J80" s="283">
        <v>2.7820000000000005</v>
      </c>
      <c r="K80" s="283">
        <v>3.5859999999999999</v>
      </c>
      <c r="L80" s="284">
        <v>0.36697999999999997</v>
      </c>
      <c r="M80" s="240">
        <v>0</v>
      </c>
      <c r="N80" s="240">
        <v>0</v>
      </c>
      <c r="O80" s="240">
        <v>0</v>
      </c>
      <c r="P80" s="240">
        <v>0</v>
      </c>
      <c r="Q80" s="240">
        <v>0</v>
      </c>
      <c r="R80" s="240">
        <v>0</v>
      </c>
      <c r="S80" s="240">
        <v>0</v>
      </c>
      <c r="T80" s="240">
        <v>0</v>
      </c>
      <c r="U80" s="241">
        <v>0</v>
      </c>
      <c r="V80" s="285">
        <v>0</v>
      </c>
      <c r="W80" s="283">
        <v>0</v>
      </c>
      <c r="X80" s="286">
        <v>0</v>
      </c>
      <c r="Y80" s="175"/>
    </row>
    <row r="81" spans="2:25" x14ac:dyDescent="0.3">
      <c r="B81" s="475"/>
      <c r="C81" s="495"/>
      <c r="D81" s="311" t="s">
        <v>245</v>
      </c>
      <c r="E81" s="305" t="s">
        <v>871</v>
      </c>
      <c r="F81" s="273">
        <v>0</v>
      </c>
      <c r="G81" s="274">
        <v>1.1870000000000001</v>
      </c>
      <c r="H81" s="274">
        <v>1.1870000000000001</v>
      </c>
      <c r="I81" s="274">
        <v>1.9890000000000001</v>
      </c>
      <c r="J81" s="274">
        <v>2.7920000000000003</v>
      </c>
      <c r="K81" s="274">
        <v>3.593</v>
      </c>
      <c r="L81" s="275">
        <v>0.36697999999999997</v>
      </c>
      <c r="M81" s="276">
        <v>0</v>
      </c>
      <c r="N81" s="276">
        <v>0</v>
      </c>
      <c r="O81" s="276">
        <v>0</v>
      </c>
      <c r="P81" s="276">
        <v>0</v>
      </c>
      <c r="Q81" s="276">
        <v>0</v>
      </c>
      <c r="R81" s="276">
        <v>0</v>
      </c>
      <c r="S81" s="276">
        <v>0</v>
      </c>
      <c r="T81" s="276">
        <v>0</v>
      </c>
      <c r="U81" s="277">
        <v>0</v>
      </c>
      <c r="V81" s="278">
        <v>0</v>
      </c>
      <c r="W81" s="274">
        <v>0</v>
      </c>
      <c r="X81" s="279">
        <v>0</v>
      </c>
      <c r="Y81" s="175"/>
    </row>
    <row r="82" spans="2:25" ht="15" thickBot="1" x14ac:dyDescent="0.35">
      <c r="B82" s="476"/>
      <c r="C82" s="302" t="s">
        <v>7</v>
      </c>
      <c r="D82" s="313" t="s">
        <v>267</v>
      </c>
      <c r="E82" s="306" t="s">
        <v>871</v>
      </c>
      <c r="F82" s="182">
        <v>0</v>
      </c>
      <c r="G82" s="183">
        <v>0.80500000000000005</v>
      </c>
      <c r="H82" s="183">
        <v>0.80500000000000005</v>
      </c>
      <c r="I82" s="183">
        <v>0.92100000000000004</v>
      </c>
      <c r="J82" s="183">
        <v>1.0369999999999999</v>
      </c>
      <c r="K82" s="183">
        <v>1.153</v>
      </c>
      <c r="L82" s="150">
        <v>9.308000000000001E-2</v>
      </c>
      <c r="M82" s="141">
        <v>0</v>
      </c>
      <c r="N82" s="141">
        <v>0</v>
      </c>
      <c r="O82" s="141">
        <v>0</v>
      </c>
      <c r="P82" s="141">
        <v>0</v>
      </c>
      <c r="Q82" s="141">
        <v>0</v>
      </c>
      <c r="R82" s="141">
        <v>0</v>
      </c>
      <c r="S82" s="141">
        <v>0</v>
      </c>
      <c r="T82" s="141">
        <v>0</v>
      </c>
      <c r="U82" s="132">
        <v>0</v>
      </c>
      <c r="V82" s="189">
        <v>0</v>
      </c>
      <c r="W82" s="183">
        <v>0</v>
      </c>
      <c r="X82" s="190">
        <v>0</v>
      </c>
      <c r="Y82" s="175"/>
    </row>
    <row r="83" spans="2:25" x14ac:dyDescent="0.3">
      <c r="B83" s="496" t="s">
        <v>96</v>
      </c>
      <c r="C83" s="492" t="s">
        <v>2</v>
      </c>
      <c r="D83" s="309" t="s">
        <v>95</v>
      </c>
      <c r="E83" s="307" t="s">
        <v>871</v>
      </c>
      <c r="F83" s="184">
        <v>0.66100000000000003</v>
      </c>
      <c r="G83" s="178">
        <v>0</v>
      </c>
      <c r="H83" s="178">
        <v>0</v>
      </c>
      <c r="I83" s="178">
        <v>0</v>
      </c>
      <c r="J83" s="178">
        <v>0</v>
      </c>
      <c r="K83" s="178">
        <v>0</v>
      </c>
      <c r="L83" s="144">
        <v>0</v>
      </c>
      <c r="M83" s="145">
        <v>0</v>
      </c>
      <c r="N83" s="145">
        <v>0</v>
      </c>
      <c r="O83" s="145">
        <v>0</v>
      </c>
      <c r="P83" s="145">
        <v>0.34503</v>
      </c>
      <c r="Q83" s="145">
        <v>0.27688999999999997</v>
      </c>
      <c r="R83" s="145">
        <v>5.9670000000000001E-2</v>
      </c>
      <c r="S83" s="145">
        <v>0</v>
      </c>
      <c r="T83" s="145">
        <v>0</v>
      </c>
      <c r="U83" s="146">
        <v>0</v>
      </c>
      <c r="V83" s="185">
        <v>0</v>
      </c>
      <c r="W83" s="178">
        <v>0</v>
      </c>
      <c r="X83" s="186">
        <v>0</v>
      </c>
      <c r="Y83" s="175"/>
    </row>
    <row r="84" spans="2:25" x14ac:dyDescent="0.3">
      <c r="B84" s="475"/>
      <c r="C84" s="493"/>
      <c r="D84" s="310" t="s">
        <v>128</v>
      </c>
      <c r="E84" s="304" t="s">
        <v>871</v>
      </c>
      <c r="F84" s="282">
        <v>0.73699999999999999</v>
      </c>
      <c r="G84" s="283">
        <v>0</v>
      </c>
      <c r="H84" s="283">
        <v>0</v>
      </c>
      <c r="I84" s="283">
        <v>0</v>
      </c>
      <c r="J84" s="283">
        <v>0</v>
      </c>
      <c r="K84" s="283">
        <v>0</v>
      </c>
      <c r="L84" s="284">
        <v>0</v>
      </c>
      <c r="M84" s="240">
        <v>0</v>
      </c>
      <c r="N84" s="240">
        <v>0</v>
      </c>
      <c r="O84" s="240">
        <v>0</v>
      </c>
      <c r="P84" s="240">
        <v>0.34503</v>
      </c>
      <c r="Q84" s="240">
        <v>0.27688999999999997</v>
      </c>
      <c r="R84" s="240">
        <v>5.9670000000000001E-2</v>
      </c>
      <c r="S84" s="240">
        <v>0</v>
      </c>
      <c r="T84" s="240">
        <v>0</v>
      </c>
      <c r="U84" s="241">
        <v>0</v>
      </c>
      <c r="V84" s="285">
        <v>0</v>
      </c>
      <c r="W84" s="283">
        <v>0</v>
      </c>
      <c r="X84" s="286">
        <v>0</v>
      </c>
      <c r="Y84" s="175"/>
    </row>
    <row r="85" spans="2:25" ht="15" thickBot="1" x14ac:dyDescent="0.35">
      <c r="B85" s="476"/>
      <c r="C85" s="494"/>
      <c r="D85" s="313" t="s">
        <v>157</v>
      </c>
      <c r="E85" s="308" t="s">
        <v>871</v>
      </c>
      <c r="F85" s="287">
        <v>0.84699999999999998</v>
      </c>
      <c r="G85" s="288">
        <v>0</v>
      </c>
      <c r="H85" s="288">
        <v>0</v>
      </c>
      <c r="I85" s="288">
        <v>0</v>
      </c>
      <c r="J85" s="288">
        <v>0</v>
      </c>
      <c r="K85" s="288">
        <v>0</v>
      </c>
      <c r="L85" s="289">
        <v>0</v>
      </c>
      <c r="M85" s="290">
        <v>0</v>
      </c>
      <c r="N85" s="290">
        <v>0</v>
      </c>
      <c r="O85" s="290">
        <v>0</v>
      </c>
      <c r="P85" s="290">
        <v>0.34503</v>
      </c>
      <c r="Q85" s="290">
        <v>0.27688999999999997</v>
      </c>
      <c r="R85" s="290">
        <v>5.9670000000000001E-2</v>
      </c>
      <c r="S85" s="290">
        <v>0</v>
      </c>
      <c r="T85" s="290">
        <v>0</v>
      </c>
      <c r="U85" s="291">
        <v>0</v>
      </c>
      <c r="V85" s="292">
        <v>0</v>
      </c>
      <c r="W85" s="288">
        <v>0</v>
      </c>
      <c r="X85" s="293">
        <v>0</v>
      </c>
      <c r="Y85" s="175"/>
    </row>
    <row r="86" spans="2:25" x14ac:dyDescent="0.3">
      <c r="B86" s="496" t="s">
        <v>872</v>
      </c>
      <c r="C86" s="492" t="s">
        <v>2</v>
      </c>
      <c r="D86" s="309" t="s">
        <v>97</v>
      </c>
      <c r="E86" s="307" t="s">
        <v>871</v>
      </c>
      <c r="F86" s="184">
        <v>0.65700000000000003</v>
      </c>
      <c r="G86" s="178">
        <v>0</v>
      </c>
      <c r="H86" s="178">
        <v>0</v>
      </c>
      <c r="I86" s="178">
        <v>0</v>
      </c>
      <c r="J86" s="178">
        <v>0</v>
      </c>
      <c r="K86" s="178">
        <v>0</v>
      </c>
      <c r="L86" s="144">
        <v>0</v>
      </c>
      <c r="M86" s="145">
        <v>0</v>
      </c>
      <c r="N86" s="145">
        <v>0</v>
      </c>
      <c r="O86" s="145">
        <v>0</v>
      </c>
      <c r="P86" s="145">
        <v>0.25463000000000002</v>
      </c>
      <c r="Q86" s="145">
        <v>0</v>
      </c>
      <c r="R86" s="145">
        <v>9.6930000000000002E-2</v>
      </c>
      <c r="S86" s="145">
        <v>0</v>
      </c>
      <c r="T86" s="145">
        <v>0</v>
      </c>
      <c r="U86" s="146">
        <v>0</v>
      </c>
      <c r="V86" s="185">
        <v>0</v>
      </c>
      <c r="W86" s="178">
        <v>0</v>
      </c>
      <c r="X86" s="186">
        <v>0</v>
      </c>
      <c r="Y86" s="175"/>
    </row>
    <row r="87" spans="2:25" x14ac:dyDescent="0.3">
      <c r="B87" s="475"/>
      <c r="C87" s="493"/>
      <c r="D87" s="310" t="s">
        <v>129</v>
      </c>
      <c r="E87" s="304" t="s">
        <v>871</v>
      </c>
      <c r="F87" s="282">
        <v>0.73299999999999998</v>
      </c>
      <c r="G87" s="283">
        <v>0</v>
      </c>
      <c r="H87" s="283">
        <v>0</v>
      </c>
      <c r="I87" s="283">
        <v>0</v>
      </c>
      <c r="J87" s="283">
        <v>0</v>
      </c>
      <c r="K87" s="283">
        <v>0</v>
      </c>
      <c r="L87" s="284">
        <v>0</v>
      </c>
      <c r="M87" s="240">
        <v>0</v>
      </c>
      <c r="N87" s="240">
        <v>0</v>
      </c>
      <c r="O87" s="240">
        <v>0</v>
      </c>
      <c r="P87" s="240">
        <v>0.25463000000000002</v>
      </c>
      <c r="Q87" s="240">
        <v>0</v>
      </c>
      <c r="R87" s="240">
        <v>9.6930000000000002E-2</v>
      </c>
      <c r="S87" s="240">
        <v>0</v>
      </c>
      <c r="T87" s="240">
        <v>0</v>
      </c>
      <c r="U87" s="241">
        <v>0</v>
      </c>
      <c r="V87" s="285">
        <v>0</v>
      </c>
      <c r="W87" s="283">
        <v>0</v>
      </c>
      <c r="X87" s="286">
        <v>0</v>
      </c>
      <c r="Y87" s="175"/>
    </row>
    <row r="88" spans="2:25" ht="15" thickBot="1" x14ac:dyDescent="0.35">
      <c r="B88" s="476"/>
      <c r="C88" s="494"/>
      <c r="D88" s="313" t="s">
        <v>158</v>
      </c>
      <c r="E88" s="308" t="s">
        <v>871</v>
      </c>
      <c r="F88" s="287">
        <v>0.84299999999999997</v>
      </c>
      <c r="G88" s="288">
        <v>0</v>
      </c>
      <c r="H88" s="288">
        <v>0</v>
      </c>
      <c r="I88" s="288">
        <v>0</v>
      </c>
      <c r="J88" s="288">
        <v>0</v>
      </c>
      <c r="K88" s="288">
        <v>0</v>
      </c>
      <c r="L88" s="289">
        <v>0</v>
      </c>
      <c r="M88" s="290">
        <v>0</v>
      </c>
      <c r="N88" s="290">
        <v>0</v>
      </c>
      <c r="O88" s="290">
        <v>0</v>
      </c>
      <c r="P88" s="290">
        <v>0.25463000000000002</v>
      </c>
      <c r="Q88" s="290">
        <v>0</v>
      </c>
      <c r="R88" s="290">
        <v>9.6930000000000002E-2</v>
      </c>
      <c r="S88" s="290">
        <v>0</v>
      </c>
      <c r="T88" s="290">
        <v>0</v>
      </c>
      <c r="U88" s="291">
        <v>0</v>
      </c>
      <c r="V88" s="292">
        <v>0</v>
      </c>
      <c r="W88" s="288">
        <v>0</v>
      </c>
      <c r="X88" s="293">
        <v>0</v>
      </c>
      <c r="Y88" s="175"/>
    </row>
    <row r="89" spans="2:25" x14ac:dyDescent="0.3">
      <c r="B89" s="496" t="s">
        <v>873</v>
      </c>
      <c r="C89" s="492" t="s">
        <v>2</v>
      </c>
      <c r="D89" s="309" t="s">
        <v>92</v>
      </c>
      <c r="E89" s="307" t="s">
        <v>871</v>
      </c>
      <c r="F89" s="184">
        <v>2.1120000000000001</v>
      </c>
      <c r="G89" s="178">
        <v>0</v>
      </c>
      <c r="H89" s="178">
        <v>0</v>
      </c>
      <c r="I89" s="178">
        <v>0</v>
      </c>
      <c r="J89" s="178">
        <v>0</v>
      </c>
      <c r="K89" s="178">
        <v>0</v>
      </c>
      <c r="L89" s="144">
        <v>8.7220000000000006E-2</v>
      </c>
      <c r="M89" s="145">
        <v>0</v>
      </c>
      <c r="N89" s="145">
        <v>0</v>
      </c>
      <c r="O89" s="145">
        <v>0</v>
      </c>
      <c r="P89" s="145">
        <v>0</v>
      </c>
      <c r="Q89" s="145">
        <v>0</v>
      </c>
      <c r="R89" s="145">
        <v>0</v>
      </c>
      <c r="S89" s="145">
        <v>0</v>
      </c>
      <c r="T89" s="145">
        <v>0</v>
      </c>
      <c r="U89" s="146">
        <v>0</v>
      </c>
      <c r="V89" s="185">
        <v>0</v>
      </c>
      <c r="W89" s="178">
        <v>4.1980000000000004</v>
      </c>
      <c r="X89" s="186">
        <v>12.673</v>
      </c>
      <c r="Y89" s="175"/>
    </row>
    <row r="90" spans="2:25" x14ac:dyDescent="0.3">
      <c r="B90" s="475"/>
      <c r="C90" s="493"/>
      <c r="D90" s="310" t="s">
        <v>127</v>
      </c>
      <c r="E90" s="304" t="s">
        <v>871</v>
      </c>
      <c r="F90" s="282">
        <v>2.1880000000000002</v>
      </c>
      <c r="G90" s="283">
        <v>0</v>
      </c>
      <c r="H90" s="283">
        <v>0</v>
      </c>
      <c r="I90" s="283">
        <v>0</v>
      </c>
      <c r="J90" s="283">
        <v>0</v>
      </c>
      <c r="K90" s="283">
        <v>0</v>
      </c>
      <c r="L90" s="284">
        <v>8.7220000000000006E-2</v>
      </c>
      <c r="M90" s="240">
        <v>0</v>
      </c>
      <c r="N90" s="240">
        <v>0</v>
      </c>
      <c r="O90" s="240">
        <v>0</v>
      </c>
      <c r="P90" s="240">
        <v>0</v>
      </c>
      <c r="Q90" s="240">
        <v>0</v>
      </c>
      <c r="R90" s="240">
        <v>0</v>
      </c>
      <c r="S90" s="240">
        <v>0</v>
      </c>
      <c r="T90" s="240">
        <v>0</v>
      </c>
      <c r="U90" s="241">
        <v>0</v>
      </c>
      <c r="V90" s="285">
        <v>0</v>
      </c>
      <c r="W90" s="283">
        <v>4.1980000000000004</v>
      </c>
      <c r="X90" s="286">
        <v>12.673</v>
      </c>
      <c r="Y90" s="175"/>
    </row>
    <row r="91" spans="2:25" ht="15" thickBot="1" x14ac:dyDescent="0.35">
      <c r="B91" s="476"/>
      <c r="C91" s="494"/>
      <c r="D91" s="313" t="s">
        <v>156</v>
      </c>
      <c r="E91" s="308" t="s">
        <v>871</v>
      </c>
      <c r="F91" s="287">
        <v>2.298</v>
      </c>
      <c r="G91" s="288">
        <v>0</v>
      </c>
      <c r="H91" s="288">
        <v>0</v>
      </c>
      <c r="I91" s="288">
        <v>0</v>
      </c>
      <c r="J91" s="288">
        <v>0</v>
      </c>
      <c r="K91" s="288">
        <v>0</v>
      </c>
      <c r="L91" s="289">
        <v>8.7220000000000006E-2</v>
      </c>
      <c r="M91" s="290">
        <v>0</v>
      </c>
      <c r="N91" s="290">
        <v>0</v>
      </c>
      <c r="O91" s="290">
        <v>0</v>
      </c>
      <c r="P91" s="290">
        <v>0</v>
      </c>
      <c r="Q91" s="290">
        <v>0</v>
      </c>
      <c r="R91" s="290">
        <v>0</v>
      </c>
      <c r="S91" s="290">
        <v>0</v>
      </c>
      <c r="T91" s="290">
        <v>0</v>
      </c>
      <c r="U91" s="291">
        <v>0</v>
      </c>
      <c r="V91" s="292">
        <v>0</v>
      </c>
      <c r="W91" s="288">
        <v>4.1980000000000004</v>
      </c>
      <c r="X91" s="293">
        <v>12.673</v>
      </c>
      <c r="Y91" s="175"/>
    </row>
    <row r="94" spans="2:25" ht="16.2" thickBot="1" x14ac:dyDescent="0.35">
      <c r="B94" s="12" t="s">
        <v>791</v>
      </c>
      <c r="C94" s="18"/>
      <c r="D94" s="9"/>
      <c r="E94" s="8"/>
      <c r="F94" s="169"/>
      <c r="G94" s="169"/>
      <c r="H94" s="169"/>
      <c r="I94" s="169"/>
      <c r="J94" s="169"/>
      <c r="K94" s="169"/>
      <c r="L94" s="169"/>
      <c r="M94" s="169"/>
      <c r="N94" s="169"/>
      <c r="O94" s="169"/>
      <c r="P94" s="169"/>
      <c r="Q94" s="169"/>
      <c r="R94" s="169"/>
      <c r="S94" s="169"/>
      <c r="T94" s="169"/>
    </row>
    <row r="95" spans="2:25" ht="24.6" customHeight="1" x14ac:dyDescent="0.3">
      <c r="B95" s="220" t="s">
        <v>13</v>
      </c>
      <c r="C95" s="225"/>
      <c r="D95" s="148"/>
      <c r="E95" s="147"/>
      <c r="F95" s="149" t="s">
        <v>284</v>
      </c>
      <c r="G95" s="507" t="s">
        <v>283</v>
      </c>
      <c r="H95" s="508"/>
      <c r="I95" s="508"/>
      <c r="J95" s="508"/>
      <c r="K95" s="508"/>
      <c r="L95" s="509"/>
      <c r="M95" s="503" t="s">
        <v>282</v>
      </c>
      <c r="N95" s="504"/>
      <c r="O95" s="504"/>
      <c r="P95" s="504"/>
      <c r="Q95" s="504"/>
      <c r="R95" s="505"/>
      <c r="S95" s="506"/>
      <c r="T95" s="506"/>
    </row>
    <row r="96" spans="2:25" ht="49.5" customHeight="1" thickBot="1" x14ac:dyDescent="0.35">
      <c r="B96" s="242" t="s">
        <v>280</v>
      </c>
      <c r="C96" s="298" t="s">
        <v>395</v>
      </c>
      <c r="D96" s="298" t="s">
        <v>279</v>
      </c>
      <c r="E96" s="297" t="s">
        <v>788</v>
      </c>
      <c r="F96" s="163" t="s">
        <v>5</v>
      </c>
      <c r="G96" s="246" t="s">
        <v>8</v>
      </c>
      <c r="H96" s="247" t="s">
        <v>53</v>
      </c>
      <c r="I96" s="247" t="s">
        <v>54</v>
      </c>
      <c r="J96" s="247" t="s">
        <v>30</v>
      </c>
      <c r="K96" s="247" t="s">
        <v>76</v>
      </c>
      <c r="L96" s="245" t="s">
        <v>77</v>
      </c>
      <c r="M96" s="246" t="s">
        <v>25</v>
      </c>
      <c r="N96" s="247" t="s">
        <v>3</v>
      </c>
      <c r="O96" s="247" t="s">
        <v>18</v>
      </c>
      <c r="P96" s="247" t="s">
        <v>17</v>
      </c>
      <c r="Q96" s="247" t="s">
        <v>71</v>
      </c>
      <c r="R96" s="245" t="s">
        <v>72</v>
      </c>
      <c r="S96" s="174"/>
      <c r="T96" s="174"/>
    </row>
    <row r="97" spans="2:20" ht="15" thickBot="1" x14ac:dyDescent="0.35">
      <c r="B97" s="248" t="s">
        <v>287</v>
      </c>
      <c r="C97" s="267"/>
      <c r="D97" s="250"/>
      <c r="E97" s="251"/>
      <c r="F97" s="252" t="s">
        <v>6</v>
      </c>
      <c r="G97" s="253" t="s">
        <v>9</v>
      </c>
      <c r="H97" s="254" t="s">
        <v>9</v>
      </c>
      <c r="I97" s="254" t="s">
        <v>9</v>
      </c>
      <c r="J97" s="254" t="s">
        <v>9</v>
      </c>
      <c r="K97" s="254" t="s">
        <v>9</v>
      </c>
      <c r="L97" s="255" t="s">
        <v>9</v>
      </c>
      <c r="M97" s="253" t="s">
        <v>12</v>
      </c>
      <c r="N97" s="254" t="s">
        <v>12</v>
      </c>
      <c r="O97" s="254" t="s">
        <v>12</v>
      </c>
      <c r="P97" s="254" t="s">
        <v>14</v>
      </c>
      <c r="Q97" s="254" t="s">
        <v>14</v>
      </c>
      <c r="R97" s="294" t="s">
        <v>14</v>
      </c>
      <c r="S97" s="170"/>
      <c r="T97" s="170"/>
    </row>
    <row r="98" spans="2:20" x14ac:dyDescent="0.3">
      <c r="B98" s="485" t="s">
        <v>73</v>
      </c>
      <c r="C98" s="488" t="s">
        <v>2</v>
      </c>
      <c r="D98" s="227" t="s">
        <v>74</v>
      </c>
      <c r="E98" s="152" t="s">
        <v>871</v>
      </c>
      <c r="F98" s="172">
        <v>179.88200000000001</v>
      </c>
      <c r="G98" s="129">
        <v>3.0700000000000002E-2</v>
      </c>
      <c r="H98" s="140">
        <v>0</v>
      </c>
      <c r="I98" s="140">
        <v>0</v>
      </c>
      <c r="J98" s="140">
        <v>0</v>
      </c>
      <c r="K98" s="140">
        <v>0</v>
      </c>
      <c r="L98" s="130">
        <v>0</v>
      </c>
      <c r="M98" s="272">
        <v>0</v>
      </c>
      <c r="N98" s="180">
        <v>0</v>
      </c>
      <c r="O98" s="180">
        <v>17.048000000000002</v>
      </c>
      <c r="P98" s="180">
        <v>1.79</v>
      </c>
      <c r="Q98" s="180">
        <v>0</v>
      </c>
      <c r="R98" s="314">
        <v>0</v>
      </c>
      <c r="S98" s="176"/>
      <c r="T98" s="175"/>
    </row>
    <row r="99" spans="2:20" x14ac:dyDescent="0.3">
      <c r="B99" s="486"/>
      <c r="C99" s="489"/>
      <c r="D99" s="236" t="s">
        <v>116</v>
      </c>
      <c r="E99" s="281" t="s">
        <v>871</v>
      </c>
      <c r="F99" s="317">
        <v>180.387</v>
      </c>
      <c r="G99" s="284">
        <v>3.0130000000000001E-2</v>
      </c>
      <c r="H99" s="240">
        <v>0</v>
      </c>
      <c r="I99" s="240">
        <v>0</v>
      </c>
      <c r="J99" s="240">
        <v>0</v>
      </c>
      <c r="K99" s="240">
        <v>0</v>
      </c>
      <c r="L99" s="241">
        <v>0</v>
      </c>
      <c r="M99" s="282">
        <v>0</v>
      </c>
      <c r="N99" s="283">
        <v>0</v>
      </c>
      <c r="O99" s="283">
        <v>18.006</v>
      </c>
      <c r="P99" s="283">
        <v>1.982</v>
      </c>
      <c r="Q99" s="283">
        <v>0</v>
      </c>
      <c r="R99" s="318">
        <v>0</v>
      </c>
      <c r="S99" s="176"/>
      <c r="T99" s="175"/>
    </row>
    <row r="100" spans="2:20" x14ac:dyDescent="0.3">
      <c r="B100" s="486"/>
      <c r="C100" s="490"/>
      <c r="D100" s="328" t="s">
        <v>145</v>
      </c>
      <c r="E100" s="329" t="s">
        <v>871</v>
      </c>
      <c r="F100" s="330">
        <v>179.67500000000001</v>
      </c>
      <c r="G100" s="331">
        <v>2.8500000000000001E-2</v>
      </c>
      <c r="H100" s="332">
        <v>0</v>
      </c>
      <c r="I100" s="332">
        <v>0</v>
      </c>
      <c r="J100" s="332">
        <v>0</v>
      </c>
      <c r="K100" s="332">
        <v>0</v>
      </c>
      <c r="L100" s="333">
        <v>0</v>
      </c>
      <c r="M100" s="334">
        <v>0</v>
      </c>
      <c r="N100" s="335">
        <v>0</v>
      </c>
      <c r="O100" s="335">
        <v>19.704000000000001</v>
      </c>
      <c r="P100" s="335">
        <v>2.3209999999999997</v>
      </c>
      <c r="Q100" s="335">
        <v>0</v>
      </c>
      <c r="R100" s="336">
        <v>0</v>
      </c>
      <c r="S100" s="176"/>
      <c r="T100" s="175"/>
    </row>
    <row r="101" spans="2:20" x14ac:dyDescent="0.3">
      <c r="B101" s="486"/>
      <c r="C101" s="491" t="s">
        <v>4</v>
      </c>
      <c r="D101" s="319" t="s">
        <v>183</v>
      </c>
      <c r="E101" s="320" t="s">
        <v>871</v>
      </c>
      <c r="F101" s="321">
        <v>598.38199999999995</v>
      </c>
      <c r="G101" s="322">
        <v>5.6979999999999996E-2</v>
      </c>
      <c r="H101" s="323">
        <v>0</v>
      </c>
      <c r="I101" s="323">
        <v>0</v>
      </c>
      <c r="J101" s="323">
        <v>0</v>
      </c>
      <c r="K101" s="323">
        <v>0</v>
      </c>
      <c r="L101" s="324">
        <v>0</v>
      </c>
      <c r="M101" s="325">
        <v>0</v>
      </c>
      <c r="N101" s="326">
        <v>0</v>
      </c>
      <c r="O101" s="326">
        <v>47.431999999999995</v>
      </c>
      <c r="P101" s="326">
        <v>4.8290000000000006</v>
      </c>
      <c r="Q101" s="326">
        <v>0</v>
      </c>
      <c r="R101" s="327">
        <v>0</v>
      </c>
      <c r="S101" s="176"/>
      <c r="T101" s="175"/>
    </row>
    <row r="102" spans="2:20" x14ac:dyDescent="0.3">
      <c r="B102" s="486"/>
      <c r="C102" s="489"/>
      <c r="D102" s="236" t="s">
        <v>209</v>
      </c>
      <c r="E102" s="281" t="s">
        <v>871</v>
      </c>
      <c r="F102" s="317">
        <v>598.88699999999994</v>
      </c>
      <c r="G102" s="284">
        <v>5.6409999999999995E-2</v>
      </c>
      <c r="H102" s="240">
        <v>0</v>
      </c>
      <c r="I102" s="240">
        <v>0</v>
      </c>
      <c r="J102" s="240">
        <v>0</v>
      </c>
      <c r="K102" s="240">
        <v>0</v>
      </c>
      <c r="L102" s="241">
        <v>0</v>
      </c>
      <c r="M102" s="282">
        <v>0</v>
      </c>
      <c r="N102" s="283">
        <v>0</v>
      </c>
      <c r="O102" s="283">
        <v>48.39</v>
      </c>
      <c r="P102" s="283">
        <v>5.0210000000000008</v>
      </c>
      <c r="Q102" s="283">
        <v>0</v>
      </c>
      <c r="R102" s="318">
        <v>0</v>
      </c>
      <c r="S102" s="176"/>
      <c r="T102" s="175"/>
    </row>
    <row r="103" spans="2:20" x14ac:dyDescent="0.3">
      <c r="B103" s="486"/>
      <c r="C103" s="490"/>
      <c r="D103" s="328" t="s">
        <v>235</v>
      </c>
      <c r="E103" s="329" t="s">
        <v>871</v>
      </c>
      <c r="F103" s="330">
        <v>598.17499999999995</v>
      </c>
      <c r="G103" s="331">
        <v>5.8000000000000003E-2</v>
      </c>
      <c r="H103" s="332">
        <v>0</v>
      </c>
      <c r="I103" s="332">
        <v>0</v>
      </c>
      <c r="J103" s="332">
        <v>0</v>
      </c>
      <c r="K103" s="332">
        <v>0</v>
      </c>
      <c r="L103" s="333">
        <v>0</v>
      </c>
      <c r="M103" s="334">
        <v>0</v>
      </c>
      <c r="N103" s="335">
        <v>0</v>
      </c>
      <c r="O103" s="335">
        <v>52.140999999999998</v>
      </c>
      <c r="P103" s="335">
        <v>5.7710000000000008</v>
      </c>
      <c r="Q103" s="335">
        <v>0</v>
      </c>
      <c r="R103" s="336">
        <v>0</v>
      </c>
      <c r="S103" s="176"/>
      <c r="T103" s="175"/>
    </row>
    <row r="104" spans="2:20" ht="15" thickBot="1" x14ac:dyDescent="0.35">
      <c r="B104" s="487"/>
      <c r="C104" s="226" t="s">
        <v>7</v>
      </c>
      <c r="D104" s="224" t="s">
        <v>257</v>
      </c>
      <c r="E104" s="155" t="s">
        <v>871</v>
      </c>
      <c r="F104" s="315">
        <v>109.535</v>
      </c>
      <c r="G104" s="289">
        <v>2.0670000000000001E-2</v>
      </c>
      <c r="H104" s="290">
        <v>0</v>
      </c>
      <c r="I104" s="290">
        <v>0</v>
      </c>
      <c r="J104" s="290">
        <v>0</v>
      </c>
      <c r="K104" s="290">
        <v>0</v>
      </c>
      <c r="L104" s="291">
        <v>0</v>
      </c>
      <c r="M104" s="287">
        <v>0</v>
      </c>
      <c r="N104" s="288">
        <v>0</v>
      </c>
      <c r="O104" s="288">
        <v>12.260999999999999</v>
      </c>
      <c r="P104" s="288">
        <v>1.409</v>
      </c>
      <c r="Q104" s="288">
        <v>0</v>
      </c>
      <c r="R104" s="316">
        <v>0</v>
      </c>
      <c r="S104" s="176"/>
      <c r="T104" s="175"/>
    </row>
    <row r="105" spans="2:20" x14ac:dyDescent="0.3">
      <c r="B105" s="485" t="s">
        <v>69</v>
      </c>
      <c r="C105" s="488" t="s">
        <v>2</v>
      </c>
      <c r="D105" s="227" t="s">
        <v>70</v>
      </c>
      <c r="E105" s="152" t="s">
        <v>871</v>
      </c>
      <c r="F105" s="172">
        <v>35.497</v>
      </c>
      <c r="G105" s="129">
        <v>0</v>
      </c>
      <c r="H105" s="140">
        <v>5.4329999999999996E-2</v>
      </c>
      <c r="I105" s="140">
        <v>1.7920000000000002E-2</v>
      </c>
      <c r="J105" s="140">
        <v>0</v>
      </c>
      <c r="K105" s="140">
        <v>0</v>
      </c>
      <c r="L105" s="130">
        <v>0</v>
      </c>
      <c r="M105" s="272">
        <v>0</v>
      </c>
      <c r="N105" s="180">
        <v>0</v>
      </c>
      <c r="O105" s="180">
        <v>0</v>
      </c>
      <c r="P105" s="180">
        <v>0</v>
      </c>
      <c r="Q105" s="180">
        <v>11.42</v>
      </c>
      <c r="R105" s="314">
        <v>78.388000000000005</v>
      </c>
      <c r="S105" s="176"/>
      <c r="T105" s="175"/>
    </row>
    <row r="106" spans="2:20" x14ac:dyDescent="0.3">
      <c r="B106" s="486"/>
      <c r="C106" s="489"/>
      <c r="D106" s="236" t="s">
        <v>115</v>
      </c>
      <c r="E106" s="281" t="s">
        <v>871</v>
      </c>
      <c r="F106" s="317">
        <v>34.628</v>
      </c>
      <c r="G106" s="284">
        <v>0</v>
      </c>
      <c r="H106" s="240">
        <v>5.3759999999999995E-2</v>
      </c>
      <c r="I106" s="240">
        <v>1.7350000000000001E-2</v>
      </c>
      <c r="J106" s="240">
        <v>0</v>
      </c>
      <c r="K106" s="240">
        <v>0</v>
      </c>
      <c r="L106" s="241">
        <v>0</v>
      </c>
      <c r="M106" s="282">
        <v>0</v>
      </c>
      <c r="N106" s="283">
        <v>0</v>
      </c>
      <c r="O106" s="283">
        <v>0</v>
      </c>
      <c r="P106" s="283">
        <v>0</v>
      </c>
      <c r="Q106" s="283">
        <v>12.670000000000002</v>
      </c>
      <c r="R106" s="318">
        <v>79.638000000000005</v>
      </c>
      <c r="S106" s="176"/>
      <c r="T106" s="175"/>
    </row>
    <row r="107" spans="2:20" x14ac:dyDescent="0.3">
      <c r="B107" s="486"/>
      <c r="C107" s="490"/>
      <c r="D107" s="328" t="s">
        <v>144</v>
      </c>
      <c r="E107" s="329" t="s">
        <v>871</v>
      </c>
      <c r="F107" s="330">
        <v>33.488</v>
      </c>
      <c r="G107" s="331">
        <v>0</v>
      </c>
      <c r="H107" s="332">
        <v>5.2130000000000003E-2</v>
      </c>
      <c r="I107" s="332">
        <v>1.5720000000000001E-2</v>
      </c>
      <c r="J107" s="332">
        <v>0</v>
      </c>
      <c r="K107" s="332">
        <v>0</v>
      </c>
      <c r="L107" s="333">
        <v>0</v>
      </c>
      <c r="M107" s="334">
        <v>0</v>
      </c>
      <c r="N107" s="335">
        <v>0</v>
      </c>
      <c r="O107" s="335">
        <v>0</v>
      </c>
      <c r="P107" s="335">
        <v>0</v>
      </c>
      <c r="Q107" s="335">
        <v>14.914000000000001</v>
      </c>
      <c r="R107" s="336">
        <v>81.882000000000005</v>
      </c>
      <c r="S107" s="176"/>
      <c r="T107" s="175"/>
    </row>
    <row r="108" spans="2:20" x14ac:dyDescent="0.3">
      <c r="B108" s="486"/>
      <c r="C108" s="491" t="s">
        <v>4</v>
      </c>
      <c r="D108" s="319" t="s">
        <v>182</v>
      </c>
      <c r="E108" s="320" t="s">
        <v>871</v>
      </c>
      <c r="F108" s="321">
        <v>101.12700000000001</v>
      </c>
      <c r="G108" s="322">
        <v>0</v>
      </c>
      <c r="H108" s="323">
        <v>6.7299999999999999E-2</v>
      </c>
      <c r="I108" s="323">
        <v>1.7920000000000002E-2</v>
      </c>
      <c r="J108" s="323">
        <v>0</v>
      </c>
      <c r="K108" s="323">
        <v>0</v>
      </c>
      <c r="L108" s="324">
        <v>0</v>
      </c>
      <c r="M108" s="325">
        <v>0</v>
      </c>
      <c r="N108" s="326">
        <v>0</v>
      </c>
      <c r="O108" s="326">
        <v>0</v>
      </c>
      <c r="P108" s="326">
        <v>0</v>
      </c>
      <c r="Q108" s="326">
        <v>42.657999999999994</v>
      </c>
      <c r="R108" s="327">
        <v>219.67999999999998</v>
      </c>
      <c r="S108" s="176"/>
      <c r="T108" s="175"/>
    </row>
    <row r="109" spans="2:20" x14ac:dyDescent="0.3">
      <c r="B109" s="486"/>
      <c r="C109" s="489"/>
      <c r="D109" s="236" t="s">
        <v>208</v>
      </c>
      <c r="E109" s="281" t="s">
        <v>871</v>
      </c>
      <c r="F109" s="317">
        <v>100.25800000000001</v>
      </c>
      <c r="G109" s="284">
        <v>0</v>
      </c>
      <c r="H109" s="240">
        <v>6.6729999999999998E-2</v>
      </c>
      <c r="I109" s="240">
        <v>1.7350000000000001E-2</v>
      </c>
      <c r="J109" s="240">
        <v>0</v>
      </c>
      <c r="K109" s="240">
        <v>0</v>
      </c>
      <c r="L109" s="241">
        <v>0</v>
      </c>
      <c r="M109" s="282">
        <v>0</v>
      </c>
      <c r="N109" s="283">
        <v>0</v>
      </c>
      <c r="O109" s="283">
        <v>0</v>
      </c>
      <c r="P109" s="283">
        <v>0</v>
      </c>
      <c r="Q109" s="283">
        <v>43.907999999999994</v>
      </c>
      <c r="R109" s="318">
        <v>220.92999999999998</v>
      </c>
      <c r="S109" s="176"/>
      <c r="T109" s="175"/>
    </row>
    <row r="110" spans="2:20" x14ac:dyDescent="0.3">
      <c r="B110" s="486"/>
      <c r="C110" s="490"/>
      <c r="D110" s="328" t="s">
        <v>234</v>
      </c>
      <c r="E110" s="329" t="s">
        <v>871</v>
      </c>
      <c r="F110" s="330">
        <v>99.118000000000009</v>
      </c>
      <c r="G110" s="331">
        <v>0</v>
      </c>
      <c r="H110" s="332">
        <v>6.5099999999999991E-2</v>
      </c>
      <c r="I110" s="332">
        <v>1.5720000000000001E-2</v>
      </c>
      <c r="J110" s="332">
        <v>0</v>
      </c>
      <c r="K110" s="332">
        <v>0</v>
      </c>
      <c r="L110" s="333">
        <v>0</v>
      </c>
      <c r="M110" s="334">
        <v>0</v>
      </c>
      <c r="N110" s="335">
        <v>0</v>
      </c>
      <c r="O110" s="335">
        <v>0</v>
      </c>
      <c r="P110" s="335">
        <v>0</v>
      </c>
      <c r="Q110" s="335">
        <v>46.151999999999994</v>
      </c>
      <c r="R110" s="336">
        <v>223.17399999999998</v>
      </c>
      <c r="S110" s="176"/>
      <c r="T110" s="175"/>
    </row>
    <row r="111" spans="2:20" ht="15" thickBot="1" x14ac:dyDescent="0.35">
      <c r="B111" s="487"/>
      <c r="C111" s="226" t="s">
        <v>7</v>
      </c>
      <c r="D111" s="224" t="s">
        <v>256</v>
      </c>
      <c r="E111" s="155" t="s">
        <v>871</v>
      </c>
      <c r="F111" s="315">
        <v>22.984999999999996</v>
      </c>
      <c r="G111" s="289">
        <v>0</v>
      </c>
      <c r="H111" s="290">
        <v>3.2730000000000002E-2</v>
      </c>
      <c r="I111" s="290">
        <v>1.91E-3</v>
      </c>
      <c r="J111" s="290">
        <v>0</v>
      </c>
      <c r="K111" s="290">
        <v>0</v>
      </c>
      <c r="L111" s="291">
        <v>0</v>
      </c>
      <c r="M111" s="287">
        <v>0</v>
      </c>
      <c r="N111" s="288">
        <v>0</v>
      </c>
      <c r="O111" s="288">
        <v>0</v>
      </c>
      <c r="P111" s="288">
        <v>0</v>
      </c>
      <c r="Q111" s="288">
        <v>3.6659999999999999</v>
      </c>
      <c r="R111" s="316">
        <v>56.832999999999998</v>
      </c>
      <c r="S111" s="176"/>
      <c r="T111" s="175"/>
    </row>
    <row r="112" spans="2:20" x14ac:dyDescent="0.3">
      <c r="B112" s="485" t="s">
        <v>20</v>
      </c>
      <c r="C112" s="488" t="s">
        <v>2</v>
      </c>
      <c r="D112" s="227" t="s">
        <v>68</v>
      </c>
      <c r="E112" s="152" t="s">
        <v>871</v>
      </c>
      <c r="F112" s="172">
        <v>40.865000000000002</v>
      </c>
      <c r="G112" s="129">
        <v>3.0130000000000004E-2</v>
      </c>
      <c r="H112" s="140">
        <v>0</v>
      </c>
      <c r="I112" s="140">
        <v>0</v>
      </c>
      <c r="J112" s="140">
        <v>0</v>
      </c>
      <c r="K112" s="140">
        <v>0</v>
      </c>
      <c r="L112" s="130">
        <v>0</v>
      </c>
      <c r="M112" s="272">
        <v>26.539000000000001</v>
      </c>
      <c r="N112" s="180">
        <v>23.884</v>
      </c>
      <c r="O112" s="180">
        <v>0</v>
      </c>
      <c r="P112" s="180">
        <v>0</v>
      </c>
      <c r="Q112" s="180">
        <v>0</v>
      </c>
      <c r="R112" s="314">
        <v>0</v>
      </c>
      <c r="S112" s="176"/>
      <c r="T112" s="175"/>
    </row>
    <row r="113" spans="2:20" x14ac:dyDescent="0.3">
      <c r="B113" s="486"/>
      <c r="C113" s="489" t="s">
        <v>2</v>
      </c>
      <c r="D113" s="236" t="s">
        <v>114</v>
      </c>
      <c r="E113" s="281" t="s">
        <v>871</v>
      </c>
      <c r="F113" s="317">
        <v>39.874000000000002</v>
      </c>
      <c r="G113" s="284">
        <v>2.9560000000000003E-2</v>
      </c>
      <c r="H113" s="240">
        <v>0</v>
      </c>
      <c r="I113" s="240">
        <v>0</v>
      </c>
      <c r="J113" s="240">
        <v>0</v>
      </c>
      <c r="K113" s="240">
        <v>0</v>
      </c>
      <c r="L113" s="241">
        <v>0</v>
      </c>
      <c r="M113" s="282">
        <v>27.789000000000001</v>
      </c>
      <c r="N113" s="283">
        <v>25.009999999999998</v>
      </c>
      <c r="O113" s="283">
        <v>0</v>
      </c>
      <c r="P113" s="283">
        <v>0</v>
      </c>
      <c r="Q113" s="283">
        <v>0</v>
      </c>
      <c r="R113" s="318">
        <v>0</v>
      </c>
      <c r="S113" s="176"/>
      <c r="T113" s="175"/>
    </row>
    <row r="114" spans="2:20" x14ac:dyDescent="0.3">
      <c r="B114" s="486"/>
      <c r="C114" s="490" t="s">
        <v>2</v>
      </c>
      <c r="D114" s="328" t="s">
        <v>143</v>
      </c>
      <c r="E114" s="329" t="s">
        <v>871</v>
      </c>
      <c r="F114" s="330">
        <v>38.51</v>
      </c>
      <c r="G114" s="331">
        <v>2.7930000000000003E-2</v>
      </c>
      <c r="H114" s="332">
        <v>0</v>
      </c>
      <c r="I114" s="332">
        <v>0</v>
      </c>
      <c r="J114" s="332">
        <v>0</v>
      </c>
      <c r="K114" s="332">
        <v>0</v>
      </c>
      <c r="L114" s="333">
        <v>0</v>
      </c>
      <c r="M114" s="334">
        <v>30.033000000000001</v>
      </c>
      <c r="N114" s="335">
        <v>27.029</v>
      </c>
      <c r="O114" s="335">
        <v>0</v>
      </c>
      <c r="P114" s="335">
        <v>0</v>
      </c>
      <c r="Q114" s="335">
        <v>0</v>
      </c>
      <c r="R114" s="336">
        <v>0</v>
      </c>
      <c r="S114" s="176"/>
      <c r="T114" s="175"/>
    </row>
    <row r="115" spans="2:20" x14ac:dyDescent="0.3">
      <c r="B115" s="486"/>
      <c r="C115" s="491" t="s">
        <v>4</v>
      </c>
      <c r="D115" s="319" t="s">
        <v>181</v>
      </c>
      <c r="E115" s="320" t="s">
        <v>871</v>
      </c>
      <c r="F115" s="321">
        <v>83.088000000000008</v>
      </c>
      <c r="G115" s="322">
        <v>5.2249999999999998E-2</v>
      </c>
      <c r="H115" s="323">
        <v>0</v>
      </c>
      <c r="I115" s="323">
        <v>0</v>
      </c>
      <c r="J115" s="323">
        <v>0</v>
      </c>
      <c r="K115" s="323">
        <v>0</v>
      </c>
      <c r="L115" s="324">
        <v>0</v>
      </c>
      <c r="M115" s="325">
        <v>75.282000000000011</v>
      </c>
      <c r="N115" s="326">
        <v>67.754000000000005</v>
      </c>
      <c r="O115" s="326">
        <v>0</v>
      </c>
      <c r="P115" s="326">
        <v>0</v>
      </c>
      <c r="Q115" s="326">
        <v>0</v>
      </c>
      <c r="R115" s="327">
        <v>0</v>
      </c>
      <c r="S115" s="176"/>
      <c r="T115" s="175"/>
    </row>
    <row r="116" spans="2:20" x14ac:dyDescent="0.3">
      <c r="B116" s="486"/>
      <c r="C116" s="489" t="s">
        <v>4</v>
      </c>
      <c r="D116" s="236" t="s">
        <v>207</v>
      </c>
      <c r="E116" s="281" t="s">
        <v>871</v>
      </c>
      <c r="F116" s="317">
        <v>82.097000000000008</v>
      </c>
      <c r="G116" s="284">
        <v>5.1679999999999997E-2</v>
      </c>
      <c r="H116" s="240">
        <v>0</v>
      </c>
      <c r="I116" s="240">
        <v>0</v>
      </c>
      <c r="J116" s="240">
        <v>0</v>
      </c>
      <c r="K116" s="240">
        <v>0</v>
      </c>
      <c r="L116" s="241">
        <v>0</v>
      </c>
      <c r="M116" s="282">
        <v>76.532000000000011</v>
      </c>
      <c r="N116" s="283">
        <v>68.88</v>
      </c>
      <c r="O116" s="283">
        <v>0</v>
      </c>
      <c r="P116" s="283">
        <v>0</v>
      </c>
      <c r="Q116" s="283">
        <v>0</v>
      </c>
      <c r="R116" s="318">
        <v>0</v>
      </c>
      <c r="S116" s="176"/>
      <c r="T116" s="175"/>
    </row>
    <row r="117" spans="2:20" x14ac:dyDescent="0.3">
      <c r="B117" s="486"/>
      <c r="C117" s="490" t="s">
        <v>4</v>
      </c>
      <c r="D117" s="328" t="s">
        <v>233</v>
      </c>
      <c r="E117" s="329" t="s">
        <v>871</v>
      </c>
      <c r="F117" s="330">
        <v>80.733000000000004</v>
      </c>
      <c r="G117" s="331">
        <v>5.0050000000000004E-2</v>
      </c>
      <c r="H117" s="332">
        <v>0</v>
      </c>
      <c r="I117" s="332">
        <v>0</v>
      </c>
      <c r="J117" s="332">
        <v>0</v>
      </c>
      <c r="K117" s="332">
        <v>0</v>
      </c>
      <c r="L117" s="333">
        <v>0</v>
      </c>
      <c r="M117" s="334">
        <v>78.77600000000001</v>
      </c>
      <c r="N117" s="335">
        <v>70.899000000000001</v>
      </c>
      <c r="O117" s="335">
        <v>0</v>
      </c>
      <c r="P117" s="335">
        <v>0</v>
      </c>
      <c r="Q117" s="335">
        <v>0</v>
      </c>
      <c r="R117" s="336">
        <v>0</v>
      </c>
      <c r="S117" s="176"/>
      <c r="T117" s="175"/>
    </row>
    <row r="118" spans="2:20" ht="15" thickBot="1" x14ac:dyDescent="0.35">
      <c r="B118" s="487"/>
      <c r="C118" s="226" t="s">
        <v>7</v>
      </c>
      <c r="D118" s="224" t="s">
        <v>255</v>
      </c>
      <c r="E118" s="155" t="s">
        <v>871</v>
      </c>
      <c r="F118" s="315">
        <v>27.555</v>
      </c>
      <c r="G118" s="289">
        <v>1.243E-2</v>
      </c>
      <c r="H118" s="290">
        <v>0</v>
      </c>
      <c r="I118" s="290">
        <v>0</v>
      </c>
      <c r="J118" s="290">
        <v>0</v>
      </c>
      <c r="K118" s="290">
        <v>0</v>
      </c>
      <c r="L118" s="291">
        <v>0</v>
      </c>
      <c r="M118" s="287">
        <v>13.610999999999999</v>
      </c>
      <c r="N118" s="288">
        <v>12.251000000000001</v>
      </c>
      <c r="O118" s="288">
        <v>0</v>
      </c>
      <c r="P118" s="288">
        <v>0</v>
      </c>
      <c r="Q118" s="288">
        <v>0</v>
      </c>
      <c r="R118" s="316">
        <v>0</v>
      </c>
      <c r="S118" s="176"/>
      <c r="T118" s="175"/>
    </row>
    <row r="119" spans="2:20" x14ac:dyDescent="0.3">
      <c r="B119" s="485" t="s">
        <v>66</v>
      </c>
      <c r="C119" s="488" t="s">
        <v>2</v>
      </c>
      <c r="D119" s="227" t="s">
        <v>67</v>
      </c>
      <c r="E119" s="152" t="s">
        <v>871</v>
      </c>
      <c r="F119" s="172">
        <v>131.654</v>
      </c>
      <c r="G119" s="129">
        <v>3.0130000000000004E-2</v>
      </c>
      <c r="H119" s="140">
        <v>0</v>
      </c>
      <c r="I119" s="140">
        <v>0</v>
      </c>
      <c r="J119" s="140">
        <v>0</v>
      </c>
      <c r="K119" s="140">
        <v>0</v>
      </c>
      <c r="L119" s="130">
        <v>0</v>
      </c>
      <c r="M119" s="272">
        <v>26.539000000000001</v>
      </c>
      <c r="N119" s="180">
        <v>23.884</v>
      </c>
      <c r="O119" s="180">
        <v>0</v>
      </c>
      <c r="P119" s="180">
        <v>0</v>
      </c>
      <c r="Q119" s="180">
        <v>0</v>
      </c>
      <c r="R119" s="314">
        <v>0</v>
      </c>
      <c r="S119" s="176"/>
      <c r="T119" s="175"/>
    </row>
    <row r="120" spans="2:20" x14ac:dyDescent="0.3">
      <c r="B120" s="486"/>
      <c r="C120" s="489" t="s">
        <v>2</v>
      </c>
      <c r="D120" s="236" t="s">
        <v>113</v>
      </c>
      <c r="E120" s="281" t="s">
        <v>871</v>
      </c>
      <c r="F120" s="317">
        <v>132.15899999999999</v>
      </c>
      <c r="G120" s="284">
        <v>2.9560000000000003E-2</v>
      </c>
      <c r="H120" s="240">
        <v>0</v>
      </c>
      <c r="I120" s="240">
        <v>0</v>
      </c>
      <c r="J120" s="240">
        <v>0</v>
      </c>
      <c r="K120" s="240">
        <v>0</v>
      </c>
      <c r="L120" s="241">
        <v>0</v>
      </c>
      <c r="M120" s="282">
        <v>27.789000000000001</v>
      </c>
      <c r="N120" s="283">
        <v>25.009999999999998</v>
      </c>
      <c r="O120" s="283">
        <v>0</v>
      </c>
      <c r="P120" s="283">
        <v>0</v>
      </c>
      <c r="Q120" s="283">
        <v>0</v>
      </c>
      <c r="R120" s="318">
        <v>0</v>
      </c>
      <c r="S120" s="176"/>
      <c r="T120" s="175"/>
    </row>
    <row r="121" spans="2:20" x14ac:dyDescent="0.3">
      <c r="B121" s="486"/>
      <c r="C121" s="490" t="s">
        <v>2</v>
      </c>
      <c r="D121" s="328" t="s">
        <v>142</v>
      </c>
      <c r="E121" s="329" t="s">
        <v>871</v>
      </c>
      <c r="F121" s="330">
        <v>131.447</v>
      </c>
      <c r="G121" s="331">
        <v>2.7930000000000003E-2</v>
      </c>
      <c r="H121" s="332">
        <v>0</v>
      </c>
      <c r="I121" s="332">
        <v>0</v>
      </c>
      <c r="J121" s="332">
        <v>0</v>
      </c>
      <c r="K121" s="332">
        <v>0</v>
      </c>
      <c r="L121" s="333">
        <v>0</v>
      </c>
      <c r="M121" s="334">
        <v>30.033000000000001</v>
      </c>
      <c r="N121" s="335">
        <v>27.029</v>
      </c>
      <c r="O121" s="335">
        <v>0</v>
      </c>
      <c r="P121" s="335">
        <v>0</v>
      </c>
      <c r="Q121" s="335">
        <v>0</v>
      </c>
      <c r="R121" s="336">
        <v>0</v>
      </c>
      <c r="S121" s="176"/>
      <c r="T121" s="175"/>
    </row>
    <row r="122" spans="2:20" x14ac:dyDescent="0.3">
      <c r="B122" s="486"/>
      <c r="C122" s="491" t="s">
        <v>4</v>
      </c>
      <c r="D122" s="319" t="s">
        <v>180</v>
      </c>
      <c r="E122" s="320" t="s">
        <v>871</v>
      </c>
      <c r="F122" s="321">
        <v>304.73500000000001</v>
      </c>
      <c r="G122" s="322">
        <v>5.2249999999999998E-2</v>
      </c>
      <c r="H122" s="323">
        <v>0</v>
      </c>
      <c r="I122" s="323">
        <v>0</v>
      </c>
      <c r="J122" s="323">
        <v>0</v>
      </c>
      <c r="K122" s="323">
        <v>0</v>
      </c>
      <c r="L122" s="324">
        <v>0</v>
      </c>
      <c r="M122" s="325">
        <v>75.282000000000011</v>
      </c>
      <c r="N122" s="326">
        <v>67.754000000000005</v>
      </c>
      <c r="O122" s="326">
        <v>0</v>
      </c>
      <c r="P122" s="326">
        <v>0</v>
      </c>
      <c r="Q122" s="326">
        <v>0</v>
      </c>
      <c r="R122" s="327">
        <v>0</v>
      </c>
      <c r="S122" s="176"/>
      <c r="T122" s="175"/>
    </row>
    <row r="123" spans="2:20" x14ac:dyDescent="0.3">
      <c r="B123" s="486"/>
      <c r="C123" s="489" t="s">
        <v>4</v>
      </c>
      <c r="D123" s="236" t="s">
        <v>206</v>
      </c>
      <c r="E123" s="281" t="s">
        <v>871</v>
      </c>
      <c r="F123" s="317">
        <v>305.24</v>
      </c>
      <c r="G123" s="284">
        <v>5.1679999999999997E-2</v>
      </c>
      <c r="H123" s="240">
        <v>0</v>
      </c>
      <c r="I123" s="240">
        <v>0</v>
      </c>
      <c r="J123" s="240">
        <v>0</v>
      </c>
      <c r="K123" s="240">
        <v>0</v>
      </c>
      <c r="L123" s="241">
        <v>0</v>
      </c>
      <c r="M123" s="282">
        <v>76.532000000000011</v>
      </c>
      <c r="N123" s="283">
        <v>68.88</v>
      </c>
      <c r="O123" s="283">
        <v>0</v>
      </c>
      <c r="P123" s="283">
        <v>0</v>
      </c>
      <c r="Q123" s="283">
        <v>0</v>
      </c>
      <c r="R123" s="318">
        <v>0</v>
      </c>
      <c r="S123" s="176"/>
      <c r="T123" s="175"/>
    </row>
    <row r="124" spans="2:20" x14ac:dyDescent="0.3">
      <c r="B124" s="486"/>
      <c r="C124" s="490" t="s">
        <v>4</v>
      </c>
      <c r="D124" s="328" t="s">
        <v>232</v>
      </c>
      <c r="E124" s="329" t="s">
        <v>871</v>
      </c>
      <c r="F124" s="330">
        <v>304.52800000000002</v>
      </c>
      <c r="G124" s="331">
        <v>5.0050000000000004E-2</v>
      </c>
      <c r="H124" s="332">
        <v>0</v>
      </c>
      <c r="I124" s="332">
        <v>0</v>
      </c>
      <c r="J124" s="332">
        <v>0</v>
      </c>
      <c r="K124" s="332">
        <v>0</v>
      </c>
      <c r="L124" s="333">
        <v>0</v>
      </c>
      <c r="M124" s="334">
        <v>81.475000000000009</v>
      </c>
      <c r="N124" s="335">
        <v>70.899000000000001</v>
      </c>
      <c r="O124" s="335">
        <v>0</v>
      </c>
      <c r="P124" s="335">
        <v>0</v>
      </c>
      <c r="Q124" s="335">
        <v>0</v>
      </c>
      <c r="R124" s="336">
        <v>0</v>
      </c>
      <c r="S124" s="176"/>
      <c r="T124" s="175"/>
    </row>
    <row r="125" spans="2:20" ht="15" thickBot="1" x14ac:dyDescent="0.35">
      <c r="B125" s="487"/>
      <c r="C125" s="226" t="s">
        <v>7</v>
      </c>
      <c r="D125" s="224" t="s">
        <v>254</v>
      </c>
      <c r="E125" s="155" t="s">
        <v>871</v>
      </c>
      <c r="F125" s="315">
        <v>85.597999999999999</v>
      </c>
      <c r="G125" s="289">
        <v>1.243E-2</v>
      </c>
      <c r="H125" s="290">
        <v>0</v>
      </c>
      <c r="I125" s="290">
        <v>0</v>
      </c>
      <c r="J125" s="290">
        <v>0</v>
      </c>
      <c r="K125" s="290">
        <v>0</v>
      </c>
      <c r="L125" s="291">
        <v>0</v>
      </c>
      <c r="M125" s="287">
        <v>12.58</v>
      </c>
      <c r="N125" s="288">
        <v>11.322000000000001</v>
      </c>
      <c r="O125" s="288">
        <v>0</v>
      </c>
      <c r="P125" s="288">
        <v>0</v>
      </c>
      <c r="Q125" s="288">
        <v>0</v>
      </c>
      <c r="R125" s="316">
        <v>0</v>
      </c>
      <c r="S125" s="176"/>
      <c r="T125" s="175"/>
    </row>
    <row r="126" spans="2:20" x14ac:dyDescent="0.3">
      <c r="B126" s="485" t="s">
        <v>19</v>
      </c>
      <c r="C126" s="488" t="s">
        <v>2</v>
      </c>
      <c r="D126" s="227" t="s">
        <v>65</v>
      </c>
      <c r="E126" s="152" t="s">
        <v>871</v>
      </c>
      <c r="F126" s="172">
        <v>342.73800000000006</v>
      </c>
      <c r="G126" s="129">
        <v>3.0130000000000004E-2</v>
      </c>
      <c r="H126" s="140">
        <v>0</v>
      </c>
      <c r="I126" s="140">
        <v>0</v>
      </c>
      <c r="J126" s="140">
        <v>0</v>
      </c>
      <c r="K126" s="140">
        <v>0</v>
      </c>
      <c r="L126" s="130">
        <v>0</v>
      </c>
      <c r="M126" s="272">
        <v>22.394000000000002</v>
      </c>
      <c r="N126" s="180">
        <v>19.575000000000003</v>
      </c>
      <c r="O126" s="180">
        <v>0</v>
      </c>
      <c r="P126" s="180">
        <v>0</v>
      </c>
      <c r="Q126" s="180">
        <v>0</v>
      </c>
      <c r="R126" s="314">
        <v>0</v>
      </c>
      <c r="S126" s="176"/>
      <c r="T126" s="175"/>
    </row>
    <row r="127" spans="2:20" x14ac:dyDescent="0.3">
      <c r="B127" s="486"/>
      <c r="C127" s="489" t="s">
        <v>2</v>
      </c>
      <c r="D127" s="236" t="s">
        <v>112</v>
      </c>
      <c r="E127" s="281" t="s">
        <v>871</v>
      </c>
      <c r="F127" s="317">
        <v>347.89300000000003</v>
      </c>
      <c r="G127" s="284">
        <v>2.9560000000000003E-2</v>
      </c>
      <c r="H127" s="240">
        <v>0</v>
      </c>
      <c r="I127" s="240">
        <v>0</v>
      </c>
      <c r="J127" s="240">
        <v>0</v>
      </c>
      <c r="K127" s="240">
        <v>0</v>
      </c>
      <c r="L127" s="241">
        <v>0</v>
      </c>
      <c r="M127" s="282">
        <v>22.987000000000002</v>
      </c>
      <c r="N127" s="283">
        <v>20.701000000000001</v>
      </c>
      <c r="O127" s="283">
        <v>0</v>
      </c>
      <c r="P127" s="283">
        <v>0</v>
      </c>
      <c r="Q127" s="283">
        <v>0</v>
      </c>
      <c r="R127" s="318">
        <v>0</v>
      </c>
      <c r="S127" s="176"/>
      <c r="T127" s="175"/>
    </row>
    <row r="128" spans="2:20" x14ac:dyDescent="0.3">
      <c r="B128" s="486"/>
      <c r="C128" s="490" t="s">
        <v>2</v>
      </c>
      <c r="D128" s="328" t="s">
        <v>141</v>
      </c>
      <c r="E128" s="329" t="s">
        <v>871</v>
      </c>
      <c r="F128" s="330">
        <v>349.21200000000005</v>
      </c>
      <c r="G128" s="331">
        <v>2.7930000000000003E-2</v>
      </c>
      <c r="H128" s="332">
        <v>0</v>
      </c>
      <c r="I128" s="332">
        <v>0</v>
      </c>
      <c r="J128" s="332">
        <v>0</v>
      </c>
      <c r="K128" s="332">
        <v>0</v>
      </c>
      <c r="L128" s="333">
        <v>0</v>
      </c>
      <c r="M128" s="334">
        <v>25.231000000000002</v>
      </c>
      <c r="N128" s="335">
        <v>22.720000000000002</v>
      </c>
      <c r="O128" s="335">
        <v>0</v>
      </c>
      <c r="P128" s="335">
        <v>0</v>
      </c>
      <c r="Q128" s="335">
        <v>0</v>
      </c>
      <c r="R128" s="336">
        <v>0</v>
      </c>
      <c r="S128" s="176"/>
      <c r="T128" s="175"/>
    </row>
    <row r="129" spans="2:20" x14ac:dyDescent="0.3">
      <c r="B129" s="486"/>
      <c r="C129" s="491" t="s">
        <v>4</v>
      </c>
      <c r="D129" s="319" t="s">
        <v>179</v>
      </c>
      <c r="E129" s="320" t="s">
        <v>871</v>
      </c>
      <c r="F129" s="321">
        <v>963.61599999999999</v>
      </c>
      <c r="G129" s="322">
        <v>5.2249999999999998E-2</v>
      </c>
      <c r="H129" s="323">
        <v>0</v>
      </c>
      <c r="I129" s="323">
        <v>0</v>
      </c>
      <c r="J129" s="323">
        <v>0</v>
      </c>
      <c r="K129" s="323">
        <v>0</v>
      </c>
      <c r="L129" s="324">
        <v>0</v>
      </c>
      <c r="M129" s="325">
        <v>75.282000000000011</v>
      </c>
      <c r="N129" s="326">
        <v>67.754000000000005</v>
      </c>
      <c r="O129" s="326">
        <v>0</v>
      </c>
      <c r="P129" s="326">
        <v>0</v>
      </c>
      <c r="Q129" s="326">
        <v>0</v>
      </c>
      <c r="R129" s="327">
        <v>0</v>
      </c>
      <c r="S129" s="176"/>
      <c r="T129" s="175"/>
    </row>
    <row r="130" spans="2:20" x14ac:dyDescent="0.3">
      <c r="B130" s="486"/>
      <c r="C130" s="489" t="s">
        <v>4</v>
      </c>
      <c r="D130" s="236" t="s">
        <v>205</v>
      </c>
      <c r="E130" s="281" t="s">
        <v>871</v>
      </c>
      <c r="F130" s="317">
        <v>968.77099999999996</v>
      </c>
      <c r="G130" s="284">
        <v>5.1679999999999997E-2</v>
      </c>
      <c r="H130" s="240">
        <v>0</v>
      </c>
      <c r="I130" s="240">
        <v>0</v>
      </c>
      <c r="J130" s="240">
        <v>0</v>
      </c>
      <c r="K130" s="240">
        <v>0</v>
      </c>
      <c r="L130" s="241">
        <v>0</v>
      </c>
      <c r="M130" s="282">
        <v>77.92</v>
      </c>
      <c r="N130" s="283">
        <v>68.88</v>
      </c>
      <c r="O130" s="283">
        <v>0</v>
      </c>
      <c r="P130" s="283">
        <v>0</v>
      </c>
      <c r="Q130" s="283">
        <v>0</v>
      </c>
      <c r="R130" s="318">
        <v>0</v>
      </c>
      <c r="S130" s="176"/>
      <c r="T130" s="175"/>
    </row>
    <row r="131" spans="2:20" x14ac:dyDescent="0.3">
      <c r="B131" s="486"/>
      <c r="C131" s="490" t="s">
        <v>4</v>
      </c>
      <c r="D131" s="328" t="s">
        <v>231</v>
      </c>
      <c r="E131" s="329" t="s">
        <v>871</v>
      </c>
      <c r="F131" s="330">
        <v>970.09</v>
      </c>
      <c r="G131" s="331">
        <v>5.3270000000000005E-2</v>
      </c>
      <c r="H131" s="332">
        <v>0</v>
      </c>
      <c r="I131" s="332">
        <v>0</v>
      </c>
      <c r="J131" s="332">
        <v>0</v>
      </c>
      <c r="K131" s="332">
        <v>0</v>
      </c>
      <c r="L131" s="333">
        <v>0</v>
      </c>
      <c r="M131" s="334">
        <v>81.475000000000009</v>
      </c>
      <c r="N131" s="335">
        <v>73.328000000000003</v>
      </c>
      <c r="O131" s="335">
        <v>0</v>
      </c>
      <c r="P131" s="335">
        <v>0</v>
      </c>
      <c r="Q131" s="335">
        <v>0</v>
      </c>
      <c r="R131" s="336">
        <v>0</v>
      </c>
      <c r="S131" s="176"/>
      <c r="T131" s="175"/>
    </row>
    <row r="132" spans="2:20" ht="15" thickBot="1" x14ac:dyDescent="0.35">
      <c r="B132" s="487"/>
      <c r="C132" s="226" t="s">
        <v>7</v>
      </c>
      <c r="D132" s="224" t="s">
        <v>253</v>
      </c>
      <c r="E132" s="155" t="s">
        <v>871</v>
      </c>
      <c r="F132" s="315">
        <v>240.863</v>
      </c>
      <c r="G132" s="289">
        <v>1.243E-2</v>
      </c>
      <c r="H132" s="290">
        <v>0</v>
      </c>
      <c r="I132" s="290">
        <v>0</v>
      </c>
      <c r="J132" s="290">
        <v>0</v>
      </c>
      <c r="K132" s="290">
        <v>0</v>
      </c>
      <c r="L132" s="291">
        <v>0</v>
      </c>
      <c r="M132" s="287">
        <v>12.725000000000001</v>
      </c>
      <c r="N132" s="288">
        <v>11.074</v>
      </c>
      <c r="O132" s="288">
        <v>0</v>
      </c>
      <c r="P132" s="288">
        <v>0</v>
      </c>
      <c r="Q132" s="288">
        <v>0</v>
      </c>
      <c r="R132" s="316">
        <v>0</v>
      </c>
      <c r="S132" s="176"/>
      <c r="T132" s="175"/>
    </row>
    <row r="133" spans="2:20" x14ac:dyDescent="0.3">
      <c r="B133" s="485" t="s">
        <v>22</v>
      </c>
      <c r="C133" s="488" t="s">
        <v>2</v>
      </c>
      <c r="D133" s="227" t="s">
        <v>78</v>
      </c>
      <c r="E133" s="152" t="s">
        <v>871</v>
      </c>
      <c r="F133" s="172">
        <v>40.865000000000002</v>
      </c>
      <c r="G133" s="129">
        <v>0</v>
      </c>
      <c r="H133" s="140">
        <v>0</v>
      </c>
      <c r="I133" s="140">
        <v>0</v>
      </c>
      <c r="J133" s="140">
        <v>0</v>
      </c>
      <c r="K133" s="140">
        <v>3.2969999999999999E-2</v>
      </c>
      <c r="L133" s="130">
        <v>0.10069</v>
      </c>
      <c r="M133" s="272">
        <v>0</v>
      </c>
      <c r="N133" s="180">
        <v>0</v>
      </c>
      <c r="O133" s="180">
        <v>0</v>
      </c>
      <c r="P133" s="180">
        <v>0</v>
      </c>
      <c r="Q133" s="180">
        <v>0</v>
      </c>
      <c r="R133" s="314">
        <v>0</v>
      </c>
      <c r="S133" s="176"/>
      <c r="T133" s="175"/>
    </row>
    <row r="134" spans="2:20" x14ac:dyDescent="0.3">
      <c r="B134" s="486"/>
      <c r="C134" s="489" t="s">
        <v>2</v>
      </c>
      <c r="D134" s="236" t="s">
        <v>118</v>
      </c>
      <c r="E134" s="281" t="s">
        <v>871</v>
      </c>
      <c r="F134" s="317">
        <v>39.874000000000002</v>
      </c>
      <c r="G134" s="284">
        <v>0</v>
      </c>
      <c r="H134" s="240">
        <v>0</v>
      </c>
      <c r="I134" s="240">
        <v>0</v>
      </c>
      <c r="J134" s="240">
        <v>0</v>
      </c>
      <c r="K134" s="240">
        <v>3.227E-2</v>
      </c>
      <c r="L134" s="241">
        <v>0.10739</v>
      </c>
      <c r="M134" s="282">
        <v>0</v>
      </c>
      <c r="N134" s="283">
        <v>0</v>
      </c>
      <c r="O134" s="283">
        <v>0</v>
      </c>
      <c r="P134" s="283">
        <v>0</v>
      </c>
      <c r="Q134" s="283">
        <v>0</v>
      </c>
      <c r="R134" s="318">
        <v>0</v>
      </c>
      <c r="S134" s="176"/>
      <c r="T134" s="175"/>
    </row>
    <row r="135" spans="2:20" x14ac:dyDescent="0.3">
      <c r="B135" s="486"/>
      <c r="C135" s="490" t="s">
        <v>2</v>
      </c>
      <c r="D135" s="328" t="s">
        <v>147</v>
      </c>
      <c r="E135" s="329" t="s">
        <v>871</v>
      </c>
      <c r="F135" s="330">
        <v>38.786999999999999</v>
      </c>
      <c r="G135" s="331">
        <v>0</v>
      </c>
      <c r="H135" s="332">
        <v>0</v>
      </c>
      <c r="I135" s="332">
        <v>0</v>
      </c>
      <c r="J135" s="332">
        <v>0</v>
      </c>
      <c r="K135" s="332">
        <v>3.0280000000000001E-2</v>
      </c>
      <c r="L135" s="333">
        <v>0.11871999999999999</v>
      </c>
      <c r="M135" s="334">
        <v>0</v>
      </c>
      <c r="N135" s="335">
        <v>0</v>
      </c>
      <c r="O135" s="335">
        <v>0</v>
      </c>
      <c r="P135" s="335">
        <v>0</v>
      </c>
      <c r="Q135" s="335">
        <v>0</v>
      </c>
      <c r="R135" s="336">
        <v>0</v>
      </c>
      <c r="S135" s="176"/>
      <c r="T135" s="175"/>
    </row>
    <row r="136" spans="2:20" x14ac:dyDescent="0.3">
      <c r="B136" s="486"/>
      <c r="C136" s="491" t="s">
        <v>4</v>
      </c>
      <c r="D136" s="319" t="s">
        <v>185</v>
      </c>
      <c r="E136" s="320" t="s">
        <v>871</v>
      </c>
      <c r="F136" s="321">
        <v>83.088000000000008</v>
      </c>
      <c r="G136" s="322">
        <v>0</v>
      </c>
      <c r="H136" s="323">
        <v>0</v>
      </c>
      <c r="I136" s="323">
        <v>0</v>
      </c>
      <c r="J136" s="323">
        <v>0</v>
      </c>
      <c r="K136" s="323">
        <v>5.3509999999999995E-2</v>
      </c>
      <c r="L136" s="324">
        <v>0.23833999999999997</v>
      </c>
      <c r="M136" s="325">
        <v>0</v>
      </c>
      <c r="N136" s="326">
        <v>0</v>
      </c>
      <c r="O136" s="326">
        <v>0</v>
      </c>
      <c r="P136" s="326">
        <v>0</v>
      </c>
      <c r="Q136" s="326">
        <v>0</v>
      </c>
      <c r="R136" s="327">
        <v>0</v>
      </c>
      <c r="S136" s="176"/>
      <c r="T136" s="175"/>
    </row>
    <row r="137" spans="2:20" x14ac:dyDescent="0.3">
      <c r="B137" s="486"/>
      <c r="C137" s="489" t="s">
        <v>4</v>
      </c>
      <c r="D137" s="236" t="s">
        <v>211</v>
      </c>
      <c r="E137" s="281" t="s">
        <v>871</v>
      </c>
      <c r="F137" s="317">
        <v>82.097000000000008</v>
      </c>
      <c r="G137" s="284">
        <v>0</v>
      </c>
      <c r="H137" s="240">
        <v>0</v>
      </c>
      <c r="I137" s="240">
        <v>0</v>
      </c>
      <c r="J137" s="240">
        <v>0</v>
      </c>
      <c r="K137" s="240">
        <v>5.2810000000000003E-2</v>
      </c>
      <c r="L137" s="241">
        <v>0.24503999999999998</v>
      </c>
      <c r="M137" s="282">
        <v>0</v>
      </c>
      <c r="N137" s="283">
        <v>0</v>
      </c>
      <c r="O137" s="283">
        <v>0</v>
      </c>
      <c r="P137" s="283">
        <v>0</v>
      </c>
      <c r="Q137" s="283">
        <v>0</v>
      </c>
      <c r="R137" s="318">
        <v>0</v>
      </c>
      <c r="S137" s="176"/>
      <c r="T137" s="175"/>
    </row>
    <row r="138" spans="2:20" x14ac:dyDescent="0.3">
      <c r="B138" s="486"/>
      <c r="C138" s="490" t="s">
        <v>4</v>
      </c>
      <c r="D138" s="328" t="s">
        <v>237</v>
      </c>
      <c r="E138" s="329" t="s">
        <v>871</v>
      </c>
      <c r="F138" s="330">
        <v>81.010000000000005</v>
      </c>
      <c r="G138" s="331">
        <v>0</v>
      </c>
      <c r="H138" s="332">
        <v>0</v>
      </c>
      <c r="I138" s="332">
        <v>0</v>
      </c>
      <c r="J138" s="332">
        <v>0</v>
      </c>
      <c r="K138" s="332">
        <v>5.0819999999999997E-2</v>
      </c>
      <c r="L138" s="333">
        <v>0.25636999999999999</v>
      </c>
      <c r="M138" s="334">
        <v>0</v>
      </c>
      <c r="N138" s="335">
        <v>0</v>
      </c>
      <c r="O138" s="335">
        <v>0</v>
      </c>
      <c r="P138" s="335">
        <v>0</v>
      </c>
      <c r="Q138" s="335">
        <v>0</v>
      </c>
      <c r="R138" s="336">
        <v>0</v>
      </c>
      <c r="S138" s="176"/>
      <c r="T138" s="175"/>
    </row>
    <row r="139" spans="2:20" ht="15" thickBot="1" x14ac:dyDescent="0.35">
      <c r="B139" s="487"/>
      <c r="C139" s="226" t="s">
        <v>7</v>
      </c>
      <c r="D139" s="224" t="s">
        <v>259</v>
      </c>
      <c r="E139" s="155" t="s">
        <v>871</v>
      </c>
      <c r="F139" s="315">
        <v>27.574000000000002</v>
      </c>
      <c r="G139" s="289">
        <v>0</v>
      </c>
      <c r="H139" s="290">
        <v>0</v>
      </c>
      <c r="I139" s="290">
        <v>0</v>
      </c>
      <c r="J139" s="290">
        <v>0</v>
      </c>
      <c r="K139" s="290">
        <v>1.2E-2</v>
      </c>
      <c r="L139" s="291">
        <v>4.9910000000000003E-2</v>
      </c>
      <c r="M139" s="287">
        <v>0</v>
      </c>
      <c r="N139" s="288">
        <v>0</v>
      </c>
      <c r="O139" s="288">
        <v>0</v>
      </c>
      <c r="P139" s="288">
        <v>0</v>
      </c>
      <c r="Q139" s="288">
        <v>0</v>
      </c>
      <c r="R139" s="316">
        <v>0</v>
      </c>
      <c r="S139" s="176"/>
      <c r="T139" s="175"/>
    </row>
    <row r="140" spans="2:20" x14ac:dyDescent="0.3">
      <c r="B140" s="485" t="s">
        <v>21</v>
      </c>
      <c r="C140" s="488" t="s">
        <v>2</v>
      </c>
      <c r="D140" s="227" t="s">
        <v>75</v>
      </c>
      <c r="E140" s="152" t="s">
        <v>871</v>
      </c>
      <c r="F140" s="172">
        <v>40.865000000000002</v>
      </c>
      <c r="G140" s="129">
        <v>0</v>
      </c>
      <c r="H140" s="140">
        <v>0</v>
      </c>
      <c r="I140" s="140">
        <v>0</v>
      </c>
      <c r="J140" s="140">
        <v>0</v>
      </c>
      <c r="K140" s="140">
        <v>3.3730000000000003E-2</v>
      </c>
      <c r="L140" s="130">
        <v>0.12430999999999999</v>
      </c>
      <c r="M140" s="272">
        <v>0</v>
      </c>
      <c r="N140" s="180">
        <v>0</v>
      </c>
      <c r="O140" s="180">
        <v>0</v>
      </c>
      <c r="P140" s="180">
        <v>0</v>
      </c>
      <c r="Q140" s="180">
        <v>0</v>
      </c>
      <c r="R140" s="314">
        <v>0</v>
      </c>
      <c r="S140" s="176"/>
      <c r="T140" s="175"/>
    </row>
    <row r="141" spans="2:20" x14ac:dyDescent="0.3">
      <c r="B141" s="486"/>
      <c r="C141" s="489" t="s">
        <v>2</v>
      </c>
      <c r="D141" s="236" t="s">
        <v>117</v>
      </c>
      <c r="E141" s="281" t="s">
        <v>871</v>
      </c>
      <c r="F141" s="317">
        <v>39.874000000000002</v>
      </c>
      <c r="G141" s="284">
        <v>0</v>
      </c>
      <c r="H141" s="240">
        <v>0</v>
      </c>
      <c r="I141" s="240">
        <v>0</v>
      </c>
      <c r="J141" s="240">
        <v>0</v>
      </c>
      <c r="K141" s="240">
        <v>3.3150000000000006E-2</v>
      </c>
      <c r="L141" s="241">
        <v>0.12983999999999998</v>
      </c>
      <c r="M141" s="282">
        <v>0</v>
      </c>
      <c r="N141" s="283">
        <v>0</v>
      </c>
      <c r="O141" s="283">
        <v>0</v>
      </c>
      <c r="P141" s="283">
        <v>0</v>
      </c>
      <c r="Q141" s="283">
        <v>0</v>
      </c>
      <c r="R141" s="318">
        <v>0</v>
      </c>
      <c r="S141" s="176"/>
      <c r="T141" s="175"/>
    </row>
    <row r="142" spans="2:20" x14ac:dyDescent="0.3">
      <c r="B142" s="486"/>
      <c r="C142" s="490" t="s">
        <v>2</v>
      </c>
      <c r="D142" s="328" t="s">
        <v>146</v>
      </c>
      <c r="E142" s="329" t="s">
        <v>871</v>
      </c>
      <c r="F142" s="330">
        <v>38.786999999999999</v>
      </c>
      <c r="G142" s="331">
        <v>0</v>
      </c>
      <c r="H142" s="332">
        <v>0</v>
      </c>
      <c r="I142" s="332">
        <v>0</v>
      </c>
      <c r="J142" s="332">
        <v>0</v>
      </c>
      <c r="K142" s="332">
        <v>3.1519999999999999E-2</v>
      </c>
      <c r="L142" s="333">
        <v>0.13919999999999999</v>
      </c>
      <c r="M142" s="334">
        <v>0</v>
      </c>
      <c r="N142" s="335">
        <v>0</v>
      </c>
      <c r="O142" s="335">
        <v>0</v>
      </c>
      <c r="P142" s="335">
        <v>0</v>
      </c>
      <c r="Q142" s="335">
        <v>0</v>
      </c>
      <c r="R142" s="336">
        <v>0</v>
      </c>
      <c r="S142" s="176"/>
      <c r="T142" s="175"/>
    </row>
    <row r="143" spans="2:20" x14ac:dyDescent="0.3">
      <c r="B143" s="486"/>
      <c r="C143" s="491" t="s">
        <v>4</v>
      </c>
      <c r="D143" s="319" t="s">
        <v>184</v>
      </c>
      <c r="E143" s="320" t="s">
        <v>871</v>
      </c>
      <c r="F143" s="321">
        <v>83.088000000000008</v>
      </c>
      <c r="G143" s="322">
        <v>0</v>
      </c>
      <c r="H143" s="323">
        <v>0</v>
      </c>
      <c r="I143" s="323">
        <v>0</v>
      </c>
      <c r="J143" s="323">
        <v>0</v>
      </c>
      <c r="K143" s="323">
        <v>6.2350000000000003E-2</v>
      </c>
      <c r="L143" s="324">
        <v>0.31611</v>
      </c>
      <c r="M143" s="325">
        <v>0</v>
      </c>
      <c r="N143" s="326">
        <v>0</v>
      </c>
      <c r="O143" s="326">
        <v>0</v>
      </c>
      <c r="P143" s="326">
        <v>0</v>
      </c>
      <c r="Q143" s="326">
        <v>0</v>
      </c>
      <c r="R143" s="327">
        <v>0</v>
      </c>
      <c r="S143" s="176"/>
      <c r="T143" s="175"/>
    </row>
    <row r="144" spans="2:20" x14ac:dyDescent="0.3">
      <c r="B144" s="486"/>
      <c r="C144" s="489" t="s">
        <v>4</v>
      </c>
      <c r="D144" s="236" t="s">
        <v>210</v>
      </c>
      <c r="E144" s="281" t="s">
        <v>871</v>
      </c>
      <c r="F144" s="317">
        <v>82.097000000000008</v>
      </c>
      <c r="G144" s="284">
        <v>0</v>
      </c>
      <c r="H144" s="240">
        <v>0</v>
      </c>
      <c r="I144" s="240">
        <v>0</v>
      </c>
      <c r="J144" s="240">
        <v>0</v>
      </c>
      <c r="K144" s="240">
        <v>6.1769999999999999E-2</v>
      </c>
      <c r="L144" s="241">
        <v>0.32163999999999998</v>
      </c>
      <c r="M144" s="282">
        <v>0</v>
      </c>
      <c r="N144" s="283">
        <v>0</v>
      </c>
      <c r="O144" s="283">
        <v>0</v>
      </c>
      <c r="P144" s="283">
        <v>0</v>
      </c>
      <c r="Q144" s="283">
        <v>0</v>
      </c>
      <c r="R144" s="318">
        <v>0</v>
      </c>
      <c r="S144" s="176"/>
      <c r="T144" s="175"/>
    </row>
    <row r="145" spans="2:20" x14ac:dyDescent="0.3">
      <c r="B145" s="486"/>
      <c r="C145" s="490" t="s">
        <v>4</v>
      </c>
      <c r="D145" s="328" t="s">
        <v>236</v>
      </c>
      <c r="E145" s="329" t="s">
        <v>871</v>
      </c>
      <c r="F145" s="330">
        <v>81.010000000000005</v>
      </c>
      <c r="G145" s="331">
        <v>0</v>
      </c>
      <c r="H145" s="332">
        <v>0</v>
      </c>
      <c r="I145" s="332">
        <v>0</v>
      </c>
      <c r="J145" s="332">
        <v>0</v>
      </c>
      <c r="K145" s="332">
        <v>6.336E-2</v>
      </c>
      <c r="L145" s="333">
        <v>0.33899000000000001</v>
      </c>
      <c r="M145" s="334">
        <v>0</v>
      </c>
      <c r="N145" s="335">
        <v>0</v>
      </c>
      <c r="O145" s="335">
        <v>0</v>
      </c>
      <c r="P145" s="335">
        <v>0</v>
      </c>
      <c r="Q145" s="335">
        <v>0</v>
      </c>
      <c r="R145" s="336">
        <v>0</v>
      </c>
      <c r="S145" s="176"/>
      <c r="T145" s="175"/>
    </row>
    <row r="146" spans="2:20" ht="15" thickBot="1" x14ac:dyDescent="0.35">
      <c r="B146" s="487"/>
      <c r="C146" s="226" t="s">
        <v>7</v>
      </c>
      <c r="D146" s="224" t="s">
        <v>258</v>
      </c>
      <c r="E146" s="155" t="s">
        <v>871</v>
      </c>
      <c r="F146" s="315">
        <v>27.574000000000002</v>
      </c>
      <c r="G146" s="289">
        <v>0</v>
      </c>
      <c r="H146" s="290">
        <v>0</v>
      </c>
      <c r="I146" s="290">
        <v>0</v>
      </c>
      <c r="J146" s="290">
        <v>0</v>
      </c>
      <c r="K146" s="290">
        <v>1.5520000000000001E-2</v>
      </c>
      <c r="L146" s="291">
        <v>6.6769999999999996E-2</v>
      </c>
      <c r="M146" s="287">
        <v>0</v>
      </c>
      <c r="N146" s="288">
        <v>0</v>
      </c>
      <c r="O146" s="288">
        <v>0</v>
      </c>
      <c r="P146" s="288">
        <v>0</v>
      </c>
      <c r="Q146" s="288">
        <v>0</v>
      </c>
      <c r="R146" s="316">
        <v>0</v>
      </c>
      <c r="S146" s="176"/>
      <c r="T146" s="175"/>
    </row>
    <row r="147" spans="2:20" x14ac:dyDescent="0.3">
      <c r="B147" s="485" t="s">
        <v>23</v>
      </c>
      <c r="C147" s="488" t="s">
        <v>2</v>
      </c>
      <c r="D147" s="227" t="s">
        <v>79</v>
      </c>
      <c r="E147" s="152" t="s">
        <v>871</v>
      </c>
      <c r="F147" s="172">
        <v>40.865000000000002</v>
      </c>
      <c r="G147" s="129">
        <v>7.9389999999999988E-2</v>
      </c>
      <c r="H147" s="140">
        <v>0</v>
      </c>
      <c r="I147" s="140">
        <v>0</v>
      </c>
      <c r="J147" s="140">
        <v>0</v>
      </c>
      <c r="K147" s="140">
        <v>0</v>
      </c>
      <c r="L147" s="130">
        <v>0</v>
      </c>
      <c r="M147" s="272">
        <v>0</v>
      </c>
      <c r="N147" s="180">
        <v>0</v>
      </c>
      <c r="O147" s="180">
        <v>0</v>
      </c>
      <c r="P147" s="180">
        <v>0</v>
      </c>
      <c r="Q147" s="180">
        <v>0</v>
      </c>
      <c r="R147" s="314">
        <v>0</v>
      </c>
      <c r="S147" s="176"/>
      <c r="T147" s="175"/>
    </row>
    <row r="148" spans="2:20" x14ac:dyDescent="0.3">
      <c r="B148" s="486"/>
      <c r="C148" s="489" t="s">
        <v>2</v>
      </c>
      <c r="D148" s="236" t="s">
        <v>119</v>
      </c>
      <c r="E148" s="281" t="s">
        <v>871</v>
      </c>
      <c r="F148" s="317">
        <v>39.874000000000002</v>
      </c>
      <c r="G148" s="284">
        <v>7.8709999999999988E-2</v>
      </c>
      <c r="H148" s="240">
        <v>0</v>
      </c>
      <c r="I148" s="240">
        <v>0</v>
      </c>
      <c r="J148" s="240">
        <v>0</v>
      </c>
      <c r="K148" s="240">
        <v>0</v>
      </c>
      <c r="L148" s="241">
        <v>0</v>
      </c>
      <c r="M148" s="282">
        <v>0</v>
      </c>
      <c r="N148" s="283">
        <v>0</v>
      </c>
      <c r="O148" s="283">
        <v>0</v>
      </c>
      <c r="P148" s="283">
        <v>0</v>
      </c>
      <c r="Q148" s="283">
        <v>0</v>
      </c>
      <c r="R148" s="318">
        <v>0</v>
      </c>
      <c r="S148" s="176"/>
      <c r="T148" s="175"/>
    </row>
    <row r="149" spans="2:20" x14ac:dyDescent="0.3">
      <c r="B149" s="486"/>
      <c r="C149" s="490" t="s">
        <v>2</v>
      </c>
      <c r="D149" s="328" t="s">
        <v>148</v>
      </c>
      <c r="E149" s="329" t="s">
        <v>871</v>
      </c>
      <c r="F149" s="330">
        <v>38.51</v>
      </c>
      <c r="G149" s="331">
        <v>7.6719999999999997E-2</v>
      </c>
      <c r="H149" s="332">
        <v>0</v>
      </c>
      <c r="I149" s="332">
        <v>0</v>
      </c>
      <c r="J149" s="332">
        <v>0</v>
      </c>
      <c r="K149" s="332">
        <v>0</v>
      </c>
      <c r="L149" s="333">
        <v>0</v>
      </c>
      <c r="M149" s="334">
        <v>0</v>
      </c>
      <c r="N149" s="335">
        <v>0</v>
      </c>
      <c r="O149" s="335">
        <v>0</v>
      </c>
      <c r="P149" s="335">
        <v>0</v>
      </c>
      <c r="Q149" s="335">
        <v>0</v>
      </c>
      <c r="R149" s="336">
        <v>0</v>
      </c>
      <c r="S149" s="176"/>
      <c r="T149" s="175"/>
    </row>
    <row r="150" spans="2:20" x14ac:dyDescent="0.3">
      <c r="B150" s="486"/>
      <c r="C150" s="491" t="s">
        <v>4</v>
      </c>
      <c r="D150" s="319" t="s">
        <v>186</v>
      </c>
      <c r="E150" s="320" t="s">
        <v>871</v>
      </c>
      <c r="F150" s="321">
        <v>83.088000000000008</v>
      </c>
      <c r="G150" s="322">
        <v>0.34679000000000004</v>
      </c>
      <c r="H150" s="323">
        <v>0</v>
      </c>
      <c r="I150" s="323">
        <v>0</v>
      </c>
      <c r="J150" s="323">
        <v>0</v>
      </c>
      <c r="K150" s="323">
        <v>0</v>
      </c>
      <c r="L150" s="324">
        <v>0</v>
      </c>
      <c r="M150" s="325">
        <v>0</v>
      </c>
      <c r="N150" s="326">
        <v>0</v>
      </c>
      <c r="O150" s="326">
        <v>0</v>
      </c>
      <c r="P150" s="326">
        <v>0</v>
      </c>
      <c r="Q150" s="326">
        <v>0</v>
      </c>
      <c r="R150" s="327">
        <v>0</v>
      </c>
      <c r="S150" s="176"/>
      <c r="T150" s="175"/>
    </row>
    <row r="151" spans="2:20" x14ac:dyDescent="0.3">
      <c r="B151" s="486"/>
      <c r="C151" s="489" t="s">
        <v>4</v>
      </c>
      <c r="D151" s="236" t="s">
        <v>212</v>
      </c>
      <c r="E151" s="281" t="s">
        <v>871</v>
      </c>
      <c r="F151" s="317">
        <v>82.097000000000008</v>
      </c>
      <c r="G151" s="284">
        <v>0.34611000000000003</v>
      </c>
      <c r="H151" s="240">
        <v>0</v>
      </c>
      <c r="I151" s="240">
        <v>0</v>
      </c>
      <c r="J151" s="240">
        <v>0</v>
      </c>
      <c r="K151" s="240">
        <v>0</v>
      </c>
      <c r="L151" s="241">
        <v>0</v>
      </c>
      <c r="M151" s="282">
        <v>0</v>
      </c>
      <c r="N151" s="283">
        <v>0</v>
      </c>
      <c r="O151" s="283">
        <v>0</v>
      </c>
      <c r="P151" s="283">
        <v>0</v>
      </c>
      <c r="Q151" s="283">
        <v>0</v>
      </c>
      <c r="R151" s="318">
        <v>0</v>
      </c>
      <c r="S151" s="176"/>
      <c r="T151" s="175"/>
    </row>
    <row r="152" spans="2:20" x14ac:dyDescent="0.3">
      <c r="B152" s="486"/>
      <c r="C152" s="490" t="s">
        <v>4</v>
      </c>
      <c r="D152" s="328" t="s">
        <v>238</v>
      </c>
      <c r="E152" s="329" t="s">
        <v>871</v>
      </c>
      <c r="F152" s="330">
        <v>80.733000000000004</v>
      </c>
      <c r="G152" s="331">
        <v>0.34412000000000004</v>
      </c>
      <c r="H152" s="332">
        <v>0</v>
      </c>
      <c r="I152" s="332">
        <v>0</v>
      </c>
      <c r="J152" s="332">
        <v>0</v>
      </c>
      <c r="K152" s="332">
        <v>0</v>
      </c>
      <c r="L152" s="333">
        <v>0</v>
      </c>
      <c r="M152" s="334">
        <v>0</v>
      </c>
      <c r="N152" s="335">
        <v>0</v>
      </c>
      <c r="O152" s="335">
        <v>0</v>
      </c>
      <c r="P152" s="335">
        <v>0</v>
      </c>
      <c r="Q152" s="335">
        <v>0</v>
      </c>
      <c r="R152" s="336">
        <v>0</v>
      </c>
      <c r="S152" s="176"/>
      <c r="T152" s="175"/>
    </row>
    <row r="153" spans="2:20" ht="15" thickBot="1" x14ac:dyDescent="0.35">
      <c r="B153" s="487"/>
      <c r="C153" s="226" t="s">
        <v>7</v>
      </c>
      <c r="D153" s="224" t="s">
        <v>260</v>
      </c>
      <c r="E153" s="155" t="s">
        <v>871</v>
      </c>
      <c r="F153" s="315">
        <v>27.555</v>
      </c>
      <c r="G153" s="289">
        <v>0.19972999999999999</v>
      </c>
      <c r="H153" s="290">
        <v>0</v>
      </c>
      <c r="I153" s="290">
        <v>0</v>
      </c>
      <c r="J153" s="290">
        <v>0</v>
      </c>
      <c r="K153" s="290">
        <v>0</v>
      </c>
      <c r="L153" s="291">
        <v>0</v>
      </c>
      <c r="M153" s="287">
        <v>0</v>
      </c>
      <c r="N153" s="288">
        <v>0</v>
      </c>
      <c r="O153" s="288">
        <v>0</v>
      </c>
      <c r="P153" s="288">
        <v>0</v>
      </c>
      <c r="Q153" s="288">
        <v>0</v>
      </c>
      <c r="R153" s="316">
        <v>0</v>
      </c>
      <c r="S153" s="176"/>
      <c r="T153" s="175"/>
    </row>
    <row r="154" spans="2:20" x14ac:dyDescent="0.3">
      <c r="B154" s="485" t="s">
        <v>24</v>
      </c>
      <c r="C154" s="488" t="s">
        <v>2</v>
      </c>
      <c r="D154" s="227" t="s">
        <v>80</v>
      </c>
      <c r="E154" s="152" t="s">
        <v>871</v>
      </c>
      <c r="F154" s="172">
        <v>0</v>
      </c>
      <c r="G154" s="129">
        <v>7.9389999999999988E-2</v>
      </c>
      <c r="H154" s="140">
        <v>0</v>
      </c>
      <c r="I154" s="140">
        <v>0</v>
      </c>
      <c r="J154" s="140">
        <v>0</v>
      </c>
      <c r="K154" s="140">
        <v>0</v>
      </c>
      <c r="L154" s="130">
        <v>0</v>
      </c>
      <c r="M154" s="272">
        <v>0</v>
      </c>
      <c r="N154" s="180">
        <v>0</v>
      </c>
      <c r="O154" s="180">
        <v>0</v>
      </c>
      <c r="P154" s="180">
        <v>0</v>
      </c>
      <c r="Q154" s="180">
        <v>0</v>
      </c>
      <c r="R154" s="314">
        <v>0</v>
      </c>
      <c r="S154" s="176"/>
      <c r="T154" s="175"/>
    </row>
    <row r="155" spans="2:20" x14ac:dyDescent="0.3">
      <c r="B155" s="486"/>
      <c r="C155" s="489" t="s">
        <v>2</v>
      </c>
      <c r="D155" s="236" t="s">
        <v>120</v>
      </c>
      <c r="E155" s="281" t="s">
        <v>871</v>
      </c>
      <c r="F155" s="317">
        <v>0</v>
      </c>
      <c r="G155" s="284">
        <v>7.8709999999999988E-2</v>
      </c>
      <c r="H155" s="240">
        <v>0</v>
      </c>
      <c r="I155" s="240">
        <v>0</v>
      </c>
      <c r="J155" s="240">
        <v>0</v>
      </c>
      <c r="K155" s="240">
        <v>0</v>
      </c>
      <c r="L155" s="241">
        <v>0</v>
      </c>
      <c r="M155" s="282">
        <v>0</v>
      </c>
      <c r="N155" s="283">
        <v>0</v>
      </c>
      <c r="O155" s="283">
        <v>0</v>
      </c>
      <c r="P155" s="283">
        <v>0</v>
      </c>
      <c r="Q155" s="283">
        <v>0</v>
      </c>
      <c r="R155" s="318">
        <v>0</v>
      </c>
      <c r="S155" s="176"/>
      <c r="T155" s="175"/>
    </row>
    <row r="156" spans="2:20" x14ac:dyDescent="0.3">
      <c r="B156" s="486"/>
      <c r="C156" s="490" t="s">
        <v>2</v>
      </c>
      <c r="D156" s="328" t="s">
        <v>149</v>
      </c>
      <c r="E156" s="329" t="s">
        <v>871</v>
      </c>
      <c r="F156" s="330">
        <v>0</v>
      </c>
      <c r="G156" s="331">
        <v>7.6719999999999997E-2</v>
      </c>
      <c r="H156" s="332">
        <v>0</v>
      </c>
      <c r="I156" s="332">
        <v>0</v>
      </c>
      <c r="J156" s="332">
        <v>0</v>
      </c>
      <c r="K156" s="332">
        <v>0</v>
      </c>
      <c r="L156" s="333">
        <v>0</v>
      </c>
      <c r="M156" s="334">
        <v>0</v>
      </c>
      <c r="N156" s="335">
        <v>0</v>
      </c>
      <c r="O156" s="335">
        <v>0</v>
      </c>
      <c r="P156" s="335">
        <v>0</v>
      </c>
      <c r="Q156" s="335">
        <v>0</v>
      </c>
      <c r="R156" s="336">
        <v>0</v>
      </c>
      <c r="S156" s="176"/>
      <c r="T156" s="175"/>
    </row>
    <row r="157" spans="2:20" x14ac:dyDescent="0.3">
      <c r="B157" s="486"/>
      <c r="C157" s="491" t="s">
        <v>4</v>
      </c>
      <c r="D157" s="319" t="s">
        <v>187</v>
      </c>
      <c r="E157" s="320" t="s">
        <v>871</v>
      </c>
      <c r="F157" s="321">
        <v>0</v>
      </c>
      <c r="G157" s="322">
        <v>0.34679000000000004</v>
      </c>
      <c r="H157" s="323">
        <v>0</v>
      </c>
      <c r="I157" s="323">
        <v>0</v>
      </c>
      <c r="J157" s="323">
        <v>0</v>
      </c>
      <c r="K157" s="323">
        <v>0</v>
      </c>
      <c r="L157" s="324">
        <v>0</v>
      </c>
      <c r="M157" s="325">
        <v>0</v>
      </c>
      <c r="N157" s="326">
        <v>0</v>
      </c>
      <c r="O157" s="326">
        <v>0</v>
      </c>
      <c r="P157" s="326">
        <v>0</v>
      </c>
      <c r="Q157" s="326">
        <v>0</v>
      </c>
      <c r="R157" s="327">
        <v>0</v>
      </c>
      <c r="S157" s="176"/>
      <c r="T157" s="175"/>
    </row>
    <row r="158" spans="2:20" x14ac:dyDescent="0.3">
      <c r="B158" s="486"/>
      <c r="C158" s="489" t="s">
        <v>4</v>
      </c>
      <c r="D158" s="236" t="s">
        <v>213</v>
      </c>
      <c r="E158" s="281" t="s">
        <v>871</v>
      </c>
      <c r="F158" s="317">
        <v>0</v>
      </c>
      <c r="G158" s="284">
        <v>0.34611000000000003</v>
      </c>
      <c r="H158" s="240">
        <v>0</v>
      </c>
      <c r="I158" s="240">
        <v>0</v>
      </c>
      <c r="J158" s="240">
        <v>0</v>
      </c>
      <c r="K158" s="240">
        <v>0</v>
      </c>
      <c r="L158" s="241">
        <v>0</v>
      </c>
      <c r="M158" s="282">
        <v>0</v>
      </c>
      <c r="N158" s="283">
        <v>0</v>
      </c>
      <c r="O158" s="283">
        <v>0</v>
      </c>
      <c r="P158" s="283">
        <v>0</v>
      </c>
      <c r="Q158" s="283">
        <v>0</v>
      </c>
      <c r="R158" s="318">
        <v>0</v>
      </c>
      <c r="S158" s="176"/>
      <c r="T158" s="175"/>
    </row>
    <row r="159" spans="2:20" x14ac:dyDescent="0.3">
      <c r="B159" s="486"/>
      <c r="C159" s="490" t="s">
        <v>4</v>
      </c>
      <c r="D159" s="328" t="s">
        <v>239</v>
      </c>
      <c r="E159" s="329" t="s">
        <v>871</v>
      </c>
      <c r="F159" s="330">
        <v>0</v>
      </c>
      <c r="G159" s="331">
        <v>0.34412000000000004</v>
      </c>
      <c r="H159" s="332">
        <v>0</v>
      </c>
      <c r="I159" s="332">
        <v>0</v>
      </c>
      <c r="J159" s="332">
        <v>0</v>
      </c>
      <c r="K159" s="332">
        <v>0</v>
      </c>
      <c r="L159" s="333">
        <v>0</v>
      </c>
      <c r="M159" s="334">
        <v>0</v>
      </c>
      <c r="N159" s="335">
        <v>0</v>
      </c>
      <c r="O159" s="335">
        <v>0</v>
      </c>
      <c r="P159" s="335">
        <v>0</v>
      </c>
      <c r="Q159" s="335">
        <v>0</v>
      </c>
      <c r="R159" s="336">
        <v>0</v>
      </c>
      <c r="S159" s="176"/>
      <c r="T159" s="175"/>
    </row>
    <row r="160" spans="2:20" ht="15" thickBot="1" x14ac:dyDescent="0.35">
      <c r="B160" s="487"/>
      <c r="C160" s="226" t="s">
        <v>7</v>
      </c>
      <c r="D160" s="224" t="s">
        <v>261</v>
      </c>
      <c r="E160" s="155" t="s">
        <v>871</v>
      </c>
      <c r="F160" s="315">
        <v>0</v>
      </c>
      <c r="G160" s="289">
        <v>0.19972999999999999</v>
      </c>
      <c r="H160" s="290">
        <v>0</v>
      </c>
      <c r="I160" s="290">
        <v>0</v>
      </c>
      <c r="J160" s="290">
        <v>0</v>
      </c>
      <c r="K160" s="290">
        <v>0</v>
      </c>
      <c r="L160" s="291">
        <v>0</v>
      </c>
      <c r="M160" s="287">
        <v>0</v>
      </c>
      <c r="N160" s="288">
        <v>0</v>
      </c>
      <c r="O160" s="288">
        <v>0</v>
      </c>
      <c r="P160" s="288">
        <v>0</v>
      </c>
      <c r="Q160" s="288">
        <v>0</v>
      </c>
      <c r="R160" s="316">
        <v>0</v>
      </c>
      <c r="S160" s="176"/>
      <c r="T160" s="175"/>
    </row>
    <row r="163" spans="2:9" ht="16.2" thickBot="1" x14ac:dyDescent="0.35">
      <c r="B163" s="12" t="s">
        <v>792</v>
      </c>
      <c r="C163" s="18"/>
      <c r="D163" s="9"/>
      <c r="E163" s="8"/>
      <c r="F163" s="7"/>
    </row>
    <row r="164" spans="2:9" ht="24.6" x14ac:dyDescent="0.3">
      <c r="B164" s="220"/>
      <c r="C164" s="295"/>
      <c r="D164" s="342"/>
      <c r="E164" s="147"/>
      <c r="F164" s="149" t="s">
        <v>283</v>
      </c>
      <c r="G164" s="510"/>
      <c r="H164" s="510"/>
    </row>
    <row r="165" spans="2:9" ht="24.6" thickBot="1" x14ac:dyDescent="0.35">
      <c r="B165" s="242" t="s">
        <v>280</v>
      </c>
      <c r="C165" s="296" t="s">
        <v>395</v>
      </c>
      <c r="D165" s="343" t="s">
        <v>279</v>
      </c>
      <c r="E165" s="297" t="s">
        <v>788</v>
      </c>
      <c r="F165" s="163" t="s">
        <v>8</v>
      </c>
      <c r="G165" s="174"/>
      <c r="H165" s="174"/>
    </row>
    <row r="166" spans="2:9" ht="15" thickBot="1" x14ac:dyDescent="0.35">
      <c r="B166" s="248" t="s">
        <v>286</v>
      </c>
      <c r="C166" s="267"/>
      <c r="D166" s="250"/>
      <c r="E166" s="251"/>
      <c r="F166" s="256" t="s">
        <v>9</v>
      </c>
      <c r="G166" s="170"/>
      <c r="H166" s="170"/>
    </row>
    <row r="167" spans="2:9" x14ac:dyDescent="0.3">
      <c r="B167" s="478" t="s">
        <v>103</v>
      </c>
      <c r="C167" s="481" t="s">
        <v>2</v>
      </c>
      <c r="D167" s="344" t="s">
        <v>104</v>
      </c>
      <c r="E167" s="307" t="s">
        <v>871</v>
      </c>
      <c r="F167" s="340">
        <v>4.8410000000000009E-2</v>
      </c>
      <c r="G167" s="175"/>
      <c r="H167" s="175"/>
    </row>
    <row r="168" spans="2:9" x14ac:dyDescent="0.3">
      <c r="B168" s="479"/>
      <c r="C168" s="482"/>
      <c r="D168" s="345" t="s">
        <v>134</v>
      </c>
      <c r="E168" s="304" t="s">
        <v>871</v>
      </c>
      <c r="F168" s="337">
        <v>4.8410000000000009E-2</v>
      </c>
      <c r="G168" s="175"/>
      <c r="H168" s="175"/>
    </row>
    <row r="169" spans="2:9" x14ac:dyDescent="0.3">
      <c r="B169" s="479"/>
      <c r="C169" s="482"/>
      <c r="D169" s="348" t="s">
        <v>163</v>
      </c>
      <c r="E169" s="349" t="s">
        <v>871</v>
      </c>
      <c r="F169" s="350">
        <v>4.8410000000000009E-2</v>
      </c>
      <c r="G169" s="175"/>
      <c r="H169" s="175"/>
    </row>
    <row r="170" spans="2:9" x14ac:dyDescent="0.3">
      <c r="B170" s="479"/>
      <c r="C170" s="483" t="s">
        <v>4</v>
      </c>
      <c r="D170" s="351" t="s">
        <v>198</v>
      </c>
      <c r="E170" s="352" t="s">
        <v>871</v>
      </c>
      <c r="F170" s="353">
        <v>8.0390000000000003E-2</v>
      </c>
      <c r="G170" s="175"/>
      <c r="H170" s="175"/>
    </row>
    <row r="171" spans="2:9" x14ac:dyDescent="0.3">
      <c r="B171" s="479"/>
      <c r="C171" s="482"/>
      <c r="D171" s="345" t="s">
        <v>224</v>
      </c>
      <c r="E171" s="304" t="s">
        <v>871</v>
      </c>
      <c r="F171" s="337">
        <v>8.0390000000000003E-2</v>
      </c>
      <c r="G171" s="175"/>
      <c r="H171" s="175"/>
    </row>
    <row r="172" spans="2:9" x14ac:dyDescent="0.3">
      <c r="B172" s="479"/>
      <c r="C172" s="484"/>
      <c r="D172" s="346" t="s">
        <v>250</v>
      </c>
      <c r="E172" s="341" t="s">
        <v>871</v>
      </c>
      <c r="F172" s="339">
        <v>8.0390000000000003E-2</v>
      </c>
      <c r="G172" s="175"/>
      <c r="H172" s="175"/>
    </row>
    <row r="173" spans="2:9" ht="15" thickBot="1" x14ac:dyDescent="0.35">
      <c r="B173" s="480"/>
      <c r="C173" s="221" t="s">
        <v>7</v>
      </c>
      <c r="D173" s="347" t="s">
        <v>272</v>
      </c>
      <c r="E173" s="308" t="s">
        <v>871</v>
      </c>
      <c r="F173" s="156">
        <v>3.4540000000000001E-2</v>
      </c>
      <c r="G173" s="175"/>
      <c r="H173" s="175"/>
      <c r="I173" s="461"/>
    </row>
    <row r="174" spans="2:9" x14ac:dyDescent="0.3">
      <c r="B174" s="301" t="s">
        <v>105</v>
      </c>
      <c r="C174" s="481" t="s">
        <v>2</v>
      </c>
      <c r="D174" s="344" t="s">
        <v>106</v>
      </c>
      <c r="E174" s="307" t="s">
        <v>871</v>
      </c>
      <c r="F174" s="340">
        <v>4.0080000000000005E-2</v>
      </c>
      <c r="G174" s="175"/>
      <c r="H174" s="175"/>
    </row>
    <row r="175" spans="2:9" x14ac:dyDescent="0.3">
      <c r="B175" s="299"/>
      <c r="C175" s="482"/>
      <c r="D175" s="345" t="s">
        <v>135</v>
      </c>
      <c r="E175" s="304" t="s">
        <v>871</v>
      </c>
      <c r="F175" s="337">
        <v>4.0080000000000005E-2</v>
      </c>
      <c r="G175" s="175"/>
      <c r="H175" s="175"/>
    </row>
    <row r="176" spans="2:9" x14ac:dyDescent="0.3">
      <c r="B176" s="299"/>
      <c r="C176" s="482"/>
      <c r="D176" s="348" t="s">
        <v>164</v>
      </c>
      <c r="E176" s="349" t="s">
        <v>871</v>
      </c>
      <c r="F176" s="350">
        <v>4.0080000000000005E-2</v>
      </c>
      <c r="G176" s="175"/>
      <c r="H176" s="175"/>
    </row>
    <row r="177" spans="2:8" x14ac:dyDescent="0.3">
      <c r="B177" s="299"/>
      <c r="C177" s="483" t="s">
        <v>4</v>
      </c>
      <c r="D177" s="351" t="s">
        <v>199</v>
      </c>
      <c r="E177" s="352" t="s">
        <v>871</v>
      </c>
      <c r="F177" s="353">
        <v>7.2070000000000009E-2</v>
      </c>
      <c r="G177" s="175"/>
      <c r="H177" s="175"/>
    </row>
    <row r="178" spans="2:8" x14ac:dyDescent="0.3">
      <c r="B178" s="299"/>
      <c r="C178" s="482"/>
      <c r="D178" s="345" t="s">
        <v>225</v>
      </c>
      <c r="E178" s="304" t="s">
        <v>871</v>
      </c>
      <c r="F178" s="337">
        <v>7.2070000000000009E-2</v>
      </c>
      <c r="G178" s="175"/>
      <c r="H178" s="175"/>
    </row>
    <row r="179" spans="2:8" x14ac:dyDescent="0.3">
      <c r="B179" s="299"/>
      <c r="C179" s="484"/>
      <c r="D179" s="346" t="s">
        <v>251</v>
      </c>
      <c r="E179" s="341" t="s">
        <v>871</v>
      </c>
      <c r="F179" s="339">
        <v>7.2070000000000009E-2</v>
      </c>
      <c r="G179" s="175"/>
      <c r="H179" s="175"/>
    </row>
    <row r="180" spans="2:8" ht="15" thickBot="1" x14ac:dyDescent="0.35">
      <c r="B180" s="300"/>
      <c r="C180" s="221" t="s">
        <v>7</v>
      </c>
      <c r="D180" s="347" t="s">
        <v>273</v>
      </c>
      <c r="E180" s="308" t="s">
        <v>871</v>
      </c>
      <c r="F180" s="156">
        <v>2.622E-2</v>
      </c>
      <c r="G180" s="175"/>
      <c r="H180" s="175"/>
    </row>
    <row r="183" spans="2:8" ht="16.2" thickBot="1" x14ac:dyDescent="0.35">
      <c r="B183" s="12" t="s">
        <v>793</v>
      </c>
      <c r="C183" s="18"/>
      <c r="D183" s="9"/>
      <c r="E183" s="8"/>
      <c r="F183" s="7"/>
    </row>
    <row r="184" spans="2:8" ht="24.6" x14ac:dyDescent="0.3">
      <c r="B184" s="133"/>
      <c r="C184" s="134"/>
      <c r="D184" s="135"/>
      <c r="E184" s="153"/>
      <c r="F184" s="154" t="s">
        <v>283</v>
      </c>
      <c r="G184" s="510"/>
      <c r="H184" s="510"/>
    </row>
    <row r="185" spans="2:8" ht="24.6" thickBot="1" x14ac:dyDescent="0.35">
      <c r="B185" s="136" t="s">
        <v>280</v>
      </c>
      <c r="C185" s="17" t="s">
        <v>395</v>
      </c>
      <c r="D185" s="5" t="s">
        <v>279</v>
      </c>
      <c r="E185" s="122" t="s">
        <v>788</v>
      </c>
      <c r="F185" s="64" t="s">
        <v>8</v>
      </c>
      <c r="G185" s="174"/>
      <c r="H185" s="174"/>
    </row>
    <row r="186" spans="2:8" ht="15" thickBot="1" x14ac:dyDescent="0.35">
      <c r="B186" s="137" t="s">
        <v>38</v>
      </c>
      <c r="C186" s="19"/>
      <c r="D186" s="4"/>
      <c r="E186" s="3"/>
      <c r="F186" s="166" t="s">
        <v>9</v>
      </c>
      <c r="G186" s="170"/>
      <c r="H186" s="170"/>
    </row>
    <row r="187" spans="2:8" x14ac:dyDescent="0.3">
      <c r="B187" s="474" t="s">
        <v>38</v>
      </c>
      <c r="C187" s="477" t="s">
        <v>2</v>
      </c>
      <c r="D187" s="354" t="s">
        <v>107</v>
      </c>
      <c r="E187" s="123" t="s">
        <v>871</v>
      </c>
      <c r="F187" s="355">
        <v>0.13668</v>
      </c>
      <c r="G187" s="175"/>
      <c r="H187" s="175"/>
    </row>
    <row r="188" spans="2:8" x14ac:dyDescent="0.3">
      <c r="B188" s="475"/>
      <c r="C188" s="470"/>
      <c r="D188" s="280" t="s">
        <v>136</v>
      </c>
      <c r="E188" s="356" t="s">
        <v>871</v>
      </c>
      <c r="F188" s="357">
        <v>0.13668</v>
      </c>
      <c r="G188" s="175"/>
      <c r="H188" s="175"/>
    </row>
    <row r="189" spans="2:8" x14ac:dyDescent="0.3">
      <c r="B189" s="475"/>
      <c r="C189" s="471"/>
      <c r="D189" s="338" t="s">
        <v>165</v>
      </c>
      <c r="E189" s="361" t="s">
        <v>871</v>
      </c>
      <c r="F189" s="362">
        <v>0.13668</v>
      </c>
      <c r="G189" s="175"/>
      <c r="H189" s="175"/>
    </row>
    <row r="190" spans="2:8" x14ac:dyDescent="0.3">
      <c r="B190" s="475"/>
      <c r="C190" s="472" t="s">
        <v>4</v>
      </c>
      <c r="D190" s="358" t="s">
        <v>200</v>
      </c>
      <c r="E190" s="359" t="s">
        <v>871</v>
      </c>
      <c r="F190" s="360">
        <v>0.15384</v>
      </c>
      <c r="G190" s="175"/>
      <c r="H190" s="175"/>
    </row>
    <row r="191" spans="2:8" x14ac:dyDescent="0.3">
      <c r="B191" s="475"/>
      <c r="C191" s="470"/>
      <c r="D191" s="280" t="s">
        <v>226</v>
      </c>
      <c r="E191" s="356" t="s">
        <v>871</v>
      </c>
      <c r="F191" s="357">
        <v>0.15384</v>
      </c>
      <c r="G191" s="175"/>
      <c r="H191" s="175"/>
    </row>
    <row r="192" spans="2:8" x14ac:dyDescent="0.3">
      <c r="B192" s="475"/>
      <c r="C192" s="471"/>
      <c r="D192" s="338" t="s">
        <v>252</v>
      </c>
      <c r="E192" s="361" t="s">
        <v>871</v>
      </c>
      <c r="F192" s="362">
        <v>0.15384</v>
      </c>
      <c r="G192" s="175"/>
      <c r="H192" s="175"/>
    </row>
    <row r="193" spans="2:21" ht="15" thickBot="1" x14ac:dyDescent="0.35">
      <c r="B193" s="476"/>
      <c r="C193" s="218" t="s">
        <v>7</v>
      </c>
      <c r="D193" s="219" t="s">
        <v>274</v>
      </c>
      <c r="E193" s="157" t="s">
        <v>871</v>
      </c>
      <c r="F193" s="158">
        <v>1.291E-2</v>
      </c>
      <c r="G193" s="175"/>
      <c r="H193" s="175"/>
    </row>
    <row r="196" spans="2:21" ht="16.2" thickBot="1" x14ac:dyDescent="0.35">
      <c r="B196" s="12" t="s">
        <v>794</v>
      </c>
      <c r="C196" s="18"/>
      <c r="D196" s="9"/>
      <c r="E196" s="9"/>
      <c r="F196" s="8"/>
      <c r="G196" s="7"/>
      <c r="H196" s="7"/>
      <c r="N196" s="11"/>
      <c r="O196" s="10"/>
      <c r="P196" s="6"/>
    </row>
    <row r="197" spans="2:21" ht="26.4" x14ac:dyDescent="0.3">
      <c r="B197" s="133"/>
      <c r="C197" s="159"/>
      <c r="D197" s="160"/>
      <c r="E197" s="161"/>
      <c r="F197" s="162" t="s">
        <v>284</v>
      </c>
      <c r="G197" s="511" t="s">
        <v>283</v>
      </c>
      <c r="H197" s="512"/>
      <c r="I197" s="513"/>
      <c r="J197" s="511" t="s">
        <v>282</v>
      </c>
      <c r="K197" s="512"/>
      <c r="L197" s="512"/>
      <c r="M197" s="512"/>
      <c r="N197" s="513"/>
      <c r="O197" s="510"/>
      <c r="P197" s="510"/>
    </row>
    <row r="198" spans="2:21" ht="36.6" thickBot="1" x14ac:dyDescent="0.35">
      <c r="B198" s="363" t="s">
        <v>280</v>
      </c>
      <c r="C198" s="258" t="s">
        <v>395</v>
      </c>
      <c r="D198" s="258" t="s">
        <v>279</v>
      </c>
      <c r="E198" s="364" t="s">
        <v>788</v>
      </c>
      <c r="F198" s="163" t="s">
        <v>5</v>
      </c>
      <c r="G198" s="365" t="s">
        <v>8</v>
      </c>
      <c r="H198" s="366" t="s">
        <v>53</v>
      </c>
      <c r="I198" s="245" t="s">
        <v>54</v>
      </c>
      <c r="J198" s="365" t="s">
        <v>1</v>
      </c>
      <c r="K198" s="367" t="s">
        <v>41</v>
      </c>
      <c r="L198" s="367" t="s">
        <v>3</v>
      </c>
      <c r="M198" s="366" t="s">
        <v>51</v>
      </c>
      <c r="N198" s="245" t="s">
        <v>52</v>
      </c>
      <c r="O198" s="174"/>
      <c r="P198" s="174"/>
    </row>
    <row r="199" spans="2:21" ht="15" thickBot="1" x14ac:dyDescent="0.35">
      <c r="B199" s="248" t="s">
        <v>427</v>
      </c>
      <c r="C199" s="250"/>
      <c r="D199" s="368"/>
      <c r="E199" s="369"/>
      <c r="F199" s="252" t="s">
        <v>6</v>
      </c>
      <c r="G199" s="370" t="s">
        <v>9</v>
      </c>
      <c r="H199" s="371" t="s">
        <v>9</v>
      </c>
      <c r="I199" s="294" t="s">
        <v>9</v>
      </c>
      <c r="J199" s="370" t="s">
        <v>14</v>
      </c>
      <c r="K199" s="372" t="s">
        <v>42</v>
      </c>
      <c r="L199" s="372" t="s">
        <v>14</v>
      </c>
      <c r="M199" s="371" t="s">
        <v>14</v>
      </c>
      <c r="N199" s="294" t="s">
        <v>14</v>
      </c>
      <c r="O199" s="170"/>
      <c r="P199" s="170"/>
      <c r="U199" s="170"/>
    </row>
    <row r="200" spans="2:21" x14ac:dyDescent="0.3">
      <c r="B200" s="466" t="s">
        <v>43</v>
      </c>
      <c r="C200" s="469" t="s">
        <v>2</v>
      </c>
      <c r="D200" s="217" t="s">
        <v>44</v>
      </c>
      <c r="E200" s="121" t="s">
        <v>871</v>
      </c>
      <c r="F200" s="164">
        <v>125.21899999999999</v>
      </c>
      <c r="G200" s="129">
        <v>6.5060000000000002</v>
      </c>
      <c r="H200" s="165">
        <v>1.8589999999999999E-2</v>
      </c>
      <c r="I200" s="130">
        <v>0</v>
      </c>
      <c r="J200" s="179">
        <v>0</v>
      </c>
      <c r="K200" s="180">
        <v>9.0830000000000002</v>
      </c>
      <c r="L200" s="180">
        <v>10.217000000000001</v>
      </c>
      <c r="M200" s="180">
        <v>0</v>
      </c>
      <c r="N200" s="181">
        <v>0</v>
      </c>
      <c r="O200" s="16"/>
      <c r="P200" s="16"/>
      <c r="U200" s="171"/>
    </row>
    <row r="201" spans="2:21" x14ac:dyDescent="0.3">
      <c r="B201" s="467"/>
      <c r="C201" s="470"/>
      <c r="D201" s="280" t="s">
        <v>109</v>
      </c>
      <c r="E201" s="356" t="s">
        <v>871</v>
      </c>
      <c r="F201" s="373">
        <v>113.642</v>
      </c>
      <c r="G201" s="284">
        <v>6.5060000000000002</v>
      </c>
      <c r="H201" s="240">
        <v>1.8589999999999999E-2</v>
      </c>
      <c r="I201" s="241">
        <v>0</v>
      </c>
      <c r="J201" s="282">
        <v>0</v>
      </c>
      <c r="K201" s="283">
        <v>9.495000000000001</v>
      </c>
      <c r="L201" s="283">
        <v>10.217000000000001</v>
      </c>
      <c r="M201" s="283">
        <v>0</v>
      </c>
      <c r="N201" s="318">
        <v>0</v>
      </c>
      <c r="O201" s="16"/>
      <c r="P201" s="16"/>
      <c r="U201" s="168"/>
    </row>
    <row r="202" spans="2:21" x14ac:dyDescent="0.3">
      <c r="B202" s="467"/>
      <c r="C202" s="471"/>
      <c r="D202" s="271" t="s">
        <v>138</v>
      </c>
      <c r="E202" s="374" t="s">
        <v>871</v>
      </c>
      <c r="F202" s="375">
        <v>110.261</v>
      </c>
      <c r="G202" s="275">
        <v>6.5060000000000002</v>
      </c>
      <c r="H202" s="276">
        <v>1.8589999999999999E-2</v>
      </c>
      <c r="I202" s="277">
        <v>0</v>
      </c>
      <c r="J202" s="273">
        <v>0</v>
      </c>
      <c r="K202" s="274">
        <v>10.08</v>
      </c>
      <c r="L202" s="274">
        <v>10.217000000000001</v>
      </c>
      <c r="M202" s="274">
        <v>0</v>
      </c>
      <c r="N202" s="376">
        <v>0</v>
      </c>
      <c r="O202" s="16"/>
      <c r="P202" s="16"/>
    </row>
    <row r="203" spans="2:21" x14ac:dyDescent="0.3">
      <c r="B203" s="467"/>
      <c r="C203" s="472" t="s">
        <v>4</v>
      </c>
      <c r="D203" s="217" t="s">
        <v>167</v>
      </c>
      <c r="E203" s="121" t="s">
        <v>871</v>
      </c>
      <c r="F203" s="164">
        <v>125.21799999999999</v>
      </c>
      <c r="G203" s="129">
        <v>6.5060000000000002</v>
      </c>
      <c r="H203" s="165">
        <v>3.9960000000000002E-2</v>
      </c>
      <c r="I203" s="130">
        <v>0</v>
      </c>
      <c r="J203" s="179">
        <v>0</v>
      </c>
      <c r="K203" s="180">
        <v>19.638999999999999</v>
      </c>
      <c r="L203" s="180">
        <v>41.902000000000001</v>
      </c>
      <c r="M203" s="180">
        <v>0</v>
      </c>
      <c r="N203" s="181">
        <v>0</v>
      </c>
      <c r="O203" s="16"/>
      <c r="P203" s="16"/>
    </row>
    <row r="204" spans="2:21" x14ac:dyDescent="0.3">
      <c r="B204" s="467"/>
      <c r="C204" s="470"/>
      <c r="D204" s="280" t="s">
        <v>202</v>
      </c>
      <c r="E204" s="356" t="s">
        <v>871</v>
      </c>
      <c r="F204" s="373">
        <v>113.64099999999999</v>
      </c>
      <c r="G204" s="284">
        <v>6.5060000000000002</v>
      </c>
      <c r="H204" s="240">
        <v>3.9960000000000002E-2</v>
      </c>
      <c r="I204" s="241">
        <v>0</v>
      </c>
      <c r="J204" s="282">
        <v>0</v>
      </c>
      <c r="K204" s="283">
        <v>20.050999999999998</v>
      </c>
      <c r="L204" s="283">
        <v>41.902000000000001</v>
      </c>
      <c r="M204" s="283">
        <v>0</v>
      </c>
      <c r="N204" s="318">
        <v>0</v>
      </c>
      <c r="O204" s="16"/>
      <c r="P204" s="16"/>
    </row>
    <row r="205" spans="2:21" ht="15" thickBot="1" x14ac:dyDescent="0.35">
      <c r="B205" s="468"/>
      <c r="C205" s="473"/>
      <c r="D205" s="219" t="s">
        <v>228</v>
      </c>
      <c r="E205" s="157" t="s">
        <v>871</v>
      </c>
      <c r="F205" s="377">
        <v>110.25999999999999</v>
      </c>
      <c r="G205" s="289">
        <v>6.5060000000000002</v>
      </c>
      <c r="H205" s="290">
        <v>3.9960000000000002E-2</v>
      </c>
      <c r="I205" s="291">
        <v>0</v>
      </c>
      <c r="J205" s="287">
        <v>0</v>
      </c>
      <c r="K205" s="288">
        <v>20.635999999999999</v>
      </c>
      <c r="L205" s="288">
        <v>41.902000000000001</v>
      </c>
      <c r="M205" s="288">
        <v>0</v>
      </c>
      <c r="N205" s="316">
        <v>0</v>
      </c>
      <c r="O205" s="16"/>
      <c r="P205" s="16"/>
    </row>
    <row r="206" spans="2:21" x14ac:dyDescent="0.3">
      <c r="B206" s="466" t="s">
        <v>62</v>
      </c>
      <c r="C206" s="469" t="s">
        <v>2</v>
      </c>
      <c r="D206" s="217" t="s">
        <v>63</v>
      </c>
      <c r="E206" s="121" t="s">
        <v>871</v>
      </c>
      <c r="F206" s="164">
        <v>98.322000000000003</v>
      </c>
      <c r="G206" s="129">
        <v>6.5060000000000002</v>
      </c>
      <c r="H206" s="165">
        <v>0</v>
      </c>
      <c r="I206" s="130">
        <v>1.24E-2</v>
      </c>
      <c r="J206" s="179">
        <v>2.3349999999999999E-2</v>
      </c>
      <c r="K206" s="180">
        <v>0.98799999999999999</v>
      </c>
      <c r="L206" s="180">
        <v>0</v>
      </c>
      <c r="M206" s="180">
        <v>7.5869999999999997</v>
      </c>
      <c r="N206" s="181">
        <v>62.484000000000002</v>
      </c>
      <c r="O206" s="16"/>
      <c r="P206" s="16"/>
      <c r="U206" s="171"/>
    </row>
    <row r="207" spans="2:21" x14ac:dyDescent="0.3">
      <c r="B207" s="467"/>
      <c r="C207" s="470" t="s">
        <v>2</v>
      </c>
      <c r="D207" s="280" t="s">
        <v>64</v>
      </c>
      <c r="E207" s="356" t="s">
        <v>871</v>
      </c>
      <c r="F207" s="373">
        <v>86.745000000000005</v>
      </c>
      <c r="G207" s="284">
        <v>6.5060000000000002</v>
      </c>
      <c r="H207" s="240">
        <v>0</v>
      </c>
      <c r="I207" s="241">
        <v>1.24E-2</v>
      </c>
      <c r="J207" s="282">
        <v>2.3349999999999999E-2</v>
      </c>
      <c r="K207" s="283">
        <v>1.4</v>
      </c>
      <c r="L207" s="283">
        <v>0</v>
      </c>
      <c r="M207" s="283">
        <v>7.5869999999999997</v>
      </c>
      <c r="N207" s="318">
        <v>62.484000000000002</v>
      </c>
      <c r="O207" s="16"/>
      <c r="P207" s="16"/>
      <c r="U207" s="168"/>
    </row>
    <row r="208" spans="2:21" x14ac:dyDescent="0.3">
      <c r="B208" s="467"/>
      <c r="C208" s="471" t="s">
        <v>4</v>
      </c>
      <c r="D208" s="271" t="s">
        <v>176</v>
      </c>
      <c r="E208" s="374" t="s">
        <v>871</v>
      </c>
      <c r="F208" s="375">
        <v>98.322000000000003</v>
      </c>
      <c r="G208" s="275">
        <v>6.5060000000000002</v>
      </c>
      <c r="H208" s="276">
        <v>0</v>
      </c>
      <c r="I208" s="277">
        <v>1.24E-2</v>
      </c>
      <c r="J208" s="273">
        <v>3.2329999999999998E-2</v>
      </c>
      <c r="K208" s="274">
        <v>0.98799999999999999</v>
      </c>
      <c r="L208" s="274">
        <v>0</v>
      </c>
      <c r="M208" s="274">
        <v>31.295000000000002</v>
      </c>
      <c r="N208" s="376">
        <v>238.83199999999999</v>
      </c>
      <c r="O208" s="16"/>
      <c r="P208" s="16"/>
    </row>
    <row r="209" spans="2:21" x14ac:dyDescent="0.3">
      <c r="B209" s="467"/>
      <c r="C209" s="472" t="s">
        <v>4</v>
      </c>
      <c r="D209" s="217" t="s">
        <v>177</v>
      </c>
      <c r="E209" s="121" t="s">
        <v>871</v>
      </c>
      <c r="F209" s="164">
        <v>86.745000000000005</v>
      </c>
      <c r="G209" s="129">
        <v>6.5060000000000002</v>
      </c>
      <c r="H209" s="165">
        <v>0</v>
      </c>
      <c r="I209" s="130">
        <v>1.24E-2</v>
      </c>
      <c r="J209" s="179">
        <v>3.2329999999999998E-2</v>
      </c>
      <c r="K209" s="180">
        <v>1.4</v>
      </c>
      <c r="L209" s="180">
        <v>0</v>
      </c>
      <c r="M209" s="180">
        <v>31.295000000000002</v>
      </c>
      <c r="N209" s="181">
        <v>238.83199999999999</v>
      </c>
      <c r="O209" s="16"/>
      <c r="P209" s="16"/>
    </row>
    <row r="210" spans="2:21" x14ac:dyDescent="0.3">
      <c r="B210" s="467"/>
      <c r="C210" s="470" t="s">
        <v>4</v>
      </c>
      <c r="D210" s="280" t="s">
        <v>178</v>
      </c>
      <c r="E210" s="356" t="s">
        <v>870</v>
      </c>
      <c r="F210" s="373">
        <v>83.364000000000004</v>
      </c>
      <c r="G210" s="284">
        <v>6.5060000000000002</v>
      </c>
      <c r="H210" s="240">
        <v>0</v>
      </c>
      <c r="I210" s="241">
        <v>1.24E-2</v>
      </c>
      <c r="J210" s="282">
        <v>2.3349999999999999E-2</v>
      </c>
      <c r="K210" s="283">
        <v>1.9850000000000001</v>
      </c>
      <c r="L210" s="283">
        <v>0</v>
      </c>
      <c r="M210" s="283">
        <v>7.5869999999999997</v>
      </c>
      <c r="N210" s="318">
        <v>62.484000000000002</v>
      </c>
      <c r="O210" s="16"/>
      <c r="P210" s="16"/>
    </row>
    <row r="211" spans="2:21" ht="15" thickBot="1" x14ac:dyDescent="0.35">
      <c r="B211" s="468"/>
      <c r="C211" s="473" t="s">
        <v>4</v>
      </c>
      <c r="D211" s="219" t="s">
        <v>178</v>
      </c>
      <c r="E211" s="157" t="s">
        <v>871</v>
      </c>
      <c r="F211" s="377">
        <v>83.364000000000004</v>
      </c>
      <c r="G211" s="289">
        <v>6.5060000000000002</v>
      </c>
      <c r="H211" s="290">
        <v>0</v>
      </c>
      <c r="I211" s="291">
        <v>1.24E-2</v>
      </c>
      <c r="J211" s="287">
        <v>3.2329999999999998E-2</v>
      </c>
      <c r="K211" s="288">
        <v>1.9850000000000001</v>
      </c>
      <c r="L211" s="288">
        <v>0</v>
      </c>
      <c r="M211" s="288">
        <v>31.295000000000002</v>
      </c>
      <c r="N211" s="316">
        <v>238.83199999999999</v>
      </c>
      <c r="O211" s="16"/>
      <c r="P211" s="16"/>
    </row>
    <row r="212" spans="2:21" x14ac:dyDescent="0.3">
      <c r="B212" s="466" t="s">
        <v>39</v>
      </c>
      <c r="C212" s="469" t="s">
        <v>2</v>
      </c>
      <c r="D212" s="217" t="s">
        <v>40</v>
      </c>
      <c r="E212" s="121" t="s">
        <v>871</v>
      </c>
      <c r="F212" s="164">
        <v>131.73999999999998</v>
      </c>
      <c r="G212" s="129">
        <v>6.5060000000000002</v>
      </c>
      <c r="H212" s="165">
        <v>1.8589999999999999E-2</v>
      </c>
      <c r="I212" s="130">
        <v>0</v>
      </c>
      <c r="J212" s="179">
        <v>0</v>
      </c>
      <c r="K212" s="180">
        <v>4.8420000000000005</v>
      </c>
      <c r="L212" s="180">
        <v>5.0659999999999998</v>
      </c>
      <c r="M212" s="180">
        <v>0</v>
      </c>
      <c r="N212" s="181">
        <v>0</v>
      </c>
      <c r="O212" s="16"/>
      <c r="P212" s="16"/>
      <c r="U212" s="171"/>
    </row>
    <row r="213" spans="2:21" x14ac:dyDescent="0.3">
      <c r="B213" s="467"/>
      <c r="C213" s="470" t="s">
        <v>2</v>
      </c>
      <c r="D213" s="280" t="s">
        <v>108</v>
      </c>
      <c r="E213" s="356" t="s">
        <v>871</v>
      </c>
      <c r="F213" s="373">
        <v>120.16299999999998</v>
      </c>
      <c r="G213" s="284">
        <v>6.5060000000000002</v>
      </c>
      <c r="H213" s="240">
        <v>1.8589999999999999E-2</v>
      </c>
      <c r="I213" s="241">
        <v>0</v>
      </c>
      <c r="J213" s="282">
        <v>0</v>
      </c>
      <c r="K213" s="283">
        <v>5.2539999999999996</v>
      </c>
      <c r="L213" s="283">
        <v>5.0659999999999998</v>
      </c>
      <c r="M213" s="283">
        <v>0</v>
      </c>
      <c r="N213" s="318">
        <v>0</v>
      </c>
      <c r="O213" s="16"/>
      <c r="P213" s="16"/>
      <c r="U213" s="168"/>
    </row>
    <row r="214" spans="2:21" x14ac:dyDescent="0.3">
      <c r="B214" s="467"/>
      <c r="C214" s="471" t="s">
        <v>2</v>
      </c>
      <c r="D214" s="271" t="s">
        <v>137</v>
      </c>
      <c r="E214" s="374" t="s">
        <v>871</v>
      </c>
      <c r="F214" s="375">
        <v>116.78199999999998</v>
      </c>
      <c r="G214" s="275">
        <v>6.5060000000000002</v>
      </c>
      <c r="H214" s="276">
        <v>1.8589999999999999E-2</v>
      </c>
      <c r="I214" s="277">
        <v>0</v>
      </c>
      <c r="J214" s="273">
        <v>0</v>
      </c>
      <c r="K214" s="274">
        <v>5.8390000000000004</v>
      </c>
      <c r="L214" s="274">
        <v>5.0659999999999998</v>
      </c>
      <c r="M214" s="274">
        <v>0</v>
      </c>
      <c r="N214" s="376">
        <v>0</v>
      </c>
      <c r="O214" s="16"/>
      <c r="P214" s="16"/>
    </row>
    <row r="215" spans="2:21" x14ac:dyDescent="0.3">
      <c r="B215" s="467"/>
      <c r="C215" s="472" t="s">
        <v>4</v>
      </c>
      <c r="D215" s="217" t="s">
        <v>166</v>
      </c>
      <c r="E215" s="121" t="s">
        <v>871</v>
      </c>
      <c r="F215" s="164">
        <v>131.739</v>
      </c>
      <c r="G215" s="129">
        <v>6.5060000000000002</v>
      </c>
      <c r="H215" s="165">
        <v>3.9960000000000002E-2</v>
      </c>
      <c r="I215" s="130">
        <v>0</v>
      </c>
      <c r="J215" s="179">
        <v>0</v>
      </c>
      <c r="K215" s="180">
        <v>9.8669999999999991</v>
      </c>
      <c r="L215" s="180">
        <v>30.867000000000001</v>
      </c>
      <c r="M215" s="180">
        <v>0</v>
      </c>
      <c r="N215" s="181">
        <v>0</v>
      </c>
      <c r="O215" s="16"/>
      <c r="P215" s="16"/>
    </row>
    <row r="216" spans="2:21" x14ac:dyDescent="0.3">
      <c r="B216" s="467"/>
      <c r="C216" s="470" t="s">
        <v>4</v>
      </c>
      <c r="D216" s="280" t="s">
        <v>201</v>
      </c>
      <c r="E216" s="356" t="s">
        <v>871</v>
      </c>
      <c r="F216" s="373">
        <v>120.16200000000001</v>
      </c>
      <c r="G216" s="284">
        <v>6.5060000000000002</v>
      </c>
      <c r="H216" s="240">
        <v>3.9960000000000002E-2</v>
      </c>
      <c r="I216" s="241">
        <v>0</v>
      </c>
      <c r="J216" s="282">
        <v>0</v>
      </c>
      <c r="K216" s="283">
        <v>10.279</v>
      </c>
      <c r="L216" s="283">
        <v>30.867000000000001</v>
      </c>
      <c r="M216" s="283">
        <v>0</v>
      </c>
      <c r="N216" s="318">
        <v>0</v>
      </c>
      <c r="O216" s="16"/>
      <c r="P216" s="16"/>
    </row>
    <row r="217" spans="2:21" ht="15" thickBot="1" x14ac:dyDescent="0.35">
      <c r="B217" s="468"/>
      <c r="C217" s="473" t="s">
        <v>4</v>
      </c>
      <c r="D217" s="219" t="s">
        <v>227</v>
      </c>
      <c r="E217" s="157" t="s">
        <v>871</v>
      </c>
      <c r="F217" s="377">
        <v>116.78100000000001</v>
      </c>
      <c r="G217" s="289">
        <v>6.5060000000000002</v>
      </c>
      <c r="H217" s="290">
        <v>3.9960000000000002E-2</v>
      </c>
      <c r="I217" s="291">
        <v>0</v>
      </c>
      <c r="J217" s="287">
        <v>0</v>
      </c>
      <c r="K217" s="288">
        <v>10.863999999999999</v>
      </c>
      <c r="L217" s="288">
        <v>30.867000000000001</v>
      </c>
      <c r="M217" s="288">
        <v>0</v>
      </c>
      <c r="N217" s="316">
        <v>0</v>
      </c>
      <c r="O217" s="16"/>
      <c r="P217" s="16"/>
    </row>
    <row r="218" spans="2:21" x14ac:dyDescent="0.3">
      <c r="B218" s="466" t="s">
        <v>58</v>
      </c>
      <c r="C218" s="469" t="s">
        <v>2</v>
      </c>
      <c r="D218" s="217" t="s">
        <v>59</v>
      </c>
      <c r="E218" s="121" t="s">
        <v>871</v>
      </c>
      <c r="F218" s="164">
        <v>98.322000000000003</v>
      </c>
      <c r="G218" s="129">
        <v>6.5060000000000002</v>
      </c>
      <c r="H218" s="165">
        <v>0</v>
      </c>
      <c r="I218" s="130">
        <v>1.24E-2</v>
      </c>
      <c r="J218" s="179">
        <v>2.3349999999999999E-2</v>
      </c>
      <c r="K218" s="180">
        <v>0.98799999999999999</v>
      </c>
      <c r="L218" s="180">
        <v>0</v>
      </c>
      <c r="M218" s="180">
        <v>3.7930000000000001</v>
      </c>
      <c r="N218" s="181">
        <v>51.393999999999998</v>
      </c>
      <c r="O218" s="16"/>
      <c r="P218" s="16"/>
      <c r="U218" s="171"/>
    </row>
    <row r="219" spans="2:21" x14ac:dyDescent="0.3">
      <c r="B219" s="467"/>
      <c r="C219" s="470"/>
      <c r="D219" s="280" t="s">
        <v>60</v>
      </c>
      <c r="E219" s="356" t="s">
        <v>871</v>
      </c>
      <c r="F219" s="373">
        <v>86.745000000000005</v>
      </c>
      <c r="G219" s="284">
        <v>6.5060000000000002</v>
      </c>
      <c r="H219" s="240">
        <v>0</v>
      </c>
      <c r="I219" s="241">
        <v>1.24E-2</v>
      </c>
      <c r="J219" s="282">
        <v>2.3349999999999999E-2</v>
      </c>
      <c r="K219" s="283">
        <v>1.4</v>
      </c>
      <c r="L219" s="283">
        <v>0</v>
      </c>
      <c r="M219" s="283">
        <v>3.7930000000000001</v>
      </c>
      <c r="N219" s="318">
        <v>51.393999999999998</v>
      </c>
      <c r="O219" s="16"/>
      <c r="P219" s="16"/>
      <c r="U219" s="168"/>
    </row>
    <row r="220" spans="2:21" x14ac:dyDescent="0.3">
      <c r="B220" s="467"/>
      <c r="C220" s="471"/>
      <c r="D220" s="271" t="s">
        <v>61</v>
      </c>
      <c r="E220" s="374" t="s">
        <v>871</v>
      </c>
      <c r="F220" s="375">
        <v>83.364000000000004</v>
      </c>
      <c r="G220" s="275">
        <v>6.5060000000000002</v>
      </c>
      <c r="H220" s="276">
        <v>0</v>
      </c>
      <c r="I220" s="277">
        <v>1.24E-2</v>
      </c>
      <c r="J220" s="273">
        <v>2.3349999999999999E-2</v>
      </c>
      <c r="K220" s="274">
        <v>1.9850000000000001</v>
      </c>
      <c r="L220" s="274">
        <v>0</v>
      </c>
      <c r="M220" s="274">
        <v>3.7930000000000001</v>
      </c>
      <c r="N220" s="376">
        <v>51.393999999999998</v>
      </c>
      <c r="O220" s="16"/>
      <c r="P220" s="16"/>
    </row>
    <row r="221" spans="2:21" x14ac:dyDescent="0.3">
      <c r="B221" s="467"/>
      <c r="C221" s="472" t="s">
        <v>4</v>
      </c>
      <c r="D221" s="217" t="s">
        <v>173</v>
      </c>
      <c r="E221" s="121" t="s">
        <v>871</v>
      </c>
      <c r="F221" s="164">
        <v>98.322000000000003</v>
      </c>
      <c r="G221" s="129">
        <v>6.5060000000000002</v>
      </c>
      <c r="H221" s="165">
        <v>0</v>
      </c>
      <c r="I221" s="130">
        <v>1.24E-2</v>
      </c>
      <c r="J221" s="179">
        <v>3.2329999999999998E-2</v>
      </c>
      <c r="K221" s="180">
        <v>0.98799999999999999</v>
      </c>
      <c r="L221" s="180">
        <v>0</v>
      </c>
      <c r="M221" s="180">
        <v>15.647</v>
      </c>
      <c r="N221" s="181">
        <v>123.46599999999999</v>
      </c>
      <c r="O221" s="16"/>
      <c r="P221" s="16"/>
    </row>
    <row r="222" spans="2:21" x14ac:dyDescent="0.3">
      <c r="B222" s="467"/>
      <c r="C222" s="470"/>
      <c r="D222" s="280" t="s">
        <v>174</v>
      </c>
      <c r="E222" s="356" t="s">
        <v>871</v>
      </c>
      <c r="F222" s="373">
        <v>86.745000000000005</v>
      </c>
      <c r="G222" s="284">
        <v>6.5060000000000002</v>
      </c>
      <c r="H222" s="240">
        <v>0</v>
      </c>
      <c r="I222" s="241">
        <v>1.24E-2</v>
      </c>
      <c r="J222" s="282">
        <v>3.2329999999999998E-2</v>
      </c>
      <c r="K222" s="283">
        <v>1.4</v>
      </c>
      <c r="L222" s="283">
        <v>0</v>
      </c>
      <c r="M222" s="283">
        <v>15.647</v>
      </c>
      <c r="N222" s="318">
        <v>123.46599999999999</v>
      </c>
      <c r="O222" s="16"/>
      <c r="P222" s="16"/>
    </row>
    <row r="223" spans="2:21" ht="15" thickBot="1" x14ac:dyDescent="0.35">
      <c r="B223" s="468"/>
      <c r="C223" s="473"/>
      <c r="D223" s="219" t="s">
        <v>175</v>
      </c>
      <c r="E223" s="157" t="s">
        <v>871</v>
      </c>
      <c r="F223" s="377">
        <v>83.364000000000004</v>
      </c>
      <c r="G223" s="289">
        <v>6.5060000000000002</v>
      </c>
      <c r="H223" s="290">
        <v>0</v>
      </c>
      <c r="I223" s="291">
        <v>1.24E-2</v>
      </c>
      <c r="J223" s="287">
        <v>3.2329999999999998E-2</v>
      </c>
      <c r="K223" s="288">
        <v>1.9850000000000001</v>
      </c>
      <c r="L223" s="288">
        <v>0</v>
      </c>
      <c r="M223" s="288">
        <v>15.647</v>
      </c>
      <c r="N223" s="316">
        <v>123.46599999999999</v>
      </c>
      <c r="O223" s="16"/>
      <c r="P223" s="16"/>
    </row>
    <row r="224" spans="2:21" ht="15" thickBot="1" x14ac:dyDescent="0.35">
      <c r="B224" s="248" t="s">
        <v>800</v>
      </c>
      <c r="C224" s="267"/>
      <c r="D224" s="250"/>
      <c r="E224" s="250"/>
      <c r="F224" s="381"/>
      <c r="G224" s="382"/>
      <c r="H224" s="378"/>
      <c r="I224" s="382"/>
      <c r="J224" s="379"/>
      <c r="K224" s="379"/>
      <c r="L224" s="379"/>
      <c r="M224" s="379"/>
      <c r="N224" s="380"/>
      <c r="O224" s="177"/>
      <c r="P224" s="177"/>
    </row>
    <row r="225" spans="2:16" x14ac:dyDescent="0.3">
      <c r="B225" s="466" t="s">
        <v>45</v>
      </c>
      <c r="C225" s="469" t="s">
        <v>2</v>
      </c>
      <c r="D225" s="217" t="s">
        <v>46</v>
      </c>
      <c r="E225" s="121" t="s">
        <v>871</v>
      </c>
      <c r="F225" s="164">
        <v>143.15099999999998</v>
      </c>
      <c r="G225" s="129">
        <v>6.5060000000000002</v>
      </c>
      <c r="H225" s="165">
        <v>1.8589999999999999E-2</v>
      </c>
      <c r="I225" s="130">
        <v>0</v>
      </c>
      <c r="J225" s="179">
        <v>0</v>
      </c>
      <c r="K225" s="180">
        <v>4.2409999999999997</v>
      </c>
      <c r="L225" s="180">
        <v>4.1779999999999999</v>
      </c>
      <c r="M225" s="180">
        <v>0</v>
      </c>
      <c r="N225" s="181">
        <v>0</v>
      </c>
      <c r="O225" s="16"/>
      <c r="P225" s="16"/>
    </row>
    <row r="226" spans="2:16" x14ac:dyDescent="0.3">
      <c r="B226" s="467" t="s">
        <v>45</v>
      </c>
      <c r="C226" s="470" t="s">
        <v>2</v>
      </c>
      <c r="D226" s="280" t="s">
        <v>110</v>
      </c>
      <c r="E226" s="356" t="s">
        <v>871</v>
      </c>
      <c r="F226" s="373">
        <v>131.57399999999998</v>
      </c>
      <c r="G226" s="284">
        <v>6.5060000000000002</v>
      </c>
      <c r="H226" s="240">
        <v>1.8589999999999999E-2</v>
      </c>
      <c r="I226" s="241">
        <v>0</v>
      </c>
      <c r="J226" s="282">
        <v>0</v>
      </c>
      <c r="K226" s="283">
        <v>4.6530000000000005</v>
      </c>
      <c r="L226" s="283">
        <v>4.1779999999999999</v>
      </c>
      <c r="M226" s="283">
        <v>0</v>
      </c>
      <c r="N226" s="318">
        <v>0</v>
      </c>
      <c r="O226" s="16"/>
      <c r="P226" s="16"/>
    </row>
    <row r="227" spans="2:16" x14ac:dyDescent="0.3">
      <c r="B227" s="467" t="s">
        <v>45</v>
      </c>
      <c r="C227" s="471" t="s">
        <v>2</v>
      </c>
      <c r="D227" s="271" t="s">
        <v>139</v>
      </c>
      <c r="E227" s="374" t="s">
        <v>871</v>
      </c>
      <c r="F227" s="375">
        <v>128.19299999999998</v>
      </c>
      <c r="G227" s="275">
        <v>6.5060000000000002</v>
      </c>
      <c r="H227" s="276">
        <v>1.8589999999999999E-2</v>
      </c>
      <c r="I227" s="277">
        <v>0</v>
      </c>
      <c r="J227" s="273">
        <v>0</v>
      </c>
      <c r="K227" s="274">
        <v>5.2380000000000004</v>
      </c>
      <c r="L227" s="274">
        <v>4.1779999999999999</v>
      </c>
      <c r="M227" s="274">
        <v>0</v>
      </c>
      <c r="N227" s="376">
        <v>0</v>
      </c>
      <c r="O227" s="16"/>
      <c r="P227" s="16"/>
    </row>
    <row r="228" spans="2:16" x14ac:dyDescent="0.3">
      <c r="B228" s="467" t="s">
        <v>45</v>
      </c>
      <c r="C228" s="472" t="s">
        <v>4</v>
      </c>
      <c r="D228" s="217" t="s">
        <v>168</v>
      </c>
      <c r="E228" s="121" t="s">
        <v>871</v>
      </c>
      <c r="F228" s="164">
        <v>143.14899999999997</v>
      </c>
      <c r="G228" s="129">
        <v>6.5060000000000002</v>
      </c>
      <c r="H228" s="165">
        <v>3.9960000000000002E-2</v>
      </c>
      <c r="I228" s="130">
        <v>0</v>
      </c>
      <c r="J228" s="179">
        <v>0</v>
      </c>
      <c r="K228" s="180">
        <v>15.058</v>
      </c>
      <c r="L228" s="180">
        <v>16.285</v>
      </c>
      <c r="M228" s="180">
        <v>0</v>
      </c>
      <c r="N228" s="181">
        <v>0</v>
      </c>
      <c r="O228" s="16"/>
      <c r="P228" s="16"/>
    </row>
    <row r="229" spans="2:16" x14ac:dyDescent="0.3">
      <c r="B229" s="467" t="s">
        <v>45</v>
      </c>
      <c r="C229" s="470" t="s">
        <v>4</v>
      </c>
      <c r="D229" s="280" t="s">
        <v>203</v>
      </c>
      <c r="E229" s="356" t="s">
        <v>871</v>
      </c>
      <c r="F229" s="373">
        <v>131.572</v>
      </c>
      <c r="G229" s="284">
        <v>6.5060000000000002</v>
      </c>
      <c r="H229" s="240">
        <v>3.9960000000000002E-2</v>
      </c>
      <c r="I229" s="241">
        <v>0</v>
      </c>
      <c r="J229" s="282">
        <v>0</v>
      </c>
      <c r="K229" s="283">
        <v>15.47</v>
      </c>
      <c r="L229" s="283">
        <v>16.285</v>
      </c>
      <c r="M229" s="283">
        <v>0</v>
      </c>
      <c r="N229" s="318">
        <v>0</v>
      </c>
      <c r="O229" s="16"/>
      <c r="P229" s="16"/>
    </row>
    <row r="230" spans="2:16" ht="15" thickBot="1" x14ac:dyDescent="0.35">
      <c r="B230" s="468" t="s">
        <v>45</v>
      </c>
      <c r="C230" s="473" t="s">
        <v>4</v>
      </c>
      <c r="D230" s="219" t="s">
        <v>229</v>
      </c>
      <c r="E230" s="157" t="s">
        <v>871</v>
      </c>
      <c r="F230" s="377">
        <v>128.191</v>
      </c>
      <c r="G230" s="289">
        <v>6.5060000000000002</v>
      </c>
      <c r="H230" s="290">
        <v>3.9960000000000002E-2</v>
      </c>
      <c r="I230" s="291">
        <v>0</v>
      </c>
      <c r="J230" s="287">
        <v>0</v>
      </c>
      <c r="K230" s="288">
        <v>16.055</v>
      </c>
      <c r="L230" s="288">
        <v>16.285</v>
      </c>
      <c r="M230" s="288">
        <v>0</v>
      </c>
      <c r="N230" s="316">
        <v>0</v>
      </c>
      <c r="O230" s="16"/>
      <c r="P230" s="16"/>
    </row>
    <row r="231" spans="2:16" x14ac:dyDescent="0.3">
      <c r="B231" s="466" t="s">
        <v>47</v>
      </c>
      <c r="C231" s="469" t="s">
        <v>2</v>
      </c>
      <c r="D231" s="217" t="s">
        <v>48</v>
      </c>
      <c r="E231" s="121" t="s">
        <v>871</v>
      </c>
      <c r="F231" s="164">
        <v>209.02799999999999</v>
      </c>
      <c r="G231" s="129">
        <v>6.5060000000000002</v>
      </c>
      <c r="H231" s="165">
        <v>1.8589999999999999E-2</v>
      </c>
      <c r="I231" s="130">
        <v>0</v>
      </c>
      <c r="J231" s="179">
        <v>0</v>
      </c>
      <c r="K231" s="180">
        <v>3.5310000000000001</v>
      </c>
      <c r="L231" s="180">
        <v>4.0330000000000004</v>
      </c>
      <c r="M231" s="180">
        <v>0</v>
      </c>
      <c r="N231" s="181">
        <v>0</v>
      </c>
      <c r="O231" s="16"/>
      <c r="P231" s="16"/>
    </row>
    <row r="232" spans="2:16" x14ac:dyDescent="0.3">
      <c r="B232" s="467"/>
      <c r="C232" s="470" t="s">
        <v>2</v>
      </c>
      <c r="D232" s="280" t="s">
        <v>111</v>
      </c>
      <c r="E232" s="356" t="s">
        <v>871</v>
      </c>
      <c r="F232" s="373">
        <v>197.45099999999999</v>
      </c>
      <c r="G232" s="284">
        <v>6.5060000000000002</v>
      </c>
      <c r="H232" s="240">
        <v>1.8589999999999999E-2</v>
      </c>
      <c r="I232" s="241">
        <v>0</v>
      </c>
      <c r="J232" s="282">
        <v>0</v>
      </c>
      <c r="K232" s="283">
        <v>3.9430000000000001</v>
      </c>
      <c r="L232" s="283">
        <v>4.0330000000000004</v>
      </c>
      <c r="M232" s="283">
        <v>0</v>
      </c>
      <c r="N232" s="318">
        <v>0</v>
      </c>
      <c r="O232" s="16"/>
      <c r="P232" s="16"/>
    </row>
    <row r="233" spans="2:16" x14ac:dyDescent="0.3">
      <c r="B233" s="467"/>
      <c r="C233" s="471" t="s">
        <v>2</v>
      </c>
      <c r="D233" s="271" t="s">
        <v>140</v>
      </c>
      <c r="E233" s="374" t="s">
        <v>871</v>
      </c>
      <c r="F233" s="375">
        <v>194.07</v>
      </c>
      <c r="G233" s="275">
        <v>6.5060000000000002</v>
      </c>
      <c r="H233" s="276">
        <v>1.8589999999999999E-2</v>
      </c>
      <c r="I233" s="277">
        <v>0</v>
      </c>
      <c r="J233" s="273">
        <v>0</v>
      </c>
      <c r="K233" s="274">
        <v>4.5280000000000005</v>
      </c>
      <c r="L233" s="274">
        <v>4.0330000000000004</v>
      </c>
      <c r="M233" s="274">
        <v>0</v>
      </c>
      <c r="N233" s="376">
        <v>0</v>
      </c>
      <c r="O233" s="16"/>
      <c r="P233" s="16"/>
    </row>
    <row r="234" spans="2:16" x14ac:dyDescent="0.3">
      <c r="B234" s="467"/>
      <c r="C234" s="472" t="s">
        <v>4</v>
      </c>
      <c r="D234" s="217" t="s">
        <v>169</v>
      </c>
      <c r="E234" s="121" t="s">
        <v>871</v>
      </c>
      <c r="F234" s="164">
        <v>209.02399999999997</v>
      </c>
      <c r="G234" s="129">
        <v>6.5060000000000002</v>
      </c>
      <c r="H234" s="165">
        <v>3.9960000000000002E-2</v>
      </c>
      <c r="I234" s="130">
        <v>0</v>
      </c>
      <c r="J234" s="179">
        <v>0</v>
      </c>
      <c r="K234" s="180">
        <v>9.3819999999999997</v>
      </c>
      <c r="L234" s="180">
        <v>9.5259999999999998</v>
      </c>
      <c r="M234" s="180">
        <v>0</v>
      </c>
      <c r="N234" s="181">
        <v>0</v>
      </c>
      <c r="O234" s="16"/>
      <c r="P234" s="16"/>
    </row>
    <row r="235" spans="2:16" x14ac:dyDescent="0.3">
      <c r="B235" s="467"/>
      <c r="C235" s="470" t="s">
        <v>4</v>
      </c>
      <c r="D235" s="280" t="s">
        <v>204</v>
      </c>
      <c r="E235" s="356" t="s">
        <v>871</v>
      </c>
      <c r="F235" s="373">
        <v>197.44699999999997</v>
      </c>
      <c r="G235" s="284">
        <v>6.5060000000000002</v>
      </c>
      <c r="H235" s="240">
        <v>3.9960000000000002E-2</v>
      </c>
      <c r="I235" s="241">
        <v>0</v>
      </c>
      <c r="J235" s="282">
        <v>0</v>
      </c>
      <c r="K235" s="283">
        <v>9.7940000000000005</v>
      </c>
      <c r="L235" s="283">
        <v>9.5259999999999998</v>
      </c>
      <c r="M235" s="283">
        <v>0</v>
      </c>
      <c r="N235" s="318">
        <v>0</v>
      </c>
      <c r="O235" s="16"/>
      <c r="P235" s="16"/>
    </row>
    <row r="236" spans="2:16" ht="15" thickBot="1" x14ac:dyDescent="0.35">
      <c r="B236" s="468"/>
      <c r="C236" s="473" t="s">
        <v>4</v>
      </c>
      <c r="D236" s="219" t="s">
        <v>230</v>
      </c>
      <c r="E236" s="157" t="s">
        <v>871</v>
      </c>
      <c r="F236" s="377">
        <v>194.066</v>
      </c>
      <c r="G236" s="289">
        <v>6.5060000000000002</v>
      </c>
      <c r="H236" s="290">
        <v>3.9960000000000002E-2</v>
      </c>
      <c r="I236" s="291">
        <v>0</v>
      </c>
      <c r="J236" s="287">
        <v>0</v>
      </c>
      <c r="K236" s="288">
        <v>10.379</v>
      </c>
      <c r="L236" s="288">
        <v>9.5259999999999998</v>
      </c>
      <c r="M236" s="288">
        <v>0</v>
      </c>
      <c r="N236" s="316">
        <v>0</v>
      </c>
      <c r="O236" s="16"/>
      <c r="P236" s="16"/>
    </row>
    <row r="237" spans="2:16" x14ac:dyDescent="0.3">
      <c r="B237" s="466" t="s">
        <v>49</v>
      </c>
      <c r="C237" s="469" t="s">
        <v>2</v>
      </c>
      <c r="D237" s="217" t="s">
        <v>50</v>
      </c>
      <c r="E237" s="121" t="s">
        <v>871</v>
      </c>
      <c r="F237" s="164">
        <v>98.322000000000003</v>
      </c>
      <c r="G237" s="129">
        <v>6.5060000000000002</v>
      </c>
      <c r="H237" s="165">
        <v>0</v>
      </c>
      <c r="I237" s="130">
        <v>1.24E-2</v>
      </c>
      <c r="J237" s="179">
        <v>2.3349999999999999E-2</v>
      </c>
      <c r="K237" s="180">
        <v>0.98799999999999999</v>
      </c>
      <c r="L237" s="180">
        <v>0</v>
      </c>
      <c r="M237" s="180">
        <v>5.6909999999999998</v>
      </c>
      <c r="N237" s="181">
        <v>15.693</v>
      </c>
      <c r="O237" s="16"/>
      <c r="P237" s="16"/>
    </row>
    <row r="238" spans="2:16" x14ac:dyDescent="0.3">
      <c r="B238" s="467"/>
      <c r="C238" s="470" t="s">
        <v>2</v>
      </c>
      <c r="D238" s="280" t="s">
        <v>56</v>
      </c>
      <c r="E238" s="356" t="s">
        <v>871</v>
      </c>
      <c r="F238" s="373">
        <v>86.745000000000005</v>
      </c>
      <c r="G238" s="284">
        <v>6.5060000000000002</v>
      </c>
      <c r="H238" s="240">
        <v>0</v>
      </c>
      <c r="I238" s="241">
        <v>1.24E-2</v>
      </c>
      <c r="J238" s="282">
        <v>2.3349999999999999E-2</v>
      </c>
      <c r="K238" s="283">
        <v>1.4</v>
      </c>
      <c r="L238" s="283">
        <v>0</v>
      </c>
      <c r="M238" s="283">
        <v>5.6909999999999998</v>
      </c>
      <c r="N238" s="318">
        <v>15.693</v>
      </c>
      <c r="O238" s="16"/>
      <c r="P238" s="16"/>
    </row>
    <row r="239" spans="2:16" x14ac:dyDescent="0.3">
      <c r="B239" s="467"/>
      <c r="C239" s="471" t="s">
        <v>2</v>
      </c>
      <c r="D239" s="271" t="s">
        <v>57</v>
      </c>
      <c r="E239" s="374" t="s">
        <v>871</v>
      </c>
      <c r="F239" s="375">
        <v>83.364000000000004</v>
      </c>
      <c r="G239" s="275">
        <v>6.5060000000000002</v>
      </c>
      <c r="H239" s="276">
        <v>0</v>
      </c>
      <c r="I239" s="277">
        <v>1.24E-2</v>
      </c>
      <c r="J239" s="273">
        <v>2.3349999999999999E-2</v>
      </c>
      <c r="K239" s="274">
        <v>1.9850000000000001</v>
      </c>
      <c r="L239" s="274">
        <v>0</v>
      </c>
      <c r="M239" s="274">
        <v>5.6909999999999998</v>
      </c>
      <c r="N239" s="376">
        <v>15.693</v>
      </c>
      <c r="O239" s="16"/>
      <c r="P239" s="16"/>
    </row>
    <row r="240" spans="2:16" x14ac:dyDescent="0.3">
      <c r="B240" s="467"/>
      <c r="C240" s="472" t="s">
        <v>4</v>
      </c>
      <c r="D240" s="217" t="s">
        <v>170</v>
      </c>
      <c r="E240" s="121" t="s">
        <v>871</v>
      </c>
      <c r="F240" s="164">
        <v>98.322000000000003</v>
      </c>
      <c r="G240" s="129">
        <v>6.5060000000000002</v>
      </c>
      <c r="H240" s="165">
        <v>0</v>
      </c>
      <c r="I240" s="130">
        <v>1.24E-2</v>
      </c>
      <c r="J240" s="179">
        <v>3.2329999999999998E-2</v>
      </c>
      <c r="K240" s="180">
        <v>0.98799999999999999</v>
      </c>
      <c r="L240" s="180">
        <v>0</v>
      </c>
      <c r="M240" s="180">
        <v>20.021000000000001</v>
      </c>
      <c r="N240" s="181">
        <v>39.487000000000002</v>
      </c>
      <c r="O240" s="16"/>
      <c r="P240" s="16"/>
    </row>
    <row r="241" spans="2:16" x14ac:dyDescent="0.3">
      <c r="B241" s="467"/>
      <c r="C241" s="470" t="s">
        <v>4</v>
      </c>
      <c r="D241" s="280" t="s">
        <v>171</v>
      </c>
      <c r="E241" s="356" t="s">
        <v>871</v>
      </c>
      <c r="F241" s="373">
        <v>86.745000000000005</v>
      </c>
      <c r="G241" s="284">
        <v>6.5060000000000002</v>
      </c>
      <c r="H241" s="240">
        <v>0</v>
      </c>
      <c r="I241" s="241">
        <v>1.24E-2</v>
      </c>
      <c r="J241" s="282">
        <v>3.2329999999999998E-2</v>
      </c>
      <c r="K241" s="283">
        <v>1.4</v>
      </c>
      <c r="L241" s="283">
        <v>0</v>
      </c>
      <c r="M241" s="283">
        <v>20.021000000000001</v>
      </c>
      <c r="N241" s="318">
        <v>39.487000000000002</v>
      </c>
      <c r="O241" s="16"/>
      <c r="P241" s="16"/>
    </row>
    <row r="242" spans="2:16" ht="15" thickBot="1" x14ac:dyDescent="0.35">
      <c r="B242" s="468"/>
      <c r="C242" s="473" t="s">
        <v>4</v>
      </c>
      <c r="D242" s="219" t="s">
        <v>172</v>
      </c>
      <c r="E242" s="157" t="s">
        <v>871</v>
      </c>
      <c r="F242" s="377">
        <v>83.364000000000004</v>
      </c>
      <c r="G242" s="289">
        <v>6.5060000000000002</v>
      </c>
      <c r="H242" s="290">
        <v>0</v>
      </c>
      <c r="I242" s="291">
        <v>1.24E-2</v>
      </c>
      <c r="J242" s="287">
        <v>3.2329999999999998E-2</v>
      </c>
      <c r="K242" s="288">
        <v>1.9850000000000001</v>
      </c>
      <c r="L242" s="288">
        <v>0</v>
      </c>
      <c r="M242" s="288">
        <v>20.021000000000001</v>
      </c>
      <c r="N242" s="316">
        <v>39.487000000000002</v>
      </c>
      <c r="O242" s="16"/>
      <c r="P242" s="16"/>
    </row>
    <row r="244" spans="2:16" x14ac:dyDescent="0.3">
      <c r="F244" s="463"/>
      <c r="G244" s="463"/>
      <c r="H244" s="463"/>
      <c r="I244" s="463"/>
      <c r="J244" s="463"/>
      <c r="K244" s="463"/>
      <c r="L244" s="463"/>
      <c r="M244" s="463"/>
      <c r="N244" s="463"/>
    </row>
  </sheetData>
  <mergeCells count="105">
    <mergeCell ref="G184:H184"/>
    <mergeCell ref="G197:I197"/>
    <mergeCell ref="J197:N197"/>
    <mergeCell ref="O197:P197"/>
    <mergeCell ref="G4:M4"/>
    <mergeCell ref="O4:P4"/>
    <mergeCell ref="F38:K38"/>
    <mergeCell ref="G164:H164"/>
    <mergeCell ref="G95:L95"/>
    <mergeCell ref="B83:B85"/>
    <mergeCell ref="B86:B88"/>
    <mergeCell ref="B89:B91"/>
    <mergeCell ref="C76:C78"/>
    <mergeCell ref="C79:C81"/>
    <mergeCell ref="C83:C85"/>
    <mergeCell ref="V38:X38"/>
    <mergeCell ref="L38:U38"/>
    <mergeCell ref="B28:B34"/>
    <mergeCell ref="B21:B27"/>
    <mergeCell ref="B14:B20"/>
    <mergeCell ref="C24:C26"/>
    <mergeCell ref="C28:C30"/>
    <mergeCell ref="C31:C33"/>
    <mergeCell ref="M95:R95"/>
    <mergeCell ref="S95:T95"/>
    <mergeCell ref="C7:C9"/>
    <mergeCell ref="C10:C12"/>
    <mergeCell ref="C14:C16"/>
    <mergeCell ref="C17:C19"/>
    <mergeCell ref="C21:C23"/>
    <mergeCell ref="B7:B13"/>
    <mergeCell ref="B41:B47"/>
    <mergeCell ref="B69:B75"/>
    <mergeCell ref="B76:B82"/>
    <mergeCell ref="B62:B68"/>
    <mergeCell ref="B55:B61"/>
    <mergeCell ref="B48:B54"/>
    <mergeCell ref="C58:C60"/>
    <mergeCell ref="C62:C64"/>
    <mergeCell ref="C65:C67"/>
    <mergeCell ref="C69:C71"/>
    <mergeCell ref="C72:C74"/>
    <mergeCell ref="C41:C43"/>
    <mergeCell ref="C44:C46"/>
    <mergeCell ref="C48:C50"/>
    <mergeCell ref="C51:C53"/>
    <mergeCell ref="C55:C57"/>
    <mergeCell ref="C108:C110"/>
    <mergeCell ref="B98:B104"/>
    <mergeCell ref="B105:B111"/>
    <mergeCell ref="B112:B118"/>
    <mergeCell ref="C112:C114"/>
    <mergeCell ref="C115:C117"/>
    <mergeCell ref="C86:C88"/>
    <mergeCell ref="C89:C91"/>
    <mergeCell ref="C98:C100"/>
    <mergeCell ref="C101:C103"/>
    <mergeCell ref="C105:C107"/>
    <mergeCell ref="B133:B139"/>
    <mergeCell ref="C133:C135"/>
    <mergeCell ref="C136:C138"/>
    <mergeCell ref="B140:B146"/>
    <mergeCell ref="C140:C142"/>
    <mergeCell ref="C143:C145"/>
    <mergeCell ref="B119:B125"/>
    <mergeCell ref="C119:C121"/>
    <mergeCell ref="C122:C124"/>
    <mergeCell ref="B126:B132"/>
    <mergeCell ref="C126:C128"/>
    <mergeCell ref="C129:C131"/>
    <mergeCell ref="B167:B173"/>
    <mergeCell ref="C167:C169"/>
    <mergeCell ref="C170:C172"/>
    <mergeCell ref="C174:C176"/>
    <mergeCell ref="C177:C179"/>
    <mergeCell ref="B147:B153"/>
    <mergeCell ref="C147:C149"/>
    <mergeCell ref="C150:C152"/>
    <mergeCell ref="B154:B160"/>
    <mergeCell ref="C154:C156"/>
    <mergeCell ref="C157:C159"/>
    <mergeCell ref="B206:B211"/>
    <mergeCell ref="C206:C208"/>
    <mergeCell ref="C209:C211"/>
    <mergeCell ref="B212:B217"/>
    <mergeCell ref="C212:C214"/>
    <mergeCell ref="C215:C217"/>
    <mergeCell ref="B187:B193"/>
    <mergeCell ref="C187:C189"/>
    <mergeCell ref="C190:C192"/>
    <mergeCell ref="B200:B205"/>
    <mergeCell ref="C200:C202"/>
    <mergeCell ref="C203:C205"/>
    <mergeCell ref="B231:B236"/>
    <mergeCell ref="C231:C233"/>
    <mergeCell ref="C234:C236"/>
    <mergeCell ref="B237:B242"/>
    <mergeCell ref="C237:C239"/>
    <mergeCell ref="C240:C242"/>
    <mergeCell ref="B218:B223"/>
    <mergeCell ref="C218:C220"/>
    <mergeCell ref="C221:C223"/>
    <mergeCell ref="B225:B230"/>
    <mergeCell ref="C225:C227"/>
    <mergeCell ref="C228:C230"/>
  </mergeCells>
  <phoneticPr fontId="14" type="noConversion"/>
  <conditionalFormatting sqref="F7:N13 F41:X43 F47:X47 F83:X85 F98:R104 F167:F169 F173 F187:F192 G200:P205 O225:P242">
    <cfRule type="cellIs" dxfId="33" priority="705" operator="equal">
      <formula>0</formula>
    </cfRule>
  </conditionalFormatting>
  <conditionalFormatting sqref="F14:N20">
    <cfRule type="cellIs" dxfId="32" priority="36" operator="equal">
      <formula>0</formula>
    </cfRule>
  </conditionalFormatting>
  <conditionalFormatting sqref="F21:N27">
    <cfRule type="cellIs" dxfId="31" priority="35" operator="equal">
      <formula>0</formula>
    </cfRule>
  </conditionalFormatting>
  <conditionalFormatting sqref="F28:N34">
    <cfRule type="cellIs" dxfId="30" priority="34" operator="equal">
      <formula>0</formula>
    </cfRule>
  </conditionalFormatting>
  <conditionalFormatting sqref="F44:X46">
    <cfRule type="cellIs" dxfId="29" priority="33" operator="equal">
      <formula>0</formula>
    </cfRule>
  </conditionalFormatting>
  <conditionalFormatting sqref="F48:X50 F54:X54">
    <cfRule type="cellIs" dxfId="28" priority="32" operator="equal">
      <formula>0</formula>
    </cfRule>
  </conditionalFormatting>
  <conditionalFormatting sqref="F51:X53">
    <cfRule type="cellIs" dxfId="27" priority="31" operator="equal">
      <formula>0</formula>
    </cfRule>
  </conditionalFormatting>
  <conditionalFormatting sqref="F55:X57 F61:X61">
    <cfRule type="cellIs" dxfId="26" priority="30" operator="equal">
      <formula>0</formula>
    </cfRule>
  </conditionalFormatting>
  <conditionalFormatting sqref="F58:X60">
    <cfRule type="cellIs" dxfId="25" priority="29" operator="equal">
      <formula>0</formula>
    </cfRule>
  </conditionalFormatting>
  <conditionalFormatting sqref="F62:X64 F68:X68">
    <cfRule type="cellIs" dxfId="24" priority="28" operator="equal">
      <formula>0</formula>
    </cfRule>
  </conditionalFormatting>
  <conditionalFormatting sqref="F65:X67">
    <cfRule type="cellIs" dxfId="23" priority="27" operator="equal">
      <formula>0</formula>
    </cfRule>
  </conditionalFormatting>
  <conditionalFormatting sqref="F69:X71 F75:X75">
    <cfRule type="cellIs" dxfId="22" priority="26" operator="equal">
      <formula>0</formula>
    </cfRule>
  </conditionalFormatting>
  <conditionalFormatting sqref="F72:X74">
    <cfRule type="cellIs" dxfId="21" priority="25" operator="equal">
      <formula>0</formula>
    </cfRule>
  </conditionalFormatting>
  <conditionalFormatting sqref="F76:X78 F82:X82">
    <cfRule type="cellIs" dxfId="20" priority="22" operator="equal">
      <formula>0</formula>
    </cfRule>
  </conditionalFormatting>
  <conditionalFormatting sqref="F79:X81">
    <cfRule type="cellIs" dxfId="19" priority="21" operator="equal">
      <formula>0</formula>
    </cfRule>
  </conditionalFormatting>
  <conditionalFormatting sqref="F86:X88">
    <cfRule type="cellIs" dxfId="18" priority="20" operator="equal">
      <formula>0</formula>
    </cfRule>
  </conditionalFormatting>
  <conditionalFormatting sqref="F89:X91">
    <cfRule type="cellIs" dxfId="17" priority="19" operator="equal">
      <formula>0</formula>
    </cfRule>
  </conditionalFormatting>
  <conditionalFormatting sqref="F105:R111">
    <cfRule type="cellIs" dxfId="16" priority="18" operator="equal">
      <formula>0</formula>
    </cfRule>
  </conditionalFormatting>
  <conditionalFormatting sqref="F112:R118">
    <cfRule type="cellIs" dxfId="15" priority="17" operator="equal">
      <formula>0</formula>
    </cfRule>
  </conditionalFormatting>
  <conditionalFormatting sqref="F119:R125">
    <cfRule type="cellIs" dxfId="14" priority="16" operator="equal">
      <formula>0</formula>
    </cfRule>
  </conditionalFormatting>
  <conditionalFormatting sqref="F126:R132">
    <cfRule type="cellIs" dxfId="13" priority="15" operator="equal">
      <formula>0</formula>
    </cfRule>
  </conditionalFormatting>
  <conditionalFormatting sqref="F133:R139">
    <cfRule type="cellIs" dxfId="12" priority="14" operator="equal">
      <formula>0</formula>
    </cfRule>
  </conditionalFormatting>
  <conditionalFormatting sqref="F140:R146">
    <cfRule type="cellIs" dxfId="11" priority="13" operator="equal">
      <formula>0</formula>
    </cfRule>
  </conditionalFormatting>
  <conditionalFormatting sqref="F147:R153">
    <cfRule type="cellIs" dxfId="10" priority="12" operator="equal">
      <formula>0</formula>
    </cfRule>
  </conditionalFormatting>
  <conditionalFormatting sqref="F154:R160">
    <cfRule type="cellIs" dxfId="9" priority="11" operator="equal">
      <formula>0</formula>
    </cfRule>
  </conditionalFormatting>
  <conditionalFormatting sqref="F170:F172">
    <cfRule type="cellIs" dxfId="8" priority="9" operator="equal">
      <formula>0</formula>
    </cfRule>
  </conditionalFormatting>
  <conditionalFormatting sqref="F174:F176 F180">
    <cfRule type="cellIs" dxfId="7" priority="8" operator="equal">
      <formula>0</formula>
    </cfRule>
  </conditionalFormatting>
  <conditionalFormatting sqref="F177:F179">
    <cfRule type="cellIs" dxfId="6" priority="7" operator="equal">
      <formula>0</formula>
    </cfRule>
  </conditionalFormatting>
  <conditionalFormatting sqref="G206:P211">
    <cfRule type="cellIs" dxfId="5" priority="6" operator="equal">
      <formula>0</formula>
    </cfRule>
  </conditionalFormatting>
  <conditionalFormatting sqref="G212:P217">
    <cfRule type="cellIs" dxfId="4" priority="5" operator="equal">
      <formula>0</formula>
    </cfRule>
  </conditionalFormatting>
  <conditionalFormatting sqref="G218:P223">
    <cfRule type="cellIs" dxfId="3" priority="4" operator="equal">
      <formula>0</formula>
    </cfRule>
  </conditionalFormatting>
  <conditionalFormatting sqref="G225:N230">
    <cfRule type="cellIs" dxfId="2" priority="3" operator="equal">
      <formula>0</formula>
    </cfRule>
  </conditionalFormatting>
  <conditionalFormatting sqref="G231:N236">
    <cfRule type="cellIs" dxfId="1" priority="2" operator="equal">
      <formula>0</formula>
    </cfRule>
  </conditionalFormatting>
  <conditionalFormatting sqref="G237:N242">
    <cfRule type="cellIs" dxfId="0" priority="1" operator="equal">
      <formula>0</formula>
    </cfRule>
  </conditionalFormatting>
  <printOptions horizontalCentered="1"/>
  <pageMargins left="0.23622047244094491" right="0.23622047244094491" top="0.74803149606299213" bottom="0.74803149606299213" header="0.31496062992125984" footer="0.31496062992125984"/>
  <pageSetup paperSize="9" scale="46" fitToHeight="0" orientation="landscape" r:id="rId1"/>
  <headerFooter>
    <oddFooter>Page &amp;P of &amp;N</oddFooter>
  </headerFooter>
  <rowBreaks count="5" manualBreakCount="5">
    <brk id="36" min="1" max="23" man="1"/>
    <brk id="93" min="1" max="23" man="1"/>
    <brk id="162" min="1" max="23" man="1"/>
    <brk id="195" min="1" max="23" man="1"/>
    <brk id="223" min="1" max="23"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358B-B029-4C61-9FD2-5B8721DE4063}">
  <sheetPr>
    <pageSetUpPr fitToPage="1"/>
  </sheetPr>
  <dimension ref="A1:O314"/>
  <sheetViews>
    <sheetView showGridLines="0" zoomScale="80" zoomScaleNormal="80" zoomScaleSheetLayoutView="80" workbookViewId="0">
      <pane ySplit="4" topLeftCell="A125" activePane="bottomLeft" state="frozen"/>
      <selection activeCell="D32" sqref="D32"/>
      <selection pane="bottomLeft" activeCell="B2" sqref="B2"/>
    </sheetView>
  </sheetViews>
  <sheetFormatPr defaultColWidth="8.88671875" defaultRowHeight="13.2" x14ac:dyDescent="0.25"/>
  <cols>
    <col min="1" max="1" width="4.6640625" style="84" customWidth="1"/>
    <col min="2" max="2" width="14.6640625" style="84" customWidth="1"/>
    <col min="3" max="3" width="30.6640625" style="84" customWidth="1"/>
    <col min="4" max="4" width="25.6640625" style="84" customWidth="1"/>
    <col min="5" max="5" width="80.6640625" style="84" customWidth="1"/>
    <col min="6" max="6" width="25.6640625" style="84" customWidth="1"/>
    <col min="7" max="7" width="20.6640625" style="87" customWidth="1"/>
    <col min="8" max="8" width="24" style="191" customWidth="1"/>
    <col min="9" max="10" width="16.6640625" style="84" customWidth="1"/>
    <col min="11" max="16384" width="8.88671875" style="84"/>
  </cols>
  <sheetData>
    <row r="1" spans="2:15" ht="15.75" customHeight="1" x14ac:dyDescent="0.25">
      <c r="B1" s="12" t="s">
        <v>875</v>
      </c>
      <c r="E1" s="389"/>
      <c r="F1" s="389"/>
      <c r="G1" s="389"/>
      <c r="H1" s="389"/>
      <c r="I1" s="389"/>
    </row>
    <row r="2" spans="2:15" ht="15.6" x14ac:dyDescent="0.25">
      <c r="B2" s="12" t="s">
        <v>432</v>
      </c>
      <c r="E2" s="389"/>
      <c r="F2" s="389"/>
      <c r="G2" s="389"/>
      <c r="H2" s="389"/>
      <c r="I2" s="389"/>
    </row>
    <row r="3" spans="2:15" ht="35.4" customHeight="1" thickBot="1" x14ac:dyDescent="0.3">
      <c r="E3" s="390"/>
      <c r="F3" s="391"/>
      <c r="G3" s="391"/>
      <c r="H3" s="391"/>
      <c r="I3" s="391"/>
    </row>
    <row r="4" spans="2:15" ht="39.9" customHeight="1" x14ac:dyDescent="0.25">
      <c r="B4" s="90" t="s">
        <v>433</v>
      </c>
      <c r="C4" s="92" t="s">
        <v>434</v>
      </c>
      <c r="D4" s="92" t="s">
        <v>435</v>
      </c>
      <c r="E4" s="92" t="s">
        <v>436</v>
      </c>
      <c r="F4" s="92" t="s">
        <v>437</v>
      </c>
      <c r="G4" s="392" t="s">
        <v>438</v>
      </c>
      <c r="H4" s="396" t="s">
        <v>788</v>
      </c>
      <c r="I4" s="91" t="s">
        <v>10</v>
      </c>
      <c r="J4" s="84" t="s">
        <v>433</v>
      </c>
      <c r="K4" s="84" t="s">
        <v>434</v>
      </c>
      <c r="L4" s="84" t="s">
        <v>435</v>
      </c>
      <c r="M4" s="84" t="s">
        <v>436</v>
      </c>
      <c r="N4" s="84" t="s">
        <v>437</v>
      </c>
      <c r="O4" s="84" t="s">
        <v>438</v>
      </c>
    </row>
    <row r="5" spans="2:15" s="89" customFormat="1" ht="45" customHeight="1" x14ac:dyDescent="0.3">
      <c r="B5" s="384" t="s">
        <v>439</v>
      </c>
      <c r="C5" s="383" t="s">
        <v>440</v>
      </c>
      <c r="D5" s="383" t="s">
        <v>441</v>
      </c>
      <c r="E5" s="383" t="s">
        <v>339</v>
      </c>
      <c r="F5" s="383" t="s">
        <v>805</v>
      </c>
      <c r="G5" s="393" t="s">
        <v>442</v>
      </c>
      <c r="H5" s="214" t="s">
        <v>801</v>
      </c>
      <c r="I5" s="126">
        <v>139.06</v>
      </c>
      <c r="J5" s="89">
        <f>IF(B5='[4]ACS Fee-Based'!B5,1,0)</f>
        <v>1</v>
      </c>
      <c r="K5" s="89">
        <f>IF(C5='[4]ACS Fee-Based'!C5,1,0)</f>
        <v>1</v>
      </c>
      <c r="L5" s="89">
        <f>IF(D5='[4]ACS Fee-Based'!D5,1,0)</f>
        <v>1</v>
      </c>
      <c r="M5" s="89">
        <f>IF(E5='[4]ACS Fee-Based'!E5,1,0)</f>
        <v>1</v>
      </c>
      <c r="N5" s="89">
        <f>IF(F5='[4]ACS Fee-Based'!F5,1,0)</f>
        <v>0</v>
      </c>
      <c r="O5" s="89">
        <f>IF(G5='[4]ACS Fee-Based'!G5,1,0)</f>
        <v>1</v>
      </c>
    </row>
    <row r="6" spans="2:15" s="89" customFormat="1" ht="45" customHeight="1" x14ac:dyDescent="0.3">
      <c r="B6" s="384" t="s">
        <v>443</v>
      </c>
      <c r="C6" s="383" t="s">
        <v>440</v>
      </c>
      <c r="D6" s="383" t="s">
        <v>441</v>
      </c>
      <c r="E6" s="383" t="s">
        <v>339</v>
      </c>
      <c r="F6" s="383" t="s">
        <v>805</v>
      </c>
      <c r="G6" s="393" t="s">
        <v>444</v>
      </c>
      <c r="H6" s="397" t="s">
        <v>801</v>
      </c>
      <c r="I6" s="126">
        <v>489.17</v>
      </c>
      <c r="J6" s="89">
        <f>IF(B6='[4]ACS Fee-Based'!B6,1,0)</f>
        <v>1</v>
      </c>
      <c r="K6" s="89">
        <f>IF(C6='[4]ACS Fee-Based'!C6,1,0)</f>
        <v>1</v>
      </c>
      <c r="L6" s="89">
        <f>IF(D6='[4]ACS Fee-Based'!D6,1,0)</f>
        <v>1</v>
      </c>
      <c r="M6" s="89">
        <f>IF(E6='[4]ACS Fee-Based'!E6,1,0)</f>
        <v>1</v>
      </c>
      <c r="N6" s="89">
        <f>IF(F6='[4]ACS Fee-Based'!F6,1,0)</f>
        <v>0</v>
      </c>
      <c r="O6" s="89">
        <f>IF(G6='[4]ACS Fee-Based'!G6,1,0)</f>
        <v>1</v>
      </c>
    </row>
    <row r="7" spans="2:15" s="89" customFormat="1" ht="45" customHeight="1" x14ac:dyDescent="0.3">
      <c r="B7" s="384" t="s">
        <v>445</v>
      </c>
      <c r="C7" s="383" t="s">
        <v>440</v>
      </c>
      <c r="D7" s="383" t="s">
        <v>441</v>
      </c>
      <c r="E7" s="383" t="s">
        <v>339</v>
      </c>
      <c r="F7" s="383" t="s">
        <v>806</v>
      </c>
      <c r="G7" s="393" t="s">
        <v>442</v>
      </c>
      <c r="H7" s="397" t="s">
        <v>801</v>
      </c>
      <c r="I7" s="127">
        <v>182.8</v>
      </c>
      <c r="J7" s="89">
        <f>IF(B7='[4]ACS Fee-Based'!B7,1,0)</f>
        <v>1</v>
      </c>
      <c r="K7" s="89">
        <f>IF(C7='[4]ACS Fee-Based'!C7,1,0)</f>
        <v>1</v>
      </c>
      <c r="L7" s="89">
        <f>IF(D7='[4]ACS Fee-Based'!D7,1,0)</f>
        <v>1</v>
      </c>
      <c r="M7" s="89">
        <f>IF(E7='[4]ACS Fee-Based'!E7,1,0)</f>
        <v>1</v>
      </c>
      <c r="N7" s="89">
        <f>IF(F7='[4]ACS Fee-Based'!F7,1,0)</f>
        <v>0</v>
      </c>
      <c r="O7" s="89">
        <f>IF(G7='[4]ACS Fee-Based'!G7,1,0)</f>
        <v>1</v>
      </c>
    </row>
    <row r="8" spans="2:15" s="89" customFormat="1" ht="45" customHeight="1" x14ac:dyDescent="0.3">
      <c r="B8" s="384" t="s">
        <v>446</v>
      </c>
      <c r="C8" s="383" t="s">
        <v>440</v>
      </c>
      <c r="D8" s="383" t="s">
        <v>441</v>
      </c>
      <c r="E8" s="383" t="s">
        <v>339</v>
      </c>
      <c r="F8" s="383" t="s">
        <v>806</v>
      </c>
      <c r="G8" s="393" t="s">
        <v>444</v>
      </c>
      <c r="H8" s="397" t="s">
        <v>801</v>
      </c>
      <c r="I8" s="127">
        <v>643.04</v>
      </c>
      <c r="J8" s="89">
        <f>IF(B8='[4]ACS Fee-Based'!B8,1,0)</f>
        <v>1</v>
      </c>
      <c r="K8" s="89">
        <f>IF(C8='[4]ACS Fee-Based'!C8,1,0)</f>
        <v>1</v>
      </c>
      <c r="L8" s="89">
        <f>IF(D8='[4]ACS Fee-Based'!D8,1,0)</f>
        <v>1</v>
      </c>
      <c r="M8" s="89">
        <f>IF(E8='[4]ACS Fee-Based'!E8,1,0)</f>
        <v>1</v>
      </c>
      <c r="N8" s="89">
        <f>IF(F8='[4]ACS Fee-Based'!F8,1,0)</f>
        <v>0</v>
      </c>
      <c r="O8" s="89">
        <f>IF(G8='[4]ACS Fee-Based'!G8,1,0)</f>
        <v>1</v>
      </c>
    </row>
    <row r="9" spans="2:15" s="89" customFormat="1" ht="45" customHeight="1" x14ac:dyDescent="0.3">
      <c r="B9" s="384" t="s">
        <v>447</v>
      </c>
      <c r="C9" s="383" t="s">
        <v>440</v>
      </c>
      <c r="D9" s="383" t="s">
        <v>441</v>
      </c>
      <c r="E9" s="383" t="s">
        <v>339</v>
      </c>
      <c r="F9" s="383" t="s">
        <v>807</v>
      </c>
      <c r="G9" s="393" t="s">
        <v>442</v>
      </c>
      <c r="H9" s="397" t="s">
        <v>801</v>
      </c>
      <c r="I9" s="127">
        <v>419.29</v>
      </c>
      <c r="J9" s="89">
        <f>IF(B9='[4]ACS Fee-Based'!B9,1,0)</f>
        <v>1</v>
      </c>
      <c r="K9" s="89">
        <f>IF(C9='[4]ACS Fee-Based'!C9,1,0)</f>
        <v>1</v>
      </c>
      <c r="L9" s="89">
        <f>IF(D9='[4]ACS Fee-Based'!D9,1,0)</f>
        <v>1</v>
      </c>
      <c r="M9" s="89">
        <f>IF(E9='[4]ACS Fee-Based'!E9,1,0)</f>
        <v>1</v>
      </c>
      <c r="N9" s="89">
        <f>IF(F9='[4]ACS Fee-Based'!F9,1,0)</f>
        <v>0</v>
      </c>
      <c r="O9" s="89">
        <f>IF(G9='[4]ACS Fee-Based'!G9,1,0)</f>
        <v>1</v>
      </c>
    </row>
    <row r="10" spans="2:15" s="89" customFormat="1" ht="45" customHeight="1" x14ac:dyDescent="0.3">
      <c r="B10" s="384" t="s">
        <v>448</v>
      </c>
      <c r="C10" s="383" t="s">
        <v>440</v>
      </c>
      <c r="D10" s="383" t="s">
        <v>441</v>
      </c>
      <c r="E10" s="383" t="s">
        <v>339</v>
      </c>
      <c r="F10" s="383" t="s">
        <v>807</v>
      </c>
      <c r="G10" s="393" t="s">
        <v>449</v>
      </c>
      <c r="H10" s="397" t="s">
        <v>801</v>
      </c>
      <c r="I10" s="127">
        <v>1119.48</v>
      </c>
      <c r="J10" s="89">
        <f>IF(B10='[4]ACS Fee-Based'!B10,1,0)</f>
        <v>1</v>
      </c>
      <c r="K10" s="89">
        <f>IF(C10='[4]ACS Fee-Based'!C10,1,0)</f>
        <v>1</v>
      </c>
      <c r="L10" s="89">
        <f>IF(D10='[4]ACS Fee-Based'!D10,1,0)</f>
        <v>1</v>
      </c>
      <c r="M10" s="89">
        <f>IF(E10='[4]ACS Fee-Based'!E10,1,0)</f>
        <v>1</v>
      </c>
      <c r="N10" s="89">
        <f>IF(F10='[4]ACS Fee-Based'!F10,1,0)</f>
        <v>0</v>
      </c>
      <c r="O10" s="89">
        <f>IF(G10='[4]ACS Fee-Based'!G10,1,0)</f>
        <v>1</v>
      </c>
    </row>
    <row r="11" spans="2:15" s="89" customFormat="1" ht="45" customHeight="1" x14ac:dyDescent="0.3">
      <c r="B11" s="384" t="s">
        <v>450</v>
      </c>
      <c r="C11" s="383" t="s">
        <v>440</v>
      </c>
      <c r="D11" s="383" t="s">
        <v>441</v>
      </c>
      <c r="E11" s="383" t="s">
        <v>339</v>
      </c>
      <c r="F11" s="383" t="s">
        <v>808</v>
      </c>
      <c r="G11" s="393" t="s">
        <v>442</v>
      </c>
      <c r="H11" s="397" t="s">
        <v>801</v>
      </c>
      <c r="I11" s="127">
        <v>551.19000000000005</v>
      </c>
      <c r="J11" s="89">
        <f>IF(B11='[4]ACS Fee-Based'!B11,1,0)</f>
        <v>1</v>
      </c>
      <c r="K11" s="89">
        <f>IF(C11='[4]ACS Fee-Based'!C11,1,0)</f>
        <v>1</v>
      </c>
      <c r="L11" s="89">
        <f>IF(D11='[4]ACS Fee-Based'!D11,1,0)</f>
        <v>1</v>
      </c>
      <c r="M11" s="89">
        <f>IF(E11='[4]ACS Fee-Based'!E11,1,0)</f>
        <v>1</v>
      </c>
      <c r="N11" s="89">
        <f>IF(F11='[4]ACS Fee-Based'!F11,1,0)</f>
        <v>0</v>
      </c>
      <c r="O11" s="89">
        <f>IF(G11='[4]ACS Fee-Based'!G11,1,0)</f>
        <v>1</v>
      </c>
    </row>
    <row r="12" spans="2:15" s="89" customFormat="1" ht="45" customHeight="1" x14ac:dyDescent="0.3">
      <c r="B12" s="384" t="s">
        <v>451</v>
      </c>
      <c r="C12" s="383" t="s">
        <v>440</v>
      </c>
      <c r="D12" s="383" t="s">
        <v>441</v>
      </c>
      <c r="E12" s="383" t="s">
        <v>339</v>
      </c>
      <c r="F12" s="383" t="s">
        <v>808</v>
      </c>
      <c r="G12" s="393" t="s">
        <v>444</v>
      </c>
      <c r="H12" s="397" t="s">
        <v>801</v>
      </c>
      <c r="I12" s="127">
        <v>1471.62</v>
      </c>
      <c r="J12" s="89">
        <f>IF(B12='[4]ACS Fee-Based'!B12,1,0)</f>
        <v>1</v>
      </c>
      <c r="K12" s="89">
        <f>IF(C12='[4]ACS Fee-Based'!C12,1,0)</f>
        <v>1</v>
      </c>
      <c r="L12" s="89">
        <f>IF(D12='[4]ACS Fee-Based'!D12,1,0)</f>
        <v>1</v>
      </c>
      <c r="M12" s="89">
        <f>IF(E12='[4]ACS Fee-Based'!E12,1,0)</f>
        <v>1</v>
      </c>
      <c r="N12" s="89">
        <f>IF(F12='[4]ACS Fee-Based'!F12,1,0)</f>
        <v>0</v>
      </c>
      <c r="O12" s="89">
        <f>IF(G12='[4]ACS Fee-Based'!G12,1,0)</f>
        <v>1</v>
      </c>
    </row>
    <row r="13" spans="2:15" s="89" customFormat="1" ht="45" customHeight="1" x14ac:dyDescent="0.3">
      <c r="B13" s="384" t="s">
        <v>452</v>
      </c>
      <c r="C13" s="383" t="s">
        <v>440</v>
      </c>
      <c r="D13" s="383" t="s">
        <v>441</v>
      </c>
      <c r="E13" s="383" t="s">
        <v>339</v>
      </c>
      <c r="F13" s="383" t="s">
        <v>809</v>
      </c>
      <c r="G13" s="393" t="s">
        <v>442</v>
      </c>
      <c r="H13" s="397" t="s">
        <v>801</v>
      </c>
      <c r="I13" s="127">
        <v>278.13</v>
      </c>
      <c r="J13" s="89">
        <f>IF(B13='[4]ACS Fee-Based'!B13,1,0)</f>
        <v>1</v>
      </c>
      <c r="K13" s="89">
        <f>IF(C13='[4]ACS Fee-Based'!C13,1,0)</f>
        <v>1</v>
      </c>
      <c r="L13" s="89">
        <f>IF(D13='[4]ACS Fee-Based'!D13,1,0)</f>
        <v>1</v>
      </c>
      <c r="M13" s="89">
        <f>IF(E13='[4]ACS Fee-Based'!E13,1,0)</f>
        <v>1</v>
      </c>
      <c r="N13" s="89">
        <f>IF(F13='[4]ACS Fee-Based'!F13,1,0)</f>
        <v>0</v>
      </c>
      <c r="O13" s="89">
        <f>IF(G13='[4]ACS Fee-Based'!G13,1,0)</f>
        <v>1</v>
      </c>
    </row>
    <row r="14" spans="2:15" s="89" customFormat="1" ht="45" customHeight="1" x14ac:dyDescent="0.3">
      <c r="B14" s="384" t="s">
        <v>453</v>
      </c>
      <c r="C14" s="383" t="s">
        <v>440</v>
      </c>
      <c r="D14" s="383" t="s">
        <v>441</v>
      </c>
      <c r="E14" s="383" t="s">
        <v>339</v>
      </c>
      <c r="F14" s="383" t="s">
        <v>809</v>
      </c>
      <c r="G14" s="393" t="s">
        <v>444</v>
      </c>
      <c r="H14" s="397" t="s">
        <v>801</v>
      </c>
      <c r="I14" s="127">
        <v>978.33</v>
      </c>
      <c r="J14" s="89">
        <f>IF(B14='[4]ACS Fee-Based'!B14,1,0)</f>
        <v>1</v>
      </c>
      <c r="K14" s="89">
        <f>IF(C14='[4]ACS Fee-Based'!C14,1,0)</f>
        <v>1</v>
      </c>
      <c r="L14" s="89">
        <f>IF(D14='[4]ACS Fee-Based'!D14,1,0)</f>
        <v>1</v>
      </c>
      <c r="M14" s="89">
        <f>IF(E14='[4]ACS Fee-Based'!E14,1,0)</f>
        <v>1</v>
      </c>
      <c r="N14" s="89">
        <f>IF(F14='[4]ACS Fee-Based'!F14,1,0)</f>
        <v>0</v>
      </c>
      <c r="O14" s="89">
        <f>IF(G14='[4]ACS Fee-Based'!G14,1,0)</f>
        <v>1</v>
      </c>
    </row>
    <row r="15" spans="2:15" s="89" customFormat="1" ht="45" customHeight="1" x14ac:dyDescent="0.3">
      <c r="B15" s="384" t="s">
        <v>454</v>
      </c>
      <c r="C15" s="383" t="s">
        <v>440</v>
      </c>
      <c r="D15" s="383" t="s">
        <v>441</v>
      </c>
      <c r="E15" s="383" t="s">
        <v>339</v>
      </c>
      <c r="F15" s="383" t="s">
        <v>810</v>
      </c>
      <c r="G15" s="393" t="s">
        <v>442</v>
      </c>
      <c r="H15" s="397" t="s">
        <v>801</v>
      </c>
      <c r="I15" s="127">
        <v>419.29</v>
      </c>
      <c r="J15" s="89">
        <f>IF(B15='[4]ACS Fee-Based'!B15,1,0)</f>
        <v>1</v>
      </c>
      <c r="K15" s="89">
        <f>IF(C15='[4]ACS Fee-Based'!C15,1,0)</f>
        <v>1</v>
      </c>
      <c r="L15" s="89">
        <f>IF(D15='[4]ACS Fee-Based'!D15,1,0)</f>
        <v>1</v>
      </c>
      <c r="M15" s="89">
        <f>IF(E15='[4]ACS Fee-Based'!E15,1,0)</f>
        <v>1</v>
      </c>
      <c r="N15" s="89">
        <f>IF(F15='[4]ACS Fee-Based'!F15,1,0)</f>
        <v>0</v>
      </c>
      <c r="O15" s="89">
        <f>IF(G15='[4]ACS Fee-Based'!G15,1,0)</f>
        <v>1</v>
      </c>
    </row>
    <row r="16" spans="2:15" s="89" customFormat="1" ht="45" customHeight="1" x14ac:dyDescent="0.3">
      <c r="B16" s="384" t="s">
        <v>455</v>
      </c>
      <c r="C16" s="383" t="s">
        <v>440</v>
      </c>
      <c r="D16" s="383" t="s">
        <v>441</v>
      </c>
      <c r="E16" s="383" t="s">
        <v>339</v>
      </c>
      <c r="F16" s="383" t="s">
        <v>810</v>
      </c>
      <c r="G16" s="393" t="s">
        <v>444</v>
      </c>
      <c r="H16" s="397" t="s">
        <v>801</v>
      </c>
      <c r="I16" s="127">
        <v>1119.48</v>
      </c>
      <c r="J16" s="89">
        <f>IF(B16='[4]ACS Fee-Based'!B16,1,0)</f>
        <v>1</v>
      </c>
      <c r="K16" s="89">
        <f>IF(C16='[4]ACS Fee-Based'!C16,1,0)</f>
        <v>1</v>
      </c>
      <c r="L16" s="89">
        <f>IF(D16='[4]ACS Fee-Based'!D16,1,0)</f>
        <v>1</v>
      </c>
      <c r="M16" s="89">
        <f>IF(E16='[4]ACS Fee-Based'!E16,1,0)</f>
        <v>1</v>
      </c>
      <c r="N16" s="89">
        <f>IF(F16='[4]ACS Fee-Based'!F16,1,0)</f>
        <v>0</v>
      </c>
      <c r="O16" s="89">
        <f>IF(G16='[4]ACS Fee-Based'!G16,1,0)</f>
        <v>1</v>
      </c>
    </row>
    <row r="17" spans="2:15" s="89" customFormat="1" ht="24.75" customHeight="1" x14ac:dyDescent="0.3">
      <c r="B17" s="384" t="s">
        <v>456</v>
      </c>
      <c r="C17" s="383" t="s">
        <v>440</v>
      </c>
      <c r="D17" s="383" t="s">
        <v>441</v>
      </c>
      <c r="E17" s="383" t="s">
        <v>340</v>
      </c>
      <c r="F17" s="383" t="s">
        <v>457</v>
      </c>
      <c r="G17" s="393" t="s">
        <v>442</v>
      </c>
      <c r="H17" s="397" t="s">
        <v>801</v>
      </c>
      <c r="I17" s="127">
        <v>121.59</v>
      </c>
      <c r="J17" s="89">
        <f>IF(B17='[4]ACS Fee-Based'!B17,1,0)</f>
        <v>1</v>
      </c>
      <c r="K17" s="89">
        <f>IF(C17='[4]ACS Fee-Based'!C17,1,0)</f>
        <v>1</v>
      </c>
      <c r="L17" s="89">
        <f>IF(D17='[4]ACS Fee-Based'!D17,1,0)</f>
        <v>1</v>
      </c>
      <c r="M17" s="89">
        <f>IF(E17='[4]ACS Fee-Based'!E17,1,0)</f>
        <v>1</v>
      </c>
      <c r="N17" s="89">
        <f>IF(F17='[4]ACS Fee-Based'!F17,1,0)</f>
        <v>1</v>
      </c>
      <c r="O17" s="89">
        <f>IF(G17='[4]ACS Fee-Based'!G17,1,0)</f>
        <v>1</v>
      </c>
    </row>
    <row r="18" spans="2:15" s="89" customFormat="1" ht="24.75" customHeight="1" x14ac:dyDescent="0.3">
      <c r="B18" s="384" t="s">
        <v>458</v>
      </c>
      <c r="C18" s="383" t="s">
        <v>440</v>
      </c>
      <c r="D18" s="383" t="s">
        <v>441</v>
      </c>
      <c r="E18" s="383" t="s">
        <v>340</v>
      </c>
      <c r="F18" s="383" t="s">
        <v>457</v>
      </c>
      <c r="G18" s="393" t="s">
        <v>449</v>
      </c>
      <c r="H18" s="397" t="s">
        <v>801</v>
      </c>
      <c r="I18" s="127">
        <v>471.69</v>
      </c>
      <c r="J18" s="89">
        <f>IF(B18='[4]ACS Fee-Based'!B18,1,0)</f>
        <v>1</v>
      </c>
      <c r="K18" s="89">
        <f>IF(C18='[4]ACS Fee-Based'!C18,1,0)</f>
        <v>1</v>
      </c>
      <c r="L18" s="89">
        <f>IF(D18='[4]ACS Fee-Based'!D18,1,0)</f>
        <v>1</v>
      </c>
      <c r="M18" s="89">
        <f>IF(E18='[4]ACS Fee-Based'!E18,1,0)</f>
        <v>1</v>
      </c>
      <c r="N18" s="89">
        <f>IF(F18='[4]ACS Fee-Based'!F18,1,0)</f>
        <v>1</v>
      </c>
      <c r="O18" s="89">
        <f>IF(G18='[4]ACS Fee-Based'!G18,1,0)</f>
        <v>1</v>
      </c>
    </row>
    <row r="19" spans="2:15" s="89" customFormat="1" ht="24.75" customHeight="1" x14ac:dyDescent="0.3">
      <c r="B19" s="384" t="s">
        <v>459</v>
      </c>
      <c r="C19" s="383" t="s">
        <v>440</v>
      </c>
      <c r="D19" s="383" t="s">
        <v>441</v>
      </c>
      <c r="E19" s="383" t="s">
        <v>340</v>
      </c>
      <c r="F19" s="383" t="s">
        <v>460</v>
      </c>
      <c r="G19" s="393" t="s">
        <v>442</v>
      </c>
      <c r="H19" s="397" t="s">
        <v>801</v>
      </c>
      <c r="I19" s="127">
        <v>159.84</v>
      </c>
      <c r="J19" s="89">
        <f>IF(B19='[4]ACS Fee-Based'!B19,1,0)</f>
        <v>1</v>
      </c>
      <c r="K19" s="89">
        <f>IF(C19='[4]ACS Fee-Based'!C19,1,0)</f>
        <v>1</v>
      </c>
      <c r="L19" s="89">
        <f>IF(D19='[4]ACS Fee-Based'!D19,1,0)</f>
        <v>1</v>
      </c>
      <c r="M19" s="89">
        <f>IF(E19='[4]ACS Fee-Based'!E19,1,0)</f>
        <v>1</v>
      </c>
      <c r="N19" s="89">
        <f>IF(F19='[4]ACS Fee-Based'!F19,1,0)</f>
        <v>1</v>
      </c>
      <c r="O19" s="89">
        <f>IF(G19='[4]ACS Fee-Based'!G19,1,0)</f>
        <v>1</v>
      </c>
    </row>
    <row r="20" spans="2:15" s="89" customFormat="1" ht="24.75" customHeight="1" x14ac:dyDescent="0.3">
      <c r="B20" s="384" t="s">
        <v>461</v>
      </c>
      <c r="C20" s="383" t="s">
        <v>440</v>
      </c>
      <c r="D20" s="383" t="s">
        <v>441</v>
      </c>
      <c r="E20" s="383" t="s">
        <v>340</v>
      </c>
      <c r="F20" s="383" t="s">
        <v>460</v>
      </c>
      <c r="G20" s="393" t="s">
        <v>444</v>
      </c>
      <c r="H20" s="397" t="s">
        <v>801</v>
      </c>
      <c r="I20" s="127">
        <v>620.05999999999995</v>
      </c>
      <c r="J20" s="89">
        <f>IF(B20='[4]ACS Fee-Based'!B20,1,0)</f>
        <v>1</v>
      </c>
      <c r="K20" s="89">
        <f>IF(C20='[4]ACS Fee-Based'!C20,1,0)</f>
        <v>1</v>
      </c>
      <c r="L20" s="89">
        <f>IF(D20='[4]ACS Fee-Based'!D20,1,0)</f>
        <v>1</v>
      </c>
      <c r="M20" s="89">
        <f>IF(E20='[4]ACS Fee-Based'!E20,1,0)</f>
        <v>1</v>
      </c>
      <c r="N20" s="89">
        <f>IF(F20='[4]ACS Fee-Based'!F20,1,0)</f>
        <v>1</v>
      </c>
      <c r="O20" s="89">
        <f>IF(G20='[4]ACS Fee-Based'!G20,1,0)</f>
        <v>1</v>
      </c>
    </row>
    <row r="21" spans="2:15" s="89" customFormat="1" ht="24.75" customHeight="1" x14ac:dyDescent="0.3">
      <c r="B21" s="384" t="s">
        <v>462</v>
      </c>
      <c r="C21" s="383" t="s">
        <v>440</v>
      </c>
      <c r="D21" s="383" t="s">
        <v>441</v>
      </c>
      <c r="E21" s="383" t="s">
        <v>340</v>
      </c>
      <c r="F21" s="383" t="s">
        <v>463</v>
      </c>
      <c r="G21" s="393" t="s">
        <v>442</v>
      </c>
      <c r="H21" s="397" t="s">
        <v>801</v>
      </c>
      <c r="I21" s="127">
        <v>243.18</v>
      </c>
      <c r="J21" s="89">
        <f>IF(B21='[4]ACS Fee-Based'!B21,1,0)</f>
        <v>1</v>
      </c>
      <c r="K21" s="89">
        <f>IF(C21='[4]ACS Fee-Based'!C21,1,0)</f>
        <v>1</v>
      </c>
      <c r="L21" s="89">
        <f>IF(D21='[4]ACS Fee-Based'!D21,1,0)</f>
        <v>1</v>
      </c>
      <c r="M21" s="89">
        <f>IF(E21='[4]ACS Fee-Based'!E21,1,0)</f>
        <v>1</v>
      </c>
      <c r="N21" s="89">
        <f>IF(F21='[4]ACS Fee-Based'!F21,1,0)</f>
        <v>1</v>
      </c>
      <c r="O21" s="89">
        <f>IF(G21='[4]ACS Fee-Based'!G21,1,0)</f>
        <v>1</v>
      </c>
    </row>
    <row r="22" spans="2:15" s="89" customFormat="1" ht="24.75" customHeight="1" x14ac:dyDescent="0.3">
      <c r="B22" s="384" t="s">
        <v>464</v>
      </c>
      <c r="C22" s="383" t="s">
        <v>440</v>
      </c>
      <c r="D22" s="383" t="s">
        <v>441</v>
      </c>
      <c r="E22" s="383" t="s">
        <v>340</v>
      </c>
      <c r="F22" s="383" t="s">
        <v>463</v>
      </c>
      <c r="G22" s="393" t="s">
        <v>444</v>
      </c>
      <c r="H22" s="397" t="s">
        <v>801</v>
      </c>
      <c r="I22" s="127">
        <v>943.39</v>
      </c>
      <c r="J22" s="89">
        <f>IF(B22='[4]ACS Fee-Based'!B22,1,0)</f>
        <v>1</v>
      </c>
      <c r="K22" s="89">
        <f>IF(C22='[4]ACS Fee-Based'!C22,1,0)</f>
        <v>1</v>
      </c>
      <c r="L22" s="89">
        <f>IF(D22='[4]ACS Fee-Based'!D22,1,0)</f>
        <v>1</v>
      </c>
      <c r="M22" s="89">
        <f>IF(E22='[4]ACS Fee-Based'!E22,1,0)</f>
        <v>1</v>
      </c>
      <c r="N22" s="89">
        <f>IF(F22='[4]ACS Fee-Based'!F22,1,0)</f>
        <v>1</v>
      </c>
      <c r="O22" s="89">
        <f>IF(G22='[4]ACS Fee-Based'!G22,1,0)</f>
        <v>1</v>
      </c>
    </row>
    <row r="23" spans="2:15" s="89" customFormat="1" ht="30" customHeight="1" x14ac:dyDescent="0.3">
      <c r="B23" s="384" t="s">
        <v>465</v>
      </c>
      <c r="C23" s="383" t="s">
        <v>440</v>
      </c>
      <c r="D23" s="383" t="s">
        <v>441</v>
      </c>
      <c r="E23" s="383" t="s">
        <v>365</v>
      </c>
      <c r="F23" s="383" t="s">
        <v>457</v>
      </c>
      <c r="G23" s="393" t="s">
        <v>55</v>
      </c>
      <c r="H23" s="397" t="s">
        <v>801</v>
      </c>
      <c r="I23" s="127">
        <v>113.53</v>
      </c>
      <c r="J23" s="89">
        <f>IF(B23='[4]ACS Fee-Based'!B23,1,0)</f>
        <v>1</v>
      </c>
      <c r="K23" s="89">
        <f>IF(C23='[4]ACS Fee-Based'!C23,1,0)</f>
        <v>1</v>
      </c>
      <c r="L23" s="89">
        <f>IF(D23='[4]ACS Fee-Based'!D23,1,0)</f>
        <v>1</v>
      </c>
      <c r="M23" s="89">
        <f>IF(E23='[4]ACS Fee-Based'!E23,1,0)</f>
        <v>1</v>
      </c>
      <c r="N23" s="89">
        <f>IF(F23='[4]ACS Fee-Based'!F23,1,0)</f>
        <v>1</v>
      </c>
      <c r="O23" s="89">
        <f>IF(G23='[4]ACS Fee-Based'!G23,1,0)</f>
        <v>1</v>
      </c>
    </row>
    <row r="24" spans="2:15" s="89" customFormat="1" ht="30" customHeight="1" x14ac:dyDescent="0.3">
      <c r="B24" s="384" t="s">
        <v>466</v>
      </c>
      <c r="C24" s="383" t="s">
        <v>440</v>
      </c>
      <c r="D24" s="383" t="s">
        <v>441</v>
      </c>
      <c r="E24" s="383" t="s">
        <v>365</v>
      </c>
      <c r="F24" s="383" t="s">
        <v>460</v>
      </c>
      <c r="G24" s="393" t="s">
        <v>55</v>
      </c>
      <c r="H24" s="397" t="s">
        <v>801</v>
      </c>
      <c r="I24" s="127">
        <v>142.94999999999999</v>
      </c>
      <c r="J24" s="89">
        <f>IF(B24='[4]ACS Fee-Based'!B24,1,0)</f>
        <v>1</v>
      </c>
      <c r="K24" s="89">
        <f>IF(C24='[4]ACS Fee-Based'!C24,1,0)</f>
        <v>1</v>
      </c>
      <c r="L24" s="89">
        <f>IF(D24='[4]ACS Fee-Based'!D24,1,0)</f>
        <v>1</v>
      </c>
      <c r="M24" s="89">
        <f>IF(E24='[4]ACS Fee-Based'!E24,1,0)</f>
        <v>1</v>
      </c>
      <c r="N24" s="89">
        <f>IF(F24='[4]ACS Fee-Based'!F24,1,0)</f>
        <v>1</v>
      </c>
      <c r="O24" s="89">
        <f>IF(G24='[4]ACS Fee-Based'!G24,1,0)</f>
        <v>1</v>
      </c>
    </row>
    <row r="25" spans="2:15" s="89" customFormat="1" ht="24.75" customHeight="1" x14ac:dyDescent="0.3">
      <c r="B25" s="384" t="s">
        <v>467</v>
      </c>
      <c r="C25" s="383" t="s">
        <v>440</v>
      </c>
      <c r="D25" s="383" t="s">
        <v>441</v>
      </c>
      <c r="E25" s="383" t="s">
        <v>366</v>
      </c>
      <c r="F25" s="383" t="s">
        <v>457</v>
      </c>
      <c r="G25" s="393" t="s">
        <v>55</v>
      </c>
      <c r="H25" s="397" t="s">
        <v>801</v>
      </c>
      <c r="I25" s="127">
        <v>113.53</v>
      </c>
      <c r="J25" s="89">
        <f>IF(B25='[4]ACS Fee-Based'!B25,1,0)</f>
        <v>1</v>
      </c>
      <c r="K25" s="89">
        <f>IF(C25='[4]ACS Fee-Based'!C25,1,0)</f>
        <v>1</v>
      </c>
      <c r="L25" s="89">
        <f>IF(D25='[4]ACS Fee-Based'!D25,1,0)</f>
        <v>1</v>
      </c>
      <c r="M25" s="89">
        <f>IF(E25='[4]ACS Fee-Based'!E25,1,0)</f>
        <v>1</v>
      </c>
      <c r="N25" s="89">
        <f>IF(F25='[4]ACS Fee-Based'!F25,1,0)</f>
        <v>1</v>
      </c>
      <c r="O25" s="89">
        <f>IF(G25='[4]ACS Fee-Based'!G25,1,0)</f>
        <v>1</v>
      </c>
    </row>
    <row r="26" spans="2:15" s="89" customFormat="1" ht="24.75" customHeight="1" x14ac:dyDescent="0.3">
      <c r="B26" s="384" t="s">
        <v>468</v>
      </c>
      <c r="C26" s="383" t="s">
        <v>440</v>
      </c>
      <c r="D26" s="383" t="s">
        <v>441</v>
      </c>
      <c r="E26" s="383" t="s">
        <v>366</v>
      </c>
      <c r="F26" s="383" t="s">
        <v>460</v>
      </c>
      <c r="G26" s="393" t="s">
        <v>55</v>
      </c>
      <c r="H26" s="397" t="s">
        <v>801</v>
      </c>
      <c r="I26" s="127">
        <v>142.94999999999999</v>
      </c>
      <c r="J26" s="89">
        <f>IF(B26='[4]ACS Fee-Based'!B26,1,0)</f>
        <v>1</v>
      </c>
      <c r="K26" s="89">
        <f>IF(C26='[4]ACS Fee-Based'!C26,1,0)</f>
        <v>1</v>
      </c>
      <c r="L26" s="89">
        <f>IF(D26='[4]ACS Fee-Based'!D26,1,0)</f>
        <v>1</v>
      </c>
      <c r="M26" s="89">
        <f>IF(E26='[4]ACS Fee-Based'!E26,1,0)</f>
        <v>1</v>
      </c>
      <c r="N26" s="89">
        <f>IF(F26='[4]ACS Fee-Based'!F26,1,0)</f>
        <v>1</v>
      </c>
      <c r="O26" s="89">
        <f>IF(G26='[4]ACS Fee-Based'!G26,1,0)</f>
        <v>1</v>
      </c>
    </row>
    <row r="27" spans="2:15" s="89" customFormat="1" ht="30" customHeight="1" x14ac:dyDescent="0.3">
      <c r="B27" s="384" t="s">
        <v>469</v>
      </c>
      <c r="C27" s="383" t="s">
        <v>440</v>
      </c>
      <c r="D27" s="383" t="s">
        <v>470</v>
      </c>
      <c r="E27" s="383" t="s">
        <v>341</v>
      </c>
      <c r="F27" s="383" t="s">
        <v>805</v>
      </c>
      <c r="G27" s="393" t="s">
        <v>442</v>
      </c>
      <c r="H27" s="397" t="s">
        <v>801</v>
      </c>
      <c r="I27" s="127">
        <v>243.18</v>
      </c>
      <c r="J27" s="89">
        <f>IF(B27='[4]ACS Fee-Based'!B27,1,0)</f>
        <v>1</v>
      </c>
      <c r="K27" s="89">
        <f>IF(C27='[4]ACS Fee-Based'!C27,1,0)</f>
        <v>1</v>
      </c>
      <c r="L27" s="89">
        <f>IF(D27='[4]ACS Fee-Based'!D27,1,0)</f>
        <v>1</v>
      </c>
      <c r="M27" s="89">
        <f>IF(E27='[4]ACS Fee-Based'!E27,1,0)</f>
        <v>1</v>
      </c>
      <c r="N27" s="89">
        <f>IF(F27='[4]ACS Fee-Based'!F27,1,0)</f>
        <v>0</v>
      </c>
      <c r="O27" s="89">
        <f>IF(G27='[4]ACS Fee-Based'!G27,1,0)</f>
        <v>1</v>
      </c>
    </row>
    <row r="28" spans="2:15" s="89" customFormat="1" ht="30" customHeight="1" x14ac:dyDescent="0.3">
      <c r="B28" s="384" t="s">
        <v>471</v>
      </c>
      <c r="C28" s="383" t="s">
        <v>440</v>
      </c>
      <c r="D28" s="383" t="s">
        <v>470</v>
      </c>
      <c r="E28" s="383" t="s">
        <v>341</v>
      </c>
      <c r="F28" s="383" t="s">
        <v>805</v>
      </c>
      <c r="G28" s="393" t="s">
        <v>444</v>
      </c>
      <c r="H28" s="397" t="s">
        <v>801</v>
      </c>
      <c r="I28" s="127">
        <v>943.39</v>
      </c>
      <c r="J28" s="89">
        <f>IF(B28='[4]ACS Fee-Based'!B28,1,0)</f>
        <v>1</v>
      </c>
      <c r="K28" s="89">
        <f>IF(C28='[4]ACS Fee-Based'!C28,1,0)</f>
        <v>1</v>
      </c>
      <c r="L28" s="89">
        <f>IF(D28='[4]ACS Fee-Based'!D28,1,0)</f>
        <v>1</v>
      </c>
      <c r="M28" s="89">
        <f>IF(E28='[4]ACS Fee-Based'!E28,1,0)</f>
        <v>1</v>
      </c>
      <c r="N28" s="89">
        <f>IF(F28='[4]ACS Fee-Based'!F28,1,0)</f>
        <v>0</v>
      </c>
      <c r="O28" s="89">
        <f>IF(G28='[4]ACS Fee-Based'!G28,1,0)</f>
        <v>1</v>
      </c>
    </row>
    <row r="29" spans="2:15" s="89" customFormat="1" ht="30" customHeight="1" x14ac:dyDescent="0.3">
      <c r="B29" s="384" t="s">
        <v>472</v>
      </c>
      <c r="C29" s="383" t="s">
        <v>440</v>
      </c>
      <c r="D29" s="383" t="s">
        <v>470</v>
      </c>
      <c r="E29" s="383" t="s">
        <v>341</v>
      </c>
      <c r="F29" s="383" t="s">
        <v>807</v>
      </c>
      <c r="G29" s="393" t="s">
        <v>442</v>
      </c>
      <c r="H29" s="397" t="s">
        <v>801</v>
      </c>
      <c r="I29" s="127">
        <v>313.07</v>
      </c>
      <c r="J29" s="89">
        <f>IF(B29='[4]ACS Fee-Based'!B29,1,0)</f>
        <v>1</v>
      </c>
      <c r="K29" s="89">
        <f>IF(C29='[4]ACS Fee-Based'!C29,1,0)</f>
        <v>1</v>
      </c>
      <c r="L29" s="89">
        <f>IF(D29='[4]ACS Fee-Based'!D29,1,0)</f>
        <v>1</v>
      </c>
      <c r="M29" s="89">
        <f>IF(E29='[4]ACS Fee-Based'!E29,1,0)</f>
        <v>1</v>
      </c>
      <c r="N29" s="89">
        <f>IF(F29='[4]ACS Fee-Based'!F29,1,0)</f>
        <v>0</v>
      </c>
      <c r="O29" s="89">
        <f>IF(G29='[4]ACS Fee-Based'!G29,1,0)</f>
        <v>1</v>
      </c>
    </row>
    <row r="30" spans="2:15" s="89" customFormat="1" ht="30" customHeight="1" x14ac:dyDescent="0.3">
      <c r="B30" s="384" t="s">
        <v>473</v>
      </c>
      <c r="C30" s="383" t="s">
        <v>440</v>
      </c>
      <c r="D30" s="383" t="s">
        <v>470</v>
      </c>
      <c r="E30" s="383" t="s">
        <v>341</v>
      </c>
      <c r="F30" s="383" t="s">
        <v>807</v>
      </c>
      <c r="G30" s="393" t="s">
        <v>444</v>
      </c>
      <c r="H30" s="397" t="s">
        <v>801</v>
      </c>
      <c r="I30" s="127">
        <v>1013.27</v>
      </c>
      <c r="J30" s="89">
        <f>IF(B30='[4]ACS Fee-Based'!B30,1,0)</f>
        <v>1</v>
      </c>
      <c r="K30" s="89">
        <f>IF(C30='[4]ACS Fee-Based'!C30,1,0)</f>
        <v>1</v>
      </c>
      <c r="L30" s="89">
        <f>IF(D30='[4]ACS Fee-Based'!D30,1,0)</f>
        <v>1</v>
      </c>
      <c r="M30" s="89">
        <f>IF(E30='[4]ACS Fee-Based'!E30,1,0)</f>
        <v>1</v>
      </c>
      <c r="N30" s="89">
        <f>IF(F30='[4]ACS Fee-Based'!F30,1,0)</f>
        <v>0</v>
      </c>
      <c r="O30" s="89">
        <f>IF(G30='[4]ACS Fee-Based'!G30,1,0)</f>
        <v>1</v>
      </c>
    </row>
    <row r="31" spans="2:15" s="89" customFormat="1" ht="30" customHeight="1" x14ac:dyDescent="0.3">
      <c r="B31" s="384" t="s">
        <v>474</v>
      </c>
      <c r="C31" s="383" t="s">
        <v>440</v>
      </c>
      <c r="D31" s="383" t="s">
        <v>470</v>
      </c>
      <c r="E31" s="383" t="s">
        <v>341</v>
      </c>
      <c r="F31" s="383" t="s">
        <v>806</v>
      </c>
      <c r="G31" s="393" t="s">
        <v>442</v>
      </c>
      <c r="H31" s="397" t="s">
        <v>801</v>
      </c>
      <c r="I31" s="127">
        <v>319.68</v>
      </c>
      <c r="J31" s="89">
        <f>IF(B31='[4]ACS Fee-Based'!B31,1,0)</f>
        <v>1</v>
      </c>
      <c r="K31" s="89">
        <f>IF(C31='[4]ACS Fee-Based'!C31,1,0)</f>
        <v>1</v>
      </c>
      <c r="L31" s="89">
        <f>IF(D31='[4]ACS Fee-Based'!D31,1,0)</f>
        <v>1</v>
      </c>
      <c r="M31" s="89">
        <f>IF(E31='[4]ACS Fee-Based'!E31,1,0)</f>
        <v>1</v>
      </c>
      <c r="N31" s="89">
        <f>IF(F31='[4]ACS Fee-Based'!F31,1,0)</f>
        <v>0</v>
      </c>
      <c r="O31" s="89">
        <f>IF(G31='[4]ACS Fee-Based'!G31,1,0)</f>
        <v>1</v>
      </c>
    </row>
    <row r="32" spans="2:15" s="89" customFormat="1" ht="30" customHeight="1" x14ac:dyDescent="0.3">
      <c r="B32" s="384" t="s">
        <v>475</v>
      </c>
      <c r="C32" s="383" t="s">
        <v>440</v>
      </c>
      <c r="D32" s="383" t="s">
        <v>470</v>
      </c>
      <c r="E32" s="383" t="s">
        <v>341</v>
      </c>
      <c r="F32" s="383" t="s">
        <v>806</v>
      </c>
      <c r="G32" s="393" t="s">
        <v>444</v>
      </c>
      <c r="H32" s="397" t="s">
        <v>801</v>
      </c>
      <c r="I32" s="127">
        <v>1240.1300000000001</v>
      </c>
      <c r="J32" s="89">
        <f>IF(B32='[4]ACS Fee-Based'!B32,1,0)</f>
        <v>1</v>
      </c>
      <c r="K32" s="89">
        <f>IF(C32='[4]ACS Fee-Based'!C32,1,0)</f>
        <v>1</v>
      </c>
      <c r="L32" s="89">
        <f>IF(D32='[4]ACS Fee-Based'!D32,1,0)</f>
        <v>1</v>
      </c>
      <c r="M32" s="89">
        <f>IF(E32='[4]ACS Fee-Based'!E32,1,0)</f>
        <v>1</v>
      </c>
      <c r="N32" s="89">
        <f>IF(F32='[4]ACS Fee-Based'!F32,1,0)</f>
        <v>0</v>
      </c>
      <c r="O32" s="89">
        <f>IF(G32='[4]ACS Fee-Based'!G32,1,0)</f>
        <v>1</v>
      </c>
    </row>
    <row r="33" spans="2:15" s="89" customFormat="1" ht="30" customHeight="1" x14ac:dyDescent="0.3">
      <c r="B33" s="384" t="s">
        <v>476</v>
      </c>
      <c r="C33" s="383" t="s">
        <v>440</v>
      </c>
      <c r="D33" s="383" t="s">
        <v>470</v>
      </c>
      <c r="E33" s="383" t="s">
        <v>341</v>
      </c>
      <c r="F33" s="383" t="s">
        <v>811</v>
      </c>
      <c r="G33" s="393" t="s">
        <v>442</v>
      </c>
      <c r="H33" s="397" t="s">
        <v>801</v>
      </c>
      <c r="I33" s="127">
        <v>319.68</v>
      </c>
      <c r="J33" s="89">
        <f>IF(B33='[4]ACS Fee-Based'!B33,1,0)</f>
        <v>1</v>
      </c>
      <c r="K33" s="89">
        <f>IF(C33='[4]ACS Fee-Based'!C33,1,0)</f>
        <v>1</v>
      </c>
      <c r="L33" s="89">
        <f>IF(D33='[4]ACS Fee-Based'!D33,1,0)</f>
        <v>1</v>
      </c>
      <c r="M33" s="89">
        <f>IF(E33='[4]ACS Fee-Based'!E33,1,0)</f>
        <v>1</v>
      </c>
      <c r="N33" s="89">
        <f>IF(F33='[4]ACS Fee-Based'!F33,1,0)</f>
        <v>0</v>
      </c>
      <c r="O33" s="89">
        <f>IF(G33='[4]ACS Fee-Based'!G33,1,0)</f>
        <v>1</v>
      </c>
    </row>
    <row r="34" spans="2:15" s="89" customFormat="1" ht="30" customHeight="1" x14ac:dyDescent="0.3">
      <c r="B34" s="384" t="s">
        <v>477</v>
      </c>
      <c r="C34" s="383" t="s">
        <v>440</v>
      </c>
      <c r="D34" s="383" t="s">
        <v>470</v>
      </c>
      <c r="E34" s="383" t="s">
        <v>341</v>
      </c>
      <c r="F34" s="383" t="s">
        <v>808</v>
      </c>
      <c r="G34" s="393" t="s">
        <v>442</v>
      </c>
      <c r="H34" s="397" t="s">
        <v>801</v>
      </c>
      <c r="I34" s="127">
        <v>411.54</v>
      </c>
      <c r="J34" s="89">
        <f>IF(B34='[4]ACS Fee-Based'!B34,1,0)</f>
        <v>1</v>
      </c>
      <c r="K34" s="89">
        <f>IF(C34='[4]ACS Fee-Based'!C34,1,0)</f>
        <v>1</v>
      </c>
      <c r="L34" s="89">
        <f>IF(D34='[4]ACS Fee-Based'!D34,1,0)</f>
        <v>1</v>
      </c>
      <c r="M34" s="89">
        <f>IF(E34='[4]ACS Fee-Based'!E34,1,0)</f>
        <v>1</v>
      </c>
      <c r="N34" s="89">
        <f>IF(F34='[4]ACS Fee-Based'!F34,1,0)</f>
        <v>0</v>
      </c>
      <c r="O34" s="89">
        <f>IF(G34='[4]ACS Fee-Based'!G34,1,0)</f>
        <v>1</v>
      </c>
    </row>
    <row r="35" spans="2:15" s="89" customFormat="1" ht="30" customHeight="1" x14ac:dyDescent="0.3">
      <c r="B35" s="384" t="s">
        <v>478</v>
      </c>
      <c r="C35" s="383" t="s">
        <v>440</v>
      </c>
      <c r="D35" s="383" t="s">
        <v>470</v>
      </c>
      <c r="E35" s="383" t="s">
        <v>341</v>
      </c>
      <c r="F35" s="383" t="s">
        <v>808</v>
      </c>
      <c r="G35" s="393" t="s">
        <v>444</v>
      </c>
      <c r="H35" s="397" t="s">
        <v>801</v>
      </c>
      <c r="I35" s="127">
        <v>1332</v>
      </c>
      <c r="J35" s="89">
        <f>IF(B35='[4]ACS Fee-Based'!B35,1,0)</f>
        <v>1</v>
      </c>
      <c r="K35" s="89">
        <f>IF(C35='[4]ACS Fee-Based'!C35,1,0)</f>
        <v>1</v>
      </c>
      <c r="L35" s="89">
        <f>IF(D35='[4]ACS Fee-Based'!D35,1,0)</f>
        <v>1</v>
      </c>
      <c r="M35" s="89">
        <f>IF(E35='[4]ACS Fee-Based'!E35,1,0)</f>
        <v>1</v>
      </c>
      <c r="N35" s="89">
        <f>IF(F35='[4]ACS Fee-Based'!F35,1,0)</f>
        <v>0</v>
      </c>
      <c r="O35" s="89">
        <f>IF(G35='[4]ACS Fee-Based'!G35,1,0)</f>
        <v>1</v>
      </c>
    </row>
    <row r="36" spans="2:15" s="89" customFormat="1" ht="30" customHeight="1" x14ac:dyDescent="0.3">
      <c r="B36" s="384" t="s">
        <v>479</v>
      </c>
      <c r="C36" s="383" t="s">
        <v>440</v>
      </c>
      <c r="D36" s="383" t="s">
        <v>470</v>
      </c>
      <c r="E36" s="383" t="s">
        <v>341</v>
      </c>
      <c r="F36" s="383" t="s">
        <v>812</v>
      </c>
      <c r="G36" s="393" t="s">
        <v>442</v>
      </c>
      <c r="H36" s="397" t="s">
        <v>801</v>
      </c>
      <c r="I36" s="127">
        <v>411.54</v>
      </c>
      <c r="J36" s="89">
        <f>IF(B36='[4]ACS Fee-Based'!B36,1,0)</f>
        <v>1</v>
      </c>
      <c r="K36" s="89">
        <f>IF(C36='[4]ACS Fee-Based'!C36,1,0)</f>
        <v>1</v>
      </c>
      <c r="L36" s="89">
        <f>IF(D36='[4]ACS Fee-Based'!D36,1,0)</f>
        <v>1</v>
      </c>
      <c r="M36" s="89">
        <f>IF(E36='[4]ACS Fee-Based'!E36,1,0)</f>
        <v>1</v>
      </c>
      <c r="N36" s="89">
        <f>IF(F36='[4]ACS Fee-Based'!F36,1,0)</f>
        <v>0</v>
      </c>
      <c r="O36" s="89">
        <f>IF(G36='[4]ACS Fee-Based'!G36,1,0)</f>
        <v>1</v>
      </c>
    </row>
    <row r="37" spans="2:15" s="89" customFormat="1" ht="30" customHeight="1" x14ac:dyDescent="0.3">
      <c r="B37" s="384" t="s">
        <v>480</v>
      </c>
      <c r="C37" s="383" t="s">
        <v>440</v>
      </c>
      <c r="D37" s="383" t="s">
        <v>470</v>
      </c>
      <c r="E37" s="383" t="s">
        <v>342</v>
      </c>
      <c r="F37" s="383" t="s">
        <v>457</v>
      </c>
      <c r="G37" s="393" t="s">
        <v>442</v>
      </c>
      <c r="H37" s="397" t="s">
        <v>801</v>
      </c>
      <c r="I37" s="127">
        <v>121.59</v>
      </c>
      <c r="J37" s="89">
        <f>IF(B37='[4]ACS Fee-Based'!B37,1,0)</f>
        <v>1</v>
      </c>
      <c r="K37" s="89">
        <f>IF(C37='[4]ACS Fee-Based'!C37,1,0)</f>
        <v>1</v>
      </c>
      <c r="L37" s="89">
        <f>IF(D37='[4]ACS Fee-Based'!D37,1,0)</f>
        <v>1</v>
      </c>
      <c r="M37" s="89">
        <f>IF(E37='[4]ACS Fee-Based'!E37,1,0)</f>
        <v>1</v>
      </c>
      <c r="N37" s="89">
        <f>IF(F37='[4]ACS Fee-Based'!F37,1,0)</f>
        <v>1</v>
      </c>
      <c r="O37" s="89">
        <f>IF(G37='[4]ACS Fee-Based'!G37,1,0)</f>
        <v>1</v>
      </c>
    </row>
    <row r="38" spans="2:15" s="89" customFormat="1" ht="30" customHeight="1" x14ac:dyDescent="0.3">
      <c r="B38" s="384" t="s">
        <v>481</v>
      </c>
      <c r="C38" s="383" t="s">
        <v>440</v>
      </c>
      <c r="D38" s="383" t="s">
        <v>470</v>
      </c>
      <c r="E38" s="383" t="s">
        <v>342</v>
      </c>
      <c r="F38" s="383" t="s">
        <v>457</v>
      </c>
      <c r="G38" s="393" t="s">
        <v>444</v>
      </c>
      <c r="H38" s="397" t="s">
        <v>801</v>
      </c>
      <c r="I38" s="127">
        <v>471.69</v>
      </c>
      <c r="J38" s="89">
        <f>IF(B38='[4]ACS Fee-Based'!B38,1,0)</f>
        <v>1</v>
      </c>
      <c r="K38" s="89">
        <f>IF(C38='[4]ACS Fee-Based'!C38,1,0)</f>
        <v>1</v>
      </c>
      <c r="L38" s="89">
        <f>IF(D38='[4]ACS Fee-Based'!D38,1,0)</f>
        <v>1</v>
      </c>
      <c r="M38" s="89">
        <f>IF(E38='[4]ACS Fee-Based'!E38,1,0)</f>
        <v>1</v>
      </c>
      <c r="N38" s="89">
        <f>IF(F38='[4]ACS Fee-Based'!F38,1,0)</f>
        <v>1</v>
      </c>
      <c r="O38" s="89">
        <f>IF(G38='[4]ACS Fee-Based'!G38,1,0)</f>
        <v>1</v>
      </c>
    </row>
    <row r="39" spans="2:15" s="89" customFormat="1" ht="30" customHeight="1" x14ac:dyDescent="0.3">
      <c r="B39" s="384" t="s">
        <v>482</v>
      </c>
      <c r="C39" s="383" t="s">
        <v>440</v>
      </c>
      <c r="D39" s="383" t="s">
        <v>470</v>
      </c>
      <c r="E39" s="383" t="s">
        <v>342</v>
      </c>
      <c r="F39" s="383" t="s">
        <v>460</v>
      </c>
      <c r="G39" s="393" t="s">
        <v>442</v>
      </c>
      <c r="H39" s="397" t="s">
        <v>801</v>
      </c>
      <c r="I39" s="127">
        <v>159.84</v>
      </c>
      <c r="J39" s="89">
        <f>IF(B39='[4]ACS Fee-Based'!B39,1,0)</f>
        <v>1</v>
      </c>
      <c r="K39" s="89">
        <f>IF(C39='[4]ACS Fee-Based'!C39,1,0)</f>
        <v>1</v>
      </c>
      <c r="L39" s="89">
        <f>IF(D39='[4]ACS Fee-Based'!D39,1,0)</f>
        <v>1</v>
      </c>
      <c r="M39" s="89">
        <f>IF(E39='[4]ACS Fee-Based'!E39,1,0)</f>
        <v>1</v>
      </c>
      <c r="N39" s="89">
        <f>IF(F39='[4]ACS Fee-Based'!F39,1,0)</f>
        <v>1</v>
      </c>
      <c r="O39" s="89">
        <f>IF(G39='[4]ACS Fee-Based'!G39,1,0)</f>
        <v>1</v>
      </c>
    </row>
    <row r="40" spans="2:15" s="89" customFormat="1" ht="30" customHeight="1" x14ac:dyDescent="0.3">
      <c r="B40" s="384" t="s">
        <v>483</v>
      </c>
      <c r="C40" s="383" t="s">
        <v>440</v>
      </c>
      <c r="D40" s="383" t="s">
        <v>470</v>
      </c>
      <c r="E40" s="383" t="s">
        <v>342</v>
      </c>
      <c r="F40" s="383" t="s">
        <v>460</v>
      </c>
      <c r="G40" s="393" t="s">
        <v>444</v>
      </c>
      <c r="H40" s="397" t="s">
        <v>801</v>
      </c>
      <c r="I40" s="127">
        <v>620.05999999999995</v>
      </c>
      <c r="J40" s="89">
        <f>IF(B40='[4]ACS Fee-Based'!B40,1,0)</f>
        <v>1</v>
      </c>
      <c r="K40" s="89">
        <f>IF(C40='[4]ACS Fee-Based'!C40,1,0)</f>
        <v>1</v>
      </c>
      <c r="L40" s="89">
        <f>IF(D40='[4]ACS Fee-Based'!D40,1,0)</f>
        <v>1</v>
      </c>
      <c r="M40" s="89">
        <f>IF(E40='[4]ACS Fee-Based'!E40,1,0)</f>
        <v>1</v>
      </c>
      <c r="N40" s="89">
        <f>IF(F40='[4]ACS Fee-Based'!F40,1,0)</f>
        <v>1</v>
      </c>
      <c r="O40" s="89">
        <f>IF(G40='[4]ACS Fee-Based'!G40,1,0)</f>
        <v>1</v>
      </c>
    </row>
    <row r="41" spans="2:15" s="89" customFormat="1" ht="30" customHeight="1" x14ac:dyDescent="0.3">
      <c r="B41" s="384" t="s">
        <v>484</v>
      </c>
      <c r="C41" s="383" t="s">
        <v>440</v>
      </c>
      <c r="D41" s="383" t="s">
        <v>470</v>
      </c>
      <c r="E41" s="383" t="s">
        <v>342</v>
      </c>
      <c r="F41" s="383" t="s">
        <v>485</v>
      </c>
      <c r="G41" s="393" t="s">
        <v>442</v>
      </c>
      <c r="H41" s="397" t="s">
        <v>801</v>
      </c>
      <c r="I41" s="127">
        <v>159.84</v>
      </c>
      <c r="J41" s="89">
        <f>IF(B41='[4]ACS Fee-Based'!B41,1,0)</f>
        <v>1</v>
      </c>
      <c r="K41" s="89">
        <f>IF(C41='[4]ACS Fee-Based'!C41,1,0)</f>
        <v>1</v>
      </c>
      <c r="L41" s="89">
        <f>IF(D41='[4]ACS Fee-Based'!D41,1,0)</f>
        <v>1</v>
      </c>
      <c r="M41" s="89">
        <f>IF(E41='[4]ACS Fee-Based'!E41,1,0)</f>
        <v>1</v>
      </c>
      <c r="N41" s="89">
        <f>IF(F41='[4]ACS Fee-Based'!F41,1,0)</f>
        <v>1</v>
      </c>
      <c r="O41" s="89">
        <f>IF(G41='[4]ACS Fee-Based'!G41,1,0)</f>
        <v>1</v>
      </c>
    </row>
    <row r="42" spans="2:15" s="89" customFormat="1" ht="30" customHeight="1" x14ac:dyDescent="0.3">
      <c r="B42" s="384" t="s">
        <v>486</v>
      </c>
      <c r="C42" s="383" t="s">
        <v>440</v>
      </c>
      <c r="D42" s="383" t="s">
        <v>470</v>
      </c>
      <c r="E42" s="383" t="s">
        <v>342</v>
      </c>
      <c r="F42" s="383" t="s">
        <v>463</v>
      </c>
      <c r="G42" s="393" t="s">
        <v>442</v>
      </c>
      <c r="H42" s="397" t="s">
        <v>801</v>
      </c>
      <c r="I42" s="127">
        <v>243.18</v>
      </c>
      <c r="J42" s="89">
        <f>IF(B42='[4]ACS Fee-Based'!B42,1,0)</f>
        <v>1</v>
      </c>
      <c r="K42" s="89">
        <f>IF(C42='[4]ACS Fee-Based'!C42,1,0)</f>
        <v>1</v>
      </c>
      <c r="L42" s="89">
        <f>IF(D42='[4]ACS Fee-Based'!D42,1,0)</f>
        <v>1</v>
      </c>
      <c r="M42" s="89">
        <f>IF(E42='[4]ACS Fee-Based'!E42,1,0)</f>
        <v>1</v>
      </c>
      <c r="N42" s="89">
        <f>IF(F42='[4]ACS Fee-Based'!F42,1,0)</f>
        <v>1</v>
      </c>
      <c r="O42" s="89">
        <f>IF(G42='[4]ACS Fee-Based'!G42,1,0)</f>
        <v>1</v>
      </c>
    </row>
    <row r="43" spans="2:15" s="89" customFormat="1" ht="30" customHeight="1" x14ac:dyDescent="0.3">
      <c r="B43" s="384" t="s">
        <v>487</v>
      </c>
      <c r="C43" s="383" t="s">
        <v>440</v>
      </c>
      <c r="D43" s="383" t="s">
        <v>470</v>
      </c>
      <c r="E43" s="383" t="s">
        <v>342</v>
      </c>
      <c r="F43" s="383" t="s">
        <v>463</v>
      </c>
      <c r="G43" s="393" t="s">
        <v>444</v>
      </c>
      <c r="H43" s="397" t="s">
        <v>801</v>
      </c>
      <c r="I43" s="127">
        <v>943.39</v>
      </c>
      <c r="J43" s="89">
        <f>IF(B43='[4]ACS Fee-Based'!B43,1,0)</f>
        <v>1</v>
      </c>
      <c r="K43" s="89">
        <f>IF(C43='[4]ACS Fee-Based'!C43,1,0)</f>
        <v>1</v>
      </c>
      <c r="L43" s="89">
        <f>IF(D43='[4]ACS Fee-Based'!D43,1,0)</f>
        <v>1</v>
      </c>
      <c r="M43" s="89">
        <f>IF(E43='[4]ACS Fee-Based'!E43,1,0)</f>
        <v>1</v>
      </c>
      <c r="N43" s="89">
        <f>IF(F43='[4]ACS Fee-Based'!F43,1,0)</f>
        <v>1</v>
      </c>
      <c r="O43" s="89">
        <f>IF(G43='[4]ACS Fee-Based'!G43,1,0)</f>
        <v>1</v>
      </c>
    </row>
    <row r="44" spans="2:15" s="89" customFormat="1" ht="30" customHeight="1" x14ac:dyDescent="0.3">
      <c r="B44" s="384" t="s">
        <v>488</v>
      </c>
      <c r="C44" s="383" t="s">
        <v>440</v>
      </c>
      <c r="D44" s="383" t="s">
        <v>470</v>
      </c>
      <c r="E44" s="383" t="s">
        <v>343</v>
      </c>
      <c r="F44" s="383" t="s">
        <v>805</v>
      </c>
      <c r="G44" s="393" t="s">
        <v>442</v>
      </c>
      <c r="H44" s="397" t="s">
        <v>801</v>
      </c>
      <c r="I44" s="127">
        <v>174.01</v>
      </c>
      <c r="J44" s="89">
        <f>IF(B44='[4]ACS Fee-Based'!B44,1,0)</f>
        <v>1</v>
      </c>
      <c r="K44" s="89">
        <f>IF(C44='[4]ACS Fee-Based'!C44,1,0)</f>
        <v>1</v>
      </c>
      <c r="L44" s="89">
        <f>IF(D44='[4]ACS Fee-Based'!D44,1,0)</f>
        <v>1</v>
      </c>
      <c r="M44" s="89">
        <f>IF(E44='[4]ACS Fee-Based'!E44,1,0)</f>
        <v>1</v>
      </c>
      <c r="N44" s="89">
        <f>IF(F44='[4]ACS Fee-Based'!F44,1,0)</f>
        <v>0</v>
      </c>
      <c r="O44" s="89">
        <f>IF(G44='[4]ACS Fee-Based'!G44,1,0)</f>
        <v>1</v>
      </c>
    </row>
    <row r="45" spans="2:15" s="89" customFormat="1" ht="30" customHeight="1" x14ac:dyDescent="0.3">
      <c r="B45" s="384" t="s">
        <v>489</v>
      </c>
      <c r="C45" s="383" t="s">
        <v>440</v>
      </c>
      <c r="D45" s="383" t="s">
        <v>470</v>
      </c>
      <c r="E45" s="383" t="s">
        <v>343</v>
      </c>
      <c r="F45" s="383" t="s">
        <v>805</v>
      </c>
      <c r="G45" s="393" t="s">
        <v>444</v>
      </c>
      <c r="H45" s="397" t="s">
        <v>801</v>
      </c>
      <c r="I45" s="127">
        <v>524.1</v>
      </c>
      <c r="J45" s="89">
        <f>IF(B45='[4]ACS Fee-Based'!B45,1,0)</f>
        <v>1</v>
      </c>
      <c r="K45" s="89">
        <f>IF(C45='[4]ACS Fee-Based'!C45,1,0)</f>
        <v>1</v>
      </c>
      <c r="L45" s="89">
        <f>IF(D45='[4]ACS Fee-Based'!D45,1,0)</f>
        <v>1</v>
      </c>
      <c r="M45" s="89">
        <f>IF(E45='[4]ACS Fee-Based'!E45,1,0)</f>
        <v>1</v>
      </c>
      <c r="N45" s="89">
        <f>IF(F45='[4]ACS Fee-Based'!F45,1,0)</f>
        <v>0</v>
      </c>
      <c r="O45" s="89">
        <f>IF(G45='[4]ACS Fee-Based'!G45,1,0)</f>
        <v>1</v>
      </c>
    </row>
    <row r="46" spans="2:15" s="89" customFormat="1" ht="30" customHeight="1" x14ac:dyDescent="0.3">
      <c r="B46" s="384" t="s">
        <v>490</v>
      </c>
      <c r="C46" s="383" t="s">
        <v>440</v>
      </c>
      <c r="D46" s="383" t="s">
        <v>470</v>
      </c>
      <c r="E46" s="383" t="s">
        <v>343</v>
      </c>
      <c r="F46" s="383" t="s">
        <v>807</v>
      </c>
      <c r="G46" s="393" t="s">
        <v>442</v>
      </c>
      <c r="H46" s="397" t="s">
        <v>801</v>
      </c>
      <c r="I46" s="127">
        <v>226.41</v>
      </c>
      <c r="J46" s="89">
        <f>IF(B46='[4]ACS Fee-Based'!B46,1,0)</f>
        <v>1</v>
      </c>
      <c r="K46" s="89">
        <f>IF(C46='[4]ACS Fee-Based'!C46,1,0)</f>
        <v>1</v>
      </c>
      <c r="L46" s="89">
        <f>IF(D46='[4]ACS Fee-Based'!D46,1,0)</f>
        <v>1</v>
      </c>
      <c r="M46" s="89">
        <f>IF(E46='[4]ACS Fee-Based'!E46,1,0)</f>
        <v>1</v>
      </c>
      <c r="N46" s="89">
        <f>IF(F46='[4]ACS Fee-Based'!F46,1,0)</f>
        <v>0</v>
      </c>
      <c r="O46" s="89">
        <f>IF(G46='[4]ACS Fee-Based'!G46,1,0)</f>
        <v>1</v>
      </c>
    </row>
    <row r="47" spans="2:15" s="89" customFormat="1" ht="30" customHeight="1" x14ac:dyDescent="0.3">
      <c r="B47" s="384" t="s">
        <v>491</v>
      </c>
      <c r="C47" s="383" t="s">
        <v>440</v>
      </c>
      <c r="D47" s="383" t="s">
        <v>470</v>
      </c>
      <c r="E47" s="383" t="s">
        <v>343</v>
      </c>
      <c r="F47" s="383" t="s">
        <v>807</v>
      </c>
      <c r="G47" s="393" t="s">
        <v>444</v>
      </c>
      <c r="H47" s="397" t="s">
        <v>801</v>
      </c>
      <c r="I47" s="127">
        <v>576.52</v>
      </c>
      <c r="J47" s="89">
        <f>IF(B47='[4]ACS Fee-Based'!B47,1,0)</f>
        <v>1</v>
      </c>
      <c r="K47" s="89">
        <f>IF(C47='[4]ACS Fee-Based'!C47,1,0)</f>
        <v>1</v>
      </c>
      <c r="L47" s="89">
        <f>IF(D47='[4]ACS Fee-Based'!D47,1,0)</f>
        <v>1</v>
      </c>
      <c r="M47" s="89">
        <f>IF(E47='[4]ACS Fee-Based'!E47,1,0)</f>
        <v>1</v>
      </c>
      <c r="N47" s="89">
        <f>IF(F47='[4]ACS Fee-Based'!F47,1,0)</f>
        <v>0</v>
      </c>
      <c r="O47" s="89">
        <f>IF(G47='[4]ACS Fee-Based'!G47,1,0)</f>
        <v>1</v>
      </c>
    </row>
    <row r="48" spans="2:15" s="89" customFormat="1" ht="30" customHeight="1" x14ac:dyDescent="0.3">
      <c r="B48" s="384" t="s">
        <v>492</v>
      </c>
      <c r="C48" s="383" t="s">
        <v>440</v>
      </c>
      <c r="D48" s="383" t="s">
        <v>470</v>
      </c>
      <c r="E48" s="383" t="s">
        <v>343</v>
      </c>
      <c r="F48" s="383" t="s">
        <v>806</v>
      </c>
      <c r="G48" s="393" t="s">
        <v>442</v>
      </c>
      <c r="H48" s="397" t="s">
        <v>801</v>
      </c>
      <c r="I48" s="127">
        <v>228.73</v>
      </c>
      <c r="J48" s="89">
        <f>IF(B48='[4]ACS Fee-Based'!B48,1,0)</f>
        <v>1</v>
      </c>
      <c r="K48" s="89">
        <f>IF(C48='[4]ACS Fee-Based'!C48,1,0)</f>
        <v>1</v>
      </c>
      <c r="L48" s="89">
        <f>IF(D48='[4]ACS Fee-Based'!D48,1,0)</f>
        <v>1</v>
      </c>
      <c r="M48" s="89">
        <f>IF(E48='[4]ACS Fee-Based'!E48,1,0)</f>
        <v>1</v>
      </c>
      <c r="N48" s="89">
        <f>IF(F48='[4]ACS Fee-Based'!F48,1,0)</f>
        <v>0</v>
      </c>
      <c r="O48" s="89">
        <f>IF(G48='[4]ACS Fee-Based'!G48,1,0)</f>
        <v>1</v>
      </c>
    </row>
    <row r="49" spans="2:15" s="89" customFormat="1" ht="30" customHeight="1" x14ac:dyDescent="0.3">
      <c r="B49" s="384" t="s">
        <v>493</v>
      </c>
      <c r="C49" s="383" t="s">
        <v>440</v>
      </c>
      <c r="D49" s="383" t="s">
        <v>470</v>
      </c>
      <c r="E49" s="383" t="s">
        <v>343</v>
      </c>
      <c r="F49" s="383" t="s">
        <v>806</v>
      </c>
      <c r="G49" s="393" t="s">
        <v>444</v>
      </c>
      <c r="H49" s="397" t="s">
        <v>801</v>
      </c>
      <c r="I49" s="127">
        <v>688.97</v>
      </c>
      <c r="J49" s="89">
        <f>IF(B49='[4]ACS Fee-Based'!B49,1,0)</f>
        <v>1</v>
      </c>
      <c r="K49" s="89">
        <f>IF(C49='[4]ACS Fee-Based'!C49,1,0)</f>
        <v>1</v>
      </c>
      <c r="L49" s="89">
        <f>IF(D49='[4]ACS Fee-Based'!D49,1,0)</f>
        <v>1</v>
      </c>
      <c r="M49" s="89">
        <f>IF(E49='[4]ACS Fee-Based'!E49,1,0)</f>
        <v>1</v>
      </c>
      <c r="N49" s="89">
        <f>IF(F49='[4]ACS Fee-Based'!F49,1,0)</f>
        <v>0</v>
      </c>
      <c r="O49" s="89">
        <f>IF(G49='[4]ACS Fee-Based'!G49,1,0)</f>
        <v>1</v>
      </c>
    </row>
    <row r="50" spans="2:15" s="89" customFormat="1" ht="30" customHeight="1" x14ac:dyDescent="0.3">
      <c r="B50" s="384" t="s">
        <v>494</v>
      </c>
      <c r="C50" s="383" t="s">
        <v>440</v>
      </c>
      <c r="D50" s="383" t="s">
        <v>470</v>
      </c>
      <c r="E50" s="383" t="s">
        <v>343</v>
      </c>
      <c r="F50" s="383" t="s">
        <v>808</v>
      </c>
      <c r="G50" s="393" t="s">
        <v>442</v>
      </c>
      <c r="H50" s="397" t="s">
        <v>801</v>
      </c>
      <c r="I50" s="127">
        <v>297.63</v>
      </c>
      <c r="J50" s="89">
        <f>IF(B50='[4]ACS Fee-Based'!B50,1,0)</f>
        <v>1</v>
      </c>
      <c r="K50" s="89">
        <f>IF(C50='[4]ACS Fee-Based'!C50,1,0)</f>
        <v>1</v>
      </c>
      <c r="L50" s="89">
        <f>IF(D50='[4]ACS Fee-Based'!D50,1,0)</f>
        <v>1</v>
      </c>
      <c r="M50" s="89">
        <f>IF(E50='[4]ACS Fee-Based'!E50,1,0)</f>
        <v>1</v>
      </c>
      <c r="N50" s="89">
        <f>IF(F50='[4]ACS Fee-Based'!F50,1,0)</f>
        <v>0</v>
      </c>
      <c r="O50" s="89">
        <f>IF(G50='[4]ACS Fee-Based'!G50,1,0)</f>
        <v>1</v>
      </c>
    </row>
    <row r="51" spans="2:15" s="89" customFormat="1" ht="30" customHeight="1" x14ac:dyDescent="0.3">
      <c r="B51" s="384" t="s">
        <v>495</v>
      </c>
      <c r="C51" s="383" t="s">
        <v>440</v>
      </c>
      <c r="D51" s="383" t="s">
        <v>470</v>
      </c>
      <c r="E51" s="383" t="s">
        <v>343</v>
      </c>
      <c r="F51" s="383" t="s">
        <v>808</v>
      </c>
      <c r="G51" s="393" t="s">
        <v>444</v>
      </c>
      <c r="H51" s="397" t="s">
        <v>801</v>
      </c>
      <c r="I51" s="127">
        <v>757.87</v>
      </c>
      <c r="J51" s="89">
        <f>IF(B51='[4]ACS Fee-Based'!B51,1,0)</f>
        <v>1</v>
      </c>
      <c r="K51" s="89">
        <f>IF(C51='[4]ACS Fee-Based'!C51,1,0)</f>
        <v>1</v>
      </c>
      <c r="L51" s="89">
        <f>IF(D51='[4]ACS Fee-Based'!D51,1,0)</f>
        <v>1</v>
      </c>
      <c r="M51" s="89">
        <f>IF(E51='[4]ACS Fee-Based'!E51,1,0)</f>
        <v>1</v>
      </c>
      <c r="N51" s="89">
        <f>IF(F51='[4]ACS Fee-Based'!F51,1,0)</f>
        <v>0</v>
      </c>
      <c r="O51" s="89">
        <f>IF(G51='[4]ACS Fee-Based'!G51,1,0)</f>
        <v>1</v>
      </c>
    </row>
    <row r="52" spans="2:15" s="89" customFormat="1" ht="30" customHeight="1" x14ac:dyDescent="0.3">
      <c r="B52" s="384" t="s">
        <v>496</v>
      </c>
      <c r="C52" s="383" t="s">
        <v>440</v>
      </c>
      <c r="D52" s="383" t="s">
        <v>470</v>
      </c>
      <c r="E52" s="383" t="s">
        <v>343</v>
      </c>
      <c r="F52" s="383" t="s">
        <v>811</v>
      </c>
      <c r="G52" s="393" t="s">
        <v>442</v>
      </c>
      <c r="H52" s="397" t="s">
        <v>801</v>
      </c>
      <c r="I52" s="127">
        <v>228.73</v>
      </c>
      <c r="J52" s="89">
        <f>IF(B52='[4]ACS Fee-Based'!B52,1,0)</f>
        <v>1</v>
      </c>
      <c r="K52" s="89">
        <f>IF(C52='[4]ACS Fee-Based'!C52,1,0)</f>
        <v>1</v>
      </c>
      <c r="L52" s="89">
        <f>IF(D52='[4]ACS Fee-Based'!D52,1,0)</f>
        <v>1</v>
      </c>
      <c r="M52" s="89">
        <f>IF(E52='[4]ACS Fee-Based'!E52,1,0)</f>
        <v>1</v>
      </c>
      <c r="N52" s="89">
        <f>IF(F52='[4]ACS Fee-Based'!F52,1,0)</f>
        <v>0</v>
      </c>
      <c r="O52" s="89">
        <f>IF(G52='[4]ACS Fee-Based'!G52,1,0)</f>
        <v>1</v>
      </c>
    </row>
    <row r="53" spans="2:15" s="89" customFormat="1" ht="30" customHeight="1" x14ac:dyDescent="0.3">
      <c r="B53" s="384" t="s">
        <v>497</v>
      </c>
      <c r="C53" s="383" t="s">
        <v>440</v>
      </c>
      <c r="D53" s="383" t="s">
        <v>470</v>
      </c>
      <c r="E53" s="383" t="s">
        <v>343</v>
      </c>
      <c r="F53" s="383" t="s">
        <v>812</v>
      </c>
      <c r="G53" s="393" t="s">
        <v>442</v>
      </c>
      <c r="H53" s="397" t="s">
        <v>801</v>
      </c>
      <c r="I53" s="127">
        <v>297.63</v>
      </c>
      <c r="J53" s="89">
        <f>IF(B53='[4]ACS Fee-Based'!B53,1,0)</f>
        <v>1</v>
      </c>
      <c r="K53" s="89">
        <f>IF(C53='[4]ACS Fee-Based'!C53,1,0)</f>
        <v>1</v>
      </c>
      <c r="L53" s="89">
        <f>IF(D53='[4]ACS Fee-Based'!D53,1,0)</f>
        <v>1</v>
      </c>
      <c r="M53" s="89">
        <f>IF(E53='[4]ACS Fee-Based'!E53,1,0)</f>
        <v>1</v>
      </c>
      <c r="N53" s="89">
        <f>IF(F53='[4]ACS Fee-Based'!F53,1,0)</f>
        <v>0</v>
      </c>
      <c r="O53" s="89">
        <f>IF(G53='[4]ACS Fee-Based'!G53,1,0)</f>
        <v>1</v>
      </c>
    </row>
    <row r="54" spans="2:15" s="89" customFormat="1" ht="45" customHeight="1" x14ac:dyDescent="0.3">
      <c r="B54" s="384" t="s">
        <v>498</v>
      </c>
      <c r="C54" s="383" t="s">
        <v>440</v>
      </c>
      <c r="D54" s="383" t="s">
        <v>470</v>
      </c>
      <c r="E54" s="383" t="s">
        <v>344</v>
      </c>
      <c r="F54" s="383" t="s">
        <v>805</v>
      </c>
      <c r="G54" s="393" t="s">
        <v>442</v>
      </c>
      <c r="H54" s="397" t="s">
        <v>801</v>
      </c>
      <c r="I54" s="127">
        <v>174.01</v>
      </c>
      <c r="J54" s="89">
        <f>IF(B54='[4]ACS Fee-Based'!B54,1,0)</f>
        <v>1</v>
      </c>
      <c r="K54" s="89">
        <f>IF(C54='[4]ACS Fee-Based'!C54,1,0)</f>
        <v>1</v>
      </c>
      <c r="L54" s="89">
        <f>IF(D54='[4]ACS Fee-Based'!D54,1,0)</f>
        <v>1</v>
      </c>
      <c r="M54" s="89">
        <f>IF(E54='[4]ACS Fee-Based'!E54,1,0)</f>
        <v>1</v>
      </c>
      <c r="N54" s="89">
        <f>IF(F54='[4]ACS Fee-Based'!F54,1,0)</f>
        <v>0</v>
      </c>
      <c r="O54" s="89">
        <f>IF(G54='[4]ACS Fee-Based'!G54,1,0)</f>
        <v>1</v>
      </c>
    </row>
    <row r="55" spans="2:15" s="89" customFormat="1" ht="45" customHeight="1" x14ac:dyDescent="0.3">
      <c r="B55" s="384" t="s">
        <v>499</v>
      </c>
      <c r="C55" s="383" t="s">
        <v>440</v>
      </c>
      <c r="D55" s="383" t="s">
        <v>470</v>
      </c>
      <c r="E55" s="383" t="s">
        <v>344</v>
      </c>
      <c r="F55" s="383" t="s">
        <v>805</v>
      </c>
      <c r="G55" s="393" t="s">
        <v>444</v>
      </c>
      <c r="H55" s="397" t="s">
        <v>801</v>
      </c>
      <c r="I55" s="127">
        <v>524.1</v>
      </c>
      <c r="J55" s="89">
        <f>IF(B55='[4]ACS Fee-Based'!B55,1,0)</f>
        <v>1</v>
      </c>
      <c r="K55" s="89">
        <f>IF(C55='[4]ACS Fee-Based'!C55,1,0)</f>
        <v>1</v>
      </c>
      <c r="L55" s="89">
        <f>IF(D55='[4]ACS Fee-Based'!D55,1,0)</f>
        <v>1</v>
      </c>
      <c r="M55" s="89">
        <f>IF(E55='[4]ACS Fee-Based'!E55,1,0)</f>
        <v>1</v>
      </c>
      <c r="N55" s="89">
        <f>IF(F55='[4]ACS Fee-Based'!F55,1,0)</f>
        <v>0</v>
      </c>
      <c r="O55" s="89">
        <f>IF(G55='[4]ACS Fee-Based'!G55,1,0)</f>
        <v>1</v>
      </c>
    </row>
    <row r="56" spans="2:15" s="89" customFormat="1" ht="45" customHeight="1" x14ac:dyDescent="0.3">
      <c r="B56" s="384" t="s">
        <v>500</v>
      </c>
      <c r="C56" s="383" t="s">
        <v>440</v>
      </c>
      <c r="D56" s="383" t="s">
        <v>470</v>
      </c>
      <c r="E56" s="383" t="s">
        <v>344</v>
      </c>
      <c r="F56" s="383" t="s">
        <v>806</v>
      </c>
      <c r="G56" s="393" t="s">
        <v>442</v>
      </c>
      <c r="H56" s="397" t="s">
        <v>801</v>
      </c>
      <c r="I56" s="127">
        <v>228.73</v>
      </c>
      <c r="J56" s="89">
        <f>IF(B56='[4]ACS Fee-Based'!B56,1,0)</f>
        <v>1</v>
      </c>
      <c r="K56" s="89">
        <f>IF(C56='[4]ACS Fee-Based'!C56,1,0)</f>
        <v>1</v>
      </c>
      <c r="L56" s="89">
        <f>IF(D56='[4]ACS Fee-Based'!D56,1,0)</f>
        <v>1</v>
      </c>
      <c r="M56" s="89">
        <f>IF(E56='[4]ACS Fee-Based'!E56,1,0)</f>
        <v>1</v>
      </c>
      <c r="N56" s="89">
        <f>IF(F56='[4]ACS Fee-Based'!F56,1,0)</f>
        <v>0</v>
      </c>
      <c r="O56" s="89">
        <f>IF(G56='[4]ACS Fee-Based'!G56,1,0)</f>
        <v>1</v>
      </c>
    </row>
    <row r="57" spans="2:15" s="89" customFormat="1" ht="45" customHeight="1" x14ac:dyDescent="0.3">
      <c r="B57" s="384" t="s">
        <v>501</v>
      </c>
      <c r="C57" s="383" t="s">
        <v>440</v>
      </c>
      <c r="D57" s="383" t="s">
        <v>470</v>
      </c>
      <c r="E57" s="383" t="s">
        <v>344</v>
      </c>
      <c r="F57" s="383" t="s">
        <v>806</v>
      </c>
      <c r="G57" s="393" t="s">
        <v>444</v>
      </c>
      <c r="H57" s="397" t="s">
        <v>801</v>
      </c>
      <c r="I57" s="127">
        <v>688.97</v>
      </c>
      <c r="J57" s="89">
        <f>IF(B57='[4]ACS Fee-Based'!B57,1,0)</f>
        <v>1</v>
      </c>
      <c r="K57" s="89">
        <f>IF(C57='[4]ACS Fee-Based'!C57,1,0)</f>
        <v>1</v>
      </c>
      <c r="L57" s="89">
        <f>IF(D57='[4]ACS Fee-Based'!D57,1,0)</f>
        <v>1</v>
      </c>
      <c r="M57" s="89">
        <f>IF(E57='[4]ACS Fee-Based'!E57,1,0)</f>
        <v>1</v>
      </c>
      <c r="N57" s="89">
        <f>IF(F57='[4]ACS Fee-Based'!F57,1,0)</f>
        <v>0</v>
      </c>
      <c r="O57" s="89">
        <f>IF(G57='[4]ACS Fee-Based'!G57,1,0)</f>
        <v>1</v>
      </c>
    </row>
    <row r="58" spans="2:15" s="89" customFormat="1" ht="45" customHeight="1" x14ac:dyDescent="0.3">
      <c r="B58" s="384" t="s">
        <v>502</v>
      </c>
      <c r="C58" s="383" t="s">
        <v>440</v>
      </c>
      <c r="D58" s="383" t="s">
        <v>470</v>
      </c>
      <c r="E58" s="383" t="s">
        <v>344</v>
      </c>
      <c r="F58" s="383" t="s">
        <v>811</v>
      </c>
      <c r="G58" s="393" t="s">
        <v>442</v>
      </c>
      <c r="H58" s="397" t="s">
        <v>801</v>
      </c>
      <c r="I58" s="127">
        <v>228.73</v>
      </c>
      <c r="J58" s="89">
        <f>IF(B58='[4]ACS Fee-Based'!B58,1,0)</f>
        <v>1</v>
      </c>
      <c r="K58" s="89">
        <f>IF(C58='[4]ACS Fee-Based'!C58,1,0)</f>
        <v>1</v>
      </c>
      <c r="L58" s="89">
        <f>IF(D58='[4]ACS Fee-Based'!D58,1,0)</f>
        <v>1</v>
      </c>
      <c r="M58" s="89">
        <f>IF(E58='[4]ACS Fee-Based'!E58,1,0)</f>
        <v>1</v>
      </c>
      <c r="N58" s="89">
        <f>IF(F58='[4]ACS Fee-Based'!F58,1,0)</f>
        <v>0</v>
      </c>
      <c r="O58" s="89">
        <f>IF(G58='[4]ACS Fee-Based'!G58,1,0)</f>
        <v>1</v>
      </c>
    </row>
    <row r="59" spans="2:15" s="89" customFormat="1" ht="45" customHeight="1" x14ac:dyDescent="0.3">
      <c r="B59" s="384" t="s">
        <v>503</v>
      </c>
      <c r="C59" s="383" t="s">
        <v>440</v>
      </c>
      <c r="D59" s="383" t="s">
        <v>470</v>
      </c>
      <c r="E59" s="383" t="s">
        <v>344</v>
      </c>
      <c r="F59" s="383" t="s">
        <v>807</v>
      </c>
      <c r="G59" s="393" t="s">
        <v>442</v>
      </c>
      <c r="H59" s="397" t="s">
        <v>801</v>
      </c>
      <c r="I59" s="127">
        <v>226.41</v>
      </c>
      <c r="J59" s="89">
        <f>IF(B59='[4]ACS Fee-Based'!B59,1,0)</f>
        <v>1</v>
      </c>
      <c r="K59" s="89">
        <f>IF(C59='[4]ACS Fee-Based'!C59,1,0)</f>
        <v>1</v>
      </c>
      <c r="L59" s="89">
        <f>IF(D59='[4]ACS Fee-Based'!D59,1,0)</f>
        <v>1</v>
      </c>
      <c r="M59" s="89">
        <f>IF(E59='[4]ACS Fee-Based'!E59,1,0)</f>
        <v>1</v>
      </c>
      <c r="N59" s="89">
        <f>IF(F59='[4]ACS Fee-Based'!F59,1,0)</f>
        <v>0</v>
      </c>
      <c r="O59" s="89">
        <f>IF(G59='[4]ACS Fee-Based'!G59,1,0)</f>
        <v>1</v>
      </c>
    </row>
    <row r="60" spans="2:15" s="89" customFormat="1" ht="45" customHeight="1" x14ac:dyDescent="0.3">
      <c r="B60" s="384" t="s">
        <v>504</v>
      </c>
      <c r="C60" s="383" t="s">
        <v>440</v>
      </c>
      <c r="D60" s="383" t="s">
        <v>470</v>
      </c>
      <c r="E60" s="383" t="s">
        <v>344</v>
      </c>
      <c r="F60" s="383" t="s">
        <v>807</v>
      </c>
      <c r="G60" s="393" t="s">
        <v>444</v>
      </c>
      <c r="H60" s="397" t="s">
        <v>801</v>
      </c>
      <c r="I60" s="127">
        <v>576.52</v>
      </c>
      <c r="J60" s="89">
        <f>IF(B60='[4]ACS Fee-Based'!B60,1,0)</f>
        <v>1</v>
      </c>
      <c r="K60" s="89">
        <f>IF(C60='[4]ACS Fee-Based'!C60,1,0)</f>
        <v>1</v>
      </c>
      <c r="L60" s="89">
        <f>IF(D60='[4]ACS Fee-Based'!D60,1,0)</f>
        <v>1</v>
      </c>
      <c r="M60" s="89">
        <f>IF(E60='[4]ACS Fee-Based'!E60,1,0)</f>
        <v>1</v>
      </c>
      <c r="N60" s="89">
        <f>IF(F60='[4]ACS Fee-Based'!F60,1,0)</f>
        <v>0</v>
      </c>
      <c r="O60" s="89">
        <f>IF(G60='[4]ACS Fee-Based'!G60,1,0)</f>
        <v>1</v>
      </c>
    </row>
    <row r="61" spans="2:15" s="89" customFormat="1" ht="45" customHeight="1" x14ac:dyDescent="0.3">
      <c r="B61" s="384" t="s">
        <v>505</v>
      </c>
      <c r="C61" s="383" t="s">
        <v>440</v>
      </c>
      <c r="D61" s="383" t="s">
        <v>470</v>
      </c>
      <c r="E61" s="383" t="s">
        <v>344</v>
      </c>
      <c r="F61" s="383" t="s">
        <v>808</v>
      </c>
      <c r="G61" s="393" t="s">
        <v>442</v>
      </c>
      <c r="H61" s="397" t="s">
        <v>801</v>
      </c>
      <c r="I61" s="127">
        <v>297.63</v>
      </c>
      <c r="J61" s="89">
        <f>IF(B61='[4]ACS Fee-Based'!B61,1,0)</f>
        <v>1</v>
      </c>
      <c r="K61" s="89">
        <f>IF(C61='[4]ACS Fee-Based'!C61,1,0)</f>
        <v>1</v>
      </c>
      <c r="L61" s="89">
        <f>IF(D61='[4]ACS Fee-Based'!D61,1,0)</f>
        <v>1</v>
      </c>
      <c r="M61" s="89">
        <f>IF(E61='[4]ACS Fee-Based'!E61,1,0)</f>
        <v>1</v>
      </c>
      <c r="N61" s="89">
        <f>IF(F61='[4]ACS Fee-Based'!F61,1,0)</f>
        <v>0</v>
      </c>
      <c r="O61" s="89">
        <f>IF(G61='[4]ACS Fee-Based'!G61,1,0)</f>
        <v>1</v>
      </c>
    </row>
    <row r="62" spans="2:15" s="89" customFormat="1" ht="45" customHeight="1" x14ac:dyDescent="0.3">
      <c r="B62" s="384" t="s">
        <v>506</v>
      </c>
      <c r="C62" s="383" t="s">
        <v>440</v>
      </c>
      <c r="D62" s="383" t="s">
        <v>470</v>
      </c>
      <c r="E62" s="383" t="s">
        <v>344</v>
      </c>
      <c r="F62" s="383" t="s">
        <v>808</v>
      </c>
      <c r="G62" s="393" t="s">
        <v>444</v>
      </c>
      <c r="H62" s="397" t="s">
        <v>801</v>
      </c>
      <c r="I62" s="127">
        <v>757.87</v>
      </c>
      <c r="J62" s="89">
        <f>IF(B62='[4]ACS Fee-Based'!B62,1,0)</f>
        <v>1</v>
      </c>
      <c r="K62" s="89">
        <f>IF(C62='[4]ACS Fee-Based'!C62,1,0)</f>
        <v>1</v>
      </c>
      <c r="L62" s="89">
        <f>IF(D62='[4]ACS Fee-Based'!D62,1,0)</f>
        <v>1</v>
      </c>
      <c r="M62" s="89">
        <f>IF(E62='[4]ACS Fee-Based'!E62,1,0)</f>
        <v>1</v>
      </c>
      <c r="N62" s="89">
        <f>IF(F62='[4]ACS Fee-Based'!F62,1,0)</f>
        <v>0</v>
      </c>
      <c r="O62" s="89">
        <f>IF(G62='[4]ACS Fee-Based'!G62,1,0)</f>
        <v>1</v>
      </c>
    </row>
    <row r="63" spans="2:15" s="89" customFormat="1" ht="45" customHeight="1" x14ac:dyDescent="0.3">
      <c r="B63" s="384" t="s">
        <v>507</v>
      </c>
      <c r="C63" s="383" t="s">
        <v>440</v>
      </c>
      <c r="D63" s="383" t="s">
        <v>470</v>
      </c>
      <c r="E63" s="383" t="s">
        <v>344</v>
      </c>
      <c r="F63" s="383" t="s">
        <v>812</v>
      </c>
      <c r="G63" s="393" t="s">
        <v>442</v>
      </c>
      <c r="H63" s="397" t="s">
        <v>801</v>
      </c>
      <c r="I63" s="127">
        <v>297.63</v>
      </c>
      <c r="J63" s="89">
        <f>IF(B63='[4]ACS Fee-Based'!B63,1,0)</f>
        <v>1</v>
      </c>
      <c r="K63" s="89">
        <f>IF(C63='[4]ACS Fee-Based'!C63,1,0)</f>
        <v>1</v>
      </c>
      <c r="L63" s="89">
        <f>IF(D63='[4]ACS Fee-Based'!D63,1,0)</f>
        <v>1</v>
      </c>
      <c r="M63" s="89">
        <f>IF(E63='[4]ACS Fee-Based'!E63,1,0)</f>
        <v>1</v>
      </c>
      <c r="N63" s="89">
        <f>IF(F63='[4]ACS Fee-Based'!F63,1,0)</f>
        <v>0</v>
      </c>
      <c r="O63" s="89">
        <f>IF(G63='[4]ACS Fee-Based'!G63,1,0)</f>
        <v>1</v>
      </c>
    </row>
    <row r="64" spans="2:15" s="89" customFormat="1" ht="30" customHeight="1" x14ac:dyDescent="0.3">
      <c r="B64" s="384" t="s">
        <v>508</v>
      </c>
      <c r="C64" s="383" t="s">
        <v>440</v>
      </c>
      <c r="D64" s="383" t="s">
        <v>470</v>
      </c>
      <c r="E64" s="383" t="s">
        <v>367</v>
      </c>
      <c r="F64" s="383" t="s">
        <v>457</v>
      </c>
      <c r="G64" s="393" t="s">
        <v>55</v>
      </c>
      <c r="H64" s="397" t="s">
        <v>801</v>
      </c>
      <c r="I64" s="127">
        <v>113.53</v>
      </c>
      <c r="J64" s="89">
        <f>IF(B64='[4]ACS Fee-Based'!B64,1,0)</f>
        <v>1</v>
      </c>
      <c r="K64" s="89">
        <f>IF(C64='[4]ACS Fee-Based'!C64,1,0)</f>
        <v>1</v>
      </c>
      <c r="L64" s="89">
        <f>IF(D64='[4]ACS Fee-Based'!D64,1,0)</f>
        <v>1</v>
      </c>
      <c r="M64" s="89">
        <f>IF(E64='[4]ACS Fee-Based'!E64,1,0)</f>
        <v>1</v>
      </c>
      <c r="N64" s="89">
        <f>IF(F64='[4]ACS Fee-Based'!F64,1,0)</f>
        <v>1</v>
      </c>
      <c r="O64" s="89">
        <f>IF(G64='[4]ACS Fee-Based'!G64,1,0)</f>
        <v>1</v>
      </c>
    </row>
    <row r="65" spans="2:15" s="89" customFormat="1" ht="30" customHeight="1" x14ac:dyDescent="0.3">
      <c r="B65" s="384" t="s">
        <v>509</v>
      </c>
      <c r="C65" s="383" t="s">
        <v>440</v>
      </c>
      <c r="D65" s="383" t="s">
        <v>470</v>
      </c>
      <c r="E65" s="383" t="s">
        <v>367</v>
      </c>
      <c r="F65" s="383" t="s">
        <v>460</v>
      </c>
      <c r="G65" s="393" t="s">
        <v>55</v>
      </c>
      <c r="H65" s="397" t="s">
        <v>801</v>
      </c>
      <c r="I65" s="127">
        <v>142.94999999999999</v>
      </c>
      <c r="J65" s="89">
        <f>IF(B65='[4]ACS Fee-Based'!B65,1,0)</f>
        <v>1</v>
      </c>
      <c r="K65" s="89">
        <f>IF(C65='[4]ACS Fee-Based'!C65,1,0)</f>
        <v>1</v>
      </c>
      <c r="L65" s="89">
        <f>IF(D65='[4]ACS Fee-Based'!D65,1,0)</f>
        <v>1</v>
      </c>
      <c r="M65" s="89">
        <f>IF(E65='[4]ACS Fee-Based'!E65,1,0)</f>
        <v>1</v>
      </c>
      <c r="N65" s="89">
        <f>IF(F65='[4]ACS Fee-Based'!F65,1,0)</f>
        <v>1</v>
      </c>
      <c r="O65" s="89">
        <f>IF(G65='[4]ACS Fee-Based'!G65,1,0)</f>
        <v>1</v>
      </c>
    </row>
    <row r="66" spans="2:15" s="89" customFormat="1" ht="30" customHeight="1" x14ac:dyDescent="0.3">
      <c r="B66" s="384" t="s">
        <v>510</v>
      </c>
      <c r="C66" s="383" t="s">
        <v>440</v>
      </c>
      <c r="D66" s="383" t="s">
        <v>470</v>
      </c>
      <c r="E66" s="383" t="s">
        <v>367</v>
      </c>
      <c r="F66" s="383" t="s">
        <v>485</v>
      </c>
      <c r="G66" s="393" t="s">
        <v>55</v>
      </c>
      <c r="H66" s="397" t="s">
        <v>801</v>
      </c>
      <c r="I66" s="127">
        <v>142.94999999999999</v>
      </c>
      <c r="J66" s="89">
        <f>IF(B66='[4]ACS Fee-Based'!B66,1,0)</f>
        <v>1</v>
      </c>
      <c r="K66" s="89">
        <f>IF(C66='[4]ACS Fee-Based'!C66,1,0)</f>
        <v>1</v>
      </c>
      <c r="L66" s="89">
        <f>IF(D66='[4]ACS Fee-Based'!D66,1,0)</f>
        <v>1</v>
      </c>
      <c r="M66" s="89">
        <f>IF(E66='[4]ACS Fee-Based'!E66,1,0)</f>
        <v>1</v>
      </c>
      <c r="N66" s="89">
        <f>IF(F66='[4]ACS Fee-Based'!F66,1,0)</f>
        <v>1</v>
      </c>
      <c r="O66" s="89">
        <f>IF(G66='[4]ACS Fee-Based'!G66,1,0)</f>
        <v>1</v>
      </c>
    </row>
    <row r="67" spans="2:15" s="89" customFormat="1" ht="30" customHeight="1" x14ac:dyDescent="0.3">
      <c r="B67" s="384" t="s">
        <v>511</v>
      </c>
      <c r="C67" s="383" t="s">
        <v>440</v>
      </c>
      <c r="D67" s="383" t="s">
        <v>470</v>
      </c>
      <c r="E67" s="383" t="s">
        <v>368</v>
      </c>
      <c r="F67" s="383" t="s">
        <v>457</v>
      </c>
      <c r="G67" s="393" t="s">
        <v>55</v>
      </c>
      <c r="H67" s="397" t="s">
        <v>801</v>
      </c>
      <c r="I67" s="127">
        <v>113.53</v>
      </c>
      <c r="J67" s="89">
        <f>IF(B67='[4]ACS Fee-Based'!B67,1,0)</f>
        <v>1</v>
      </c>
      <c r="K67" s="89">
        <f>IF(C67='[4]ACS Fee-Based'!C67,1,0)</f>
        <v>1</v>
      </c>
      <c r="L67" s="89">
        <f>IF(D67='[4]ACS Fee-Based'!D67,1,0)</f>
        <v>1</v>
      </c>
      <c r="M67" s="89">
        <f>IF(E67='[4]ACS Fee-Based'!E67,1,0)</f>
        <v>1</v>
      </c>
      <c r="N67" s="89">
        <f>IF(F67='[4]ACS Fee-Based'!F67,1,0)</f>
        <v>1</v>
      </c>
      <c r="O67" s="89">
        <f>IF(G67='[4]ACS Fee-Based'!G67,1,0)</f>
        <v>1</v>
      </c>
    </row>
    <row r="68" spans="2:15" s="89" customFormat="1" ht="30" customHeight="1" x14ac:dyDescent="0.3">
      <c r="B68" s="384" t="s">
        <v>512</v>
      </c>
      <c r="C68" s="383" t="s">
        <v>440</v>
      </c>
      <c r="D68" s="383" t="s">
        <v>470</v>
      </c>
      <c r="E68" s="383" t="s">
        <v>368</v>
      </c>
      <c r="F68" s="383" t="s">
        <v>460</v>
      </c>
      <c r="G68" s="393" t="s">
        <v>55</v>
      </c>
      <c r="H68" s="397" t="s">
        <v>801</v>
      </c>
      <c r="I68" s="127">
        <v>142.94999999999999</v>
      </c>
      <c r="J68" s="89">
        <f>IF(B68='[4]ACS Fee-Based'!B68,1,0)</f>
        <v>1</v>
      </c>
      <c r="K68" s="89">
        <f>IF(C68='[4]ACS Fee-Based'!C68,1,0)</f>
        <v>1</v>
      </c>
      <c r="L68" s="89">
        <f>IF(D68='[4]ACS Fee-Based'!D68,1,0)</f>
        <v>1</v>
      </c>
      <c r="M68" s="89">
        <f>IF(E68='[4]ACS Fee-Based'!E68,1,0)</f>
        <v>1</v>
      </c>
      <c r="N68" s="89">
        <f>IF(F68='[4]ACS Fee-Based'!F68,1,0)</f>
        <v>1</v>
      </c>
      <c r="O68" s="89">
        <f>IF(G68='[4]ACS Fee-Based'!G68,1,0)</f>
        <v>1</v>
      </c>
    </row>
    <row r="69" spans="2:15" s="89" customFormat="1" ht="30" customHeight="1" x14ac:dyDescent="0.3">
      <c r="B69" s="384" t="s">
        <v>513</v>
      </c>
      <c r="C69" s="383" t="s">
        <v>440</v>
      </c>
      <c r="D69" s="383" t="s">
        <v>470</v>
      </c>
      <c r="E69" s="383" t="s">
        <v>368</v>
      </c>
      <c r="F69" s="383" t="s">
        <v>485</v>
      </c>
      <c r="G69" s="393" t="s">
        <v>55</v>
      </c>
      <c r="H69" s="397" t="s">
        <v>801</v>
      </c>
      <c r="I69" s="127">
        <v>142.94999999999999</v>
      </c>
      <c r="J69" s="89">
        <f>IF(B69='[4]ACS Fee-Based'!B69,1,0)</f>
        <v>1</v>
      </c>
      <c r="K69" s="89">
        <f>IF(C69='[4]ACS Fee-Based'!C69,1,0)</f>
        <v>1</v>
      </c>
      <c r="L69" s="89">
        <f>IF(D69='[4]ACS Fee-Based'!D69,1,0)</f>
        <v>1</v>
      </c>
      <c r="M69" s="89">
        <f>IF(E69='[4]ACS Fee-Based'!E69,1,0)</f>
        <v>1</v>
      </c>
      <c r="N69" s="89">
        <f>IF(F69='[4]ACS Fee-Based'!F69,1,0)</f>
        <v>1</v>
      </c>
      <c r="O69" s="89">
        <f>IF(G69='[4]ACS Fee-Based'!G69,1,0)</f>
        <v>1</v>
      </c>
    </row>
    <row r="70" spans="2:15" s="89" customFormat="1" ht="45" customHeight="1" x14ac:dyDescent="0.3">
      <c r="B70" s="384" t="s">
        <v>514</v>
      </c>
      <c r="C70" s="383" t="s">
        <v>440</v>
      </c>
      <c r="D70" s="383" t="s">
        <v>515</v>
      </c>
      <c r="E70" s="383" t="s">
        <v>803</v>
      </c>
      <c r="F70" s="383" t="s">
        <v>813</v>
      </c>
      <c r="G70" s="393" t="s">
        <v>442</v>
      </c>
      <c r="H70" s="397" t="s">
        <v>801</v>
      </c>
      <c r="I70" s="127">
        <v>419.29</v>
      </c>
      <c r="J70" s="89">
        <f>IF(B70='[4]ACS Fee-Based'!B70,1,0)</f>
        <v>1</v>
      </c>
      <c r="K70" s="89">
        <f>IF(C70='[4]ACS Fee-Based'!C70,1,0)</f>
        <v>1</v>
      </c>
      <c r="L70" s="89">
        <f>IF(D70='[4]ACS Fee-Based'!D70,1,0)</f>
        <v>1</v>
      </c>
      <c r="M70" s="89">
        <f>IF(E70='[4]ACS Fee-Based'!E70,1,0)</f>
        <v>0</v>
      </c>
      <c r="N70" s="89">
        <f>IF(F70='[4]ACS Fee-Based'!F70,1,0)</f>
        <v>0</v>
      </c>
      <c r="O70" s="89">
        <f>IF(G70='[4]ACS Fee-Based'!G70,1,0)</f>
        <v>1</v>
      </c>
    </row>
    <row r="71" spans="2:15" s="89" customFormat="1" ht="45" customHeight="1" x14ac:dyDescent="0.3">
      <c r="B71" s="384" t="s">
        <v>516</v>
      </c>
      <c r="C71" s="383" t="s">
        <v>440</v>
      </c>
      <c r="D71" s="383" t="s">
        <v>515</v>
      </c>
      <c r="E71" s="383" t="s">
        <v>803</v>
      </c>
      <c r="F71" s="383" t="s">
        <v>813</v>
      </c>
      <c r="G71" s="393" t="s">
        <v>444</v>
      </c>
      <c r="H71" s="397" t="s">
        <v>801</v>
      </c>
      <c r="I71" s="127">
        <v>1119.48</v>
      </c>
      <c r="J71" s="89">
        <f>IF(B71='[4]ACS Fee-Based'!B71,1,0)</f>
        <v>1</v>
      </c>
      <c r="K71" s="89">
        <f>IF(C71='[4]ACS Fee-Based'!C71,1,0)</f>
        <v>1</v>
      </c>
      <c r="L71" s="89">
        <f>IF(D71='[4]ACS Fee-Based'!D71,1,0)</f>
        <v>1</v>
      </c>
      <c r="M71" s="89">
        <f>IF(E71='[4]ACS Fee-Based'!E71,1,0)</f>
        <v>0</v>
      </c>
      <c r="N71" s="89">
        <f>IF(F71='[4]ACS Fee-Based'!F71,1,0)</f>
        <v>0</v>
      </c>
      <c r="O71" s="89">
        <f>IF(G71='[4]ACS Fee-Based'!G71,1,0)</f>
        <v>1</v>
      </c>
    </row>
    <row r="72" spans="2:15" s="89" customFormat="1" ht="45" customHeight="1" x14ac:dyDescent="0.3">
      <c r="B72" s="384" t="s">
        <v>517</v>
      </c>
      <c r="C72" s="383" t="s">
        <v>440</v>
      </c>
      <c r="D72" s="383" t="s">
        <v>515</v>
      </c>
      <c r="E72" s="383" t="s">
        <v>803</v>
      </c>
      <c r="F72" s="383" t="s">
        <v>814</v>
      </c>
      <c r="G72" s="393" t="s">
        <v>442</v>
      </c>
      <c r="H72" s="397" t="s">
        <v>801</v>
      </c>
      <c r="I72" s="127">
        <v>551.19000000000005</v>
      </c>
      <c r="J72" s="89">
        <f>IF(B72='[4]ACS Fee-Based'!B72,1,0)</f>
        <v>1</v>
      </c>
      <c r="K72" s="89">
        <f>IF(C72='[4]ACS Fee-Based'!C72,1,0)</f>
        <v>1</v>
      </c>
      <c r="L72" s="89">
        <f>IF(D72='[4]ACS Fee-Based'!D72,1,0)</f>
        <v>1</v>
      </c>
      <c r="M72" s="89">
        <f>IF(E72='[4]ACS Fee-Based'!E72,1,0)</f>
        <v>0</v>
      </c>
      <c r="N72" s="89">
        <f>IF(F72='[4]ACS Fee-Based'!F72,1,0)</f>
        <v>0</v>
      </c>
      <c r="O72" s="89">
        <f>IF(G72='[4]ACS Fee-Based'!G72,1,0)</f>
        <v>1</v>
      </c>
    </row>
    <row r="73" spans="2:15" s="89" customFormat="1" ht="45" customHeight="1" x14ac:dyDescent="0.3">
      <c r="B73" s="384" t="s">
        <v>518</v>
      </c>
      <c r="C73" s="383" t="s">
        <v>440</v>
      </c>
      <c r="D73" s="383" t="s">
        <v>515</v>
      </c>
      <c r="E73" s="383" t="s">
        <v>803</v>
      </c>
      <c r="F73" s="383" t="s">
        <v>814</v>
      </c>
      <c r="G73" s="393" t="s">
        <v>444</v>
      </c>
      <c r="H73" s="397" t="s">
        <v>801</v>
      </c>
      <c r="I73" s="127">
        <v>1471.62</v>
      </c>
      <c r="J73" s="89">
        <f>IF(B73='[4]ACS Fee-Based'!B73,1,0)</f>
        <v>1</v>
      </c>
      <c r="K73" s="89">
        <f>IF(C73='[4]ACS Fee-Based'!C73,1,0)</f>
        <v>1</v>
      </c>
      <c r="L73" s="89">
        <f>IF(D73='[4]ACS Fee-Based'!D73,1,0)</f>
        <v>1</v>
      </c>
      <c r="M73" s="89">
        <f>IF(E73='[4]ACS Fee-Based'!E73,1,0)</f>
        <v>0</v>
      </c>
      <c r="N73" s="89">
        <f>IF(F73='[4]ACS Fee-Based'!F73,1,0)</f>
        <v>0</v>
      </c>
      <c r="O73" s="89">
        <f>IF(G73='[4]ACS Fee-Based'!G73,1,0)</f>
        <v>1</v>
      </c>
    </row>
    <row r="74" spans="2:15" s="89" customFormat="1" ht="45" customHeight="1" x14ac:dyDescent="0.3">
      <c r="B74" s="384" t="s">
        <v>519</v>
      </c>
      <c r="C74" s="383" t="s">
        <v>440</v>
      </c>
      <c r="D74" s="383" t="s">
        <v>515</v>
      </c>
      <c r="E74" s="383" t="s">
        <v>804</v>
      </c>
      <c r="F74" s="383" t="s">
        <v>815</v>
      </c>
      <c r="G74" s="393" t="s">
        <v>442</v>
      </c>
      <c r="H74" s="397" t="s">
        <v>801</v>
      </c>
      <c r="I74" s="127">
        <v>976.93</v>
      </c>
      <c r="J74" s="89">
        <f>IF(B74='[4]ACS Fee-Based'!B74,1,0)</f>
        <v>1</v>
      </c>
      <c r="K74" s="89">
        <f>IF(C74='[4]ACS Fee-Based'!C74,1,0)</f>
        <v>1</v>
      </c>
      <c r="L74" s="89">
        <f>IF(D74='[4]ACS Fee-Based'!D74,1,0)</f>
        <v>1</v>
      </c>
      <c r="M74" s="89">
        <f>IF(E74='[4]ACS Fee-Based'!E74,1,0)</f>
        <v>0</v>
      </c>
      <c r="N74" s="89">
        <f>IF(F74='[4]ACS Fee-Based'!F74,1,0)</f>
        <v>0</v>
      </c>
      <c r="O74" s="89">
        <f>IF(G74='[4]ACS Fee-Based'!G74,1,0)</f>
        <v>1</v>
      </c>
    </row>
    <row r="75" spans="2:15" s="89" customFormat="1" ht="45" customHeight="1" x14ac:dyDescent="0.3">
      <c r="B75" s="384" t="s">
        <v>520</v>
      </c>
      <c r="C75" s="383" t="s">
        <v>440</v>
      </c>
      <c r="D75" s="383" t="s">
        <v>515</v>
      </c>
      <c r="E75" s="383" t="s">
        <v>804</v>
      </c>
      <c r="F75" s="383" t="s">
        <v>815</v>
      </c>
      <c r="G75" s="393" t="s">
        <v>444</v>
      </c>
      <c r="H75" s="397" t="s">
        <v>801</v>
      </c>
      <c r="I75" s="127">
        <v>1677.12</v>
      </c>
      <c r="J75" s="89">
        <f>IF(B75='[4]ACS Fee-Based'!B75,1,0)</f>
        <v>1</v>
      </c>
      <c r="K75" s="89">
        <f>IF(C75='[4]ACS Fee-Based'!C75,1,0)</f>
        <v>1</v>
      </c>
      <c r="L75" s="89">
        <f>IF(D75='[4]ACS Fee-Based'!D75,1,0)</f>
        <v>1</v>
      </c>
      <c r="M75" s="89">
        <f>IF(E75='[4]ACS Fee-Based'!E75,1,0)</f>
        <v>0</v>
      </c>
      <c r="N75" s="89">
        <f>IF(F75='[4]ACS Fee-Based'!F75,1,0)</f>
        <v>0</v>
      </c>
      <c r="O75" s="89">
        <f>IF(G75='[4]ACS Fee-Based'!G75,1,0)</f>
        <v>1</v>
      </c>
    </row>
    <row r="76" spans="2:15" s="89" customFormat="1" ht="45" customHeight="1" x14ac:dyDescent="0.3">
      <c r="B76" s="384" t="s">
        <v>521</v>
      </c>
      <c r="C76" s="383" t="s">
        <v>440</v>
      </c>
      <c r="D76" s="383" t="s">
        <v>515</v>
      </c>
      <c r="E76" s="383" t="s">
        <v>804</v>
      </c>
      <c r="F76" s="383" t="s">
        <v>816</v>
      </c>
      <c r="G76" s="393" t="s">
        <v>442</v>
      </c>
      <c r="H76" s="397" t="s">
        <v>801</v>
      </c>
      <c r="I76" s="127">
        <v>1186.57</v>
      </c>
      <c r="J76" s="89">
        <f>IF(B76='[4]ACS Fee-Based'!B76,1,0)</f>
        <v>1</v>
      </c>
      <c r="K76" s="89">
        <f>IF(C76='[4]ACS Fee-Based'!C76,1,0)</f>
        <v>1</v>
      </c>
      <c r="L76" s="89">
        <f>IF(D76='[4]ACS Fee-Based'!D76,1,0)</f>
        <v>1</v>
      </c>
      <c r="M76" s="89">
        <f>IF(E76='[4]ACS Fee-Based'!E76,1,0)</f>
        <v>0</v>
      </c>
      <c r="N76" s="89">
        <f>IF(F76='[4]ACS Fee-Based'!F76,1,0)</f>
        <v>0</v>
      </c>
      <c r="O76" s="89">
        <f>IF(G76='[4]ACS Fee-Based'!G76,1,0)</f>
        <v>1</v>
      </c>
    </row>
    <row r="77" spans="2:15" s="89" customFormat="1" ht="45" customHeight="1" x14ac:dyDescent="0.3">
      <c r="B77" s="384" t="s">
        <v>522</v>
      </c>
      <c r="C77" s="383" t="s">
        <v>440</v>
      </c>
      <c r="D77" s="383" t="s">
        <v>515</v>
      </c>
      <c r="E77" s="383" t="s">
        <v>804</v>
      </c>
      <c r="F77" s="383" t="s">
        <v>816</v>
      </c>
      <c r="G77" s="393" t="s">
        <v>444</v>
      </c>
      <c r="H77" s="397" t="s">
        <v>801</v>
      </c>
      <c r="I77" s="127">
        <v>1886.77</v>
      </c>
      <c r="J77" s="89">
        <f>IF(B77='[4]ACS Fee-Based'!B77,1,0)</f>
        <v>1</v>
      </c>
      <c r="K77" s="89">
        <f>IF(C77='[4]ACS Fee-Based'!C77,1,0)</f>
        <v>1</v>
      </c>
      <c r="L77" s="89">
        <f>IF(D77='[4]ACS Fee-Based'!D77,1,0)</f>
        <v>1</v>
      </c>
      <c r="M77" s="89">
        <f>IF(E77='[4]ACS Fee-Based'!E77,1,0)</f>
        <v>0</v>
      </c>
      <c r="N77" s="89">
        <f>IF(F77='[4]ACS Fee-Based'!F77,1,0)</f>
        <v>0</v>
      </c>
      <c r="O77" s="89">
        <f>IF(G77='[4]ACS Fee-Based'!G77,1,0)</f>
        <v>1</v>
      </c>
    </row>
    <row r="78" spans="2:15" s="89" customFormat="1" ht="45" customHeight="1" x14ac:dyDescent="0.3">
      <c r="B78" s="384" t="s">
        <v>523</v>
      </c>
      <c r="C78" s="383" t="s">
        <v>440</v>
      </c>
      <c r="D78" s="383" t="s">
        <v>515</v>
      </c>
      <c r="E78" s="383" t="s">
        <v>804</v>
      </c>
      <c r="F78" s="383" t="s">
        <v>817</v>
      </c>
      <c r="G78" s="393" t="s">
        <v>442</v>
      </c>
      <c r="H78" s="397" t="s">
        <v>801</v>
      </c>
      <c r="I78" s="127">
        <v>1933.02</v>
      </c>
      <c r="J78" s="89">
        <f>IF(B78='[4]ACS Fee-Based'!B78,1,0)</f>
        <v>1</v>
      </c>
      <c r="K78" s="89">
        <f>IF(C78='[4]ACS Fee-Based'!C78,1,0)</f>
        <v>1</v>
      </c>
      <c r="L78" s="89">
        <f>IF(D78='[4]ACS Fee-Based'!D78,1,0)</f>
        <v>1</v>
      </c>
      <c r="M78" s="89">
        <f>IF(E78='[4]ACS Fee-Based'!E78,1,0)</f>
        <v>0</v>
      </c>
      <c r="N78" s="89">
        <f>IF(F78='[4]ACS Fee-Based'!F78,1,0)</f>
        <v>0</v>
      </c>
      <c r="O78" s="89">
        <f>IF(G78='[4]ACS Fee-Based'!G78,1,0)</f>
        <v>1</v>
      </c>
    </row>
    <row r="79" spans="2:15" s="89" customFormat="1" ht="45" customHeight="1" x14ac:dyDescent="0.3">
      <c r="B79" s="384" t="s">
        <v>524</v>
      </c>
      <c r="C79" s="383" t="s">
        <v>440</v>
      </c>
      <c r="D79" s="383" t="s">
        <v>515</v>
      </c>
      <c r="E79" s="383" t="s">
        <v>804</v>
      </c>
      <c r="F79" s="383" t="s">
        <v>817</v>
      </c>
      <c r="G79" s="393" t="s">
        <v>444</v>
      </c>
      <c r="H79" s="397" t="s">
        <v>801</v>
      </c>
      <c r="I79" s="127">
        <v>2633.23</v>
      </c>
      <c r="J79" s="89">
        <f>IF(B79='[4]ACS Fee-Based'!B79,1,0)</f>
        <v>1</v>
      </c>
      <c r="K79" s="89">
        <f>IF(C79='[4]ACS Fee-Based'!C79,1,0)</f>
        <v>1</v>
      </c>
      <c r="L79" s="89">
        <f>IF(D79='[4]ACS Fee-Based'!D79,1,0)</f>
        <v>1</v>
      </c>
      <c r="M79" s="89">
        <f>IF(E79='[4]ACS Fee-Based'!E79,1,0)</f>
        <v>0</v>
      </c>
      <c r="N79" s="89">
        <f>IF(F79='[4]ACS Fee-Based'!F79,1,0)</f>
        <v>0</v>
      </c>
      <c r="O79" s="89">
        <f>IF(G79='[4]ACS Fee-Based'!G79,1,0)</f>
        <v>1</v>
      </c>
    </row>
    <row r="80" spans="2:15" s="89" customFormat="1" ht="45" customHeight="1" x14ac:dyDescent="0.3">
      <c r="B80" s="384" t="s">
        <v>525</v>
      </c>
      <c r="C80" s="383" t="s">
        <v>440</v>
      </c>
      <c r="D80" s="383" t="s">
        <v>515</v>
      </c>
      <c r="E80" s="383" t="s">
        <v>804</v>
      </c>
      <c r="F80" s="383" t="s">
        <v>818</v>
      </c>
      <c r="G80" s="393" t="s">
        <v>442</v>
      </c>
      <c r="H80" s="397" t="s">
        <v>801</v>
      </c>
      <c r="I80" s="127">
        <v>2142.66</v>
      </c>
      <c r="J80" s="89">
        <f>IF(B80='[4]ACS Fee-Based'!B80,1,0)</f>
        <v>1</v>
      </c>
      <c r="K80" s="89">
        <f>IF(C80='[4]ACS Fee-Based'!C80,1,0)</f>
        <v>1</v>
      </c>
      <c r="L80" s="89">
        <f>IF(D80='[4]ACS Fee-Based'!D80,1,0)</f>
        <v>1</v>
      </c>
      <c r="M80" s="89">
        <f>IF(E80='[4]ACS Fee-Based'!E80,1,0)</f>
        <v>0</v>
      </c>
      <c r="N80" s="89">
        <f>IF(F80='[4]ACS Fee-Based'!F80,1,0)</f>
        <v>0</v>
      </c>
      <c r="O80" s="89">
        <f>IF(G80='[4]ACS Fee-Based'!G80,1,0)</f>
        <v>1</v>
      </c>
    </row>
    <row r="81" spans="2:15" s="89" customFormat="1" ht="45" customHeight="1" x14ac:dyDescent="0.3">
      <c r="B81" s="384" t="s">
        <v>526</v>
      </c>
      <c r="C81" s="383" t="s">
        <v>440</v>
      </c>
      <c r="D81" s="383" t="s">
        <v>515</v>
      </c>
      <c r="E81" s="383" t="s">
        <v>804</v>
      </c>
      <c r="F81" s="383" t="s">
        <v>818</v>
      </c>
      <c r="G81" s="393" t="s">
        <v>444</v>
      </c>
      <c r="H81" s="397" t="s">
        <v>801</v>
      </c>
      <c r="I81" s="127">
        <v>2842.88</v>
      </c>
      <c r="J81" s="89">
        <f>IF(B81='[4]ACS Fee-Based'!B81,1,0)</f>
        <v>1</v>
      </c>
      <c r="K81" s="89">
        <f>IF(C81='[4]ACS Fee-Based'!C81,1,0)</f>
        <v>1</v>
      </c>
      <c r="L81" s="89">
        <f>IF(D81='[4]ACS Fee-Based'!D81,1,0)</f>
        <v>1</v>
      </c>
      <c r="M81" s="89">
        <f>IF(E81='[4]ACS Fee-Based'!E81,1,0)</f>
        <v>0</v>
      </c>
      <c r="N81" s="89">
        <f>IF(F81='[4]ACS Fee-Based'!F81,1,0)</f>
        <v>0</v>
      </c>
      <c r="O81" s="89">
        <f>IF(G81='[4]ACS Fee-Based'!G81,1,0)</f>
        <v>1</v>
      </c>
    </row>
    <row r="82" spans="2:15" s="89" customFormat="1" ht="45" customHeight="1" x14ac:dyDescent="0.3">
      <c r="B82" s="384" t="s">
        <v>527</v>
      </c>
      <c r="C82" s="383" t="s">
        <v>440</v>
      </c>
      <c r="D82" s="383" t="s">
        <v>515</v>
      </c>
      <c r="E82" s="383" t="s">
        <v>804</v>
      </c>
      <c r="F82" s="383" t="s">
        <v>819</v>
      </c>
      <c r="G82" s="393" t="s">
        <v>442</v>
      </c>
      <c r="H82" s="397" t="s">
        <v>801</v>
      </c>
      <c r="I82" s="127">
        <v>1284.23</v>
      </c>
      <c r="J82" s="89">
        <f>IF(B82='[4]ACS Fee-Based'!B82,1,0)</f>
        <v>1</v>
      </c>
      <c r="K82" s="89">
        <f>IF(C82='[4]ACS Fee-Based'!C82,1,0)</f>
        <v>1</v>
      </c>
      <c r="L82" s="89">
        <f>IF(D82='[4]ACS Fee-Based'!D82,1,0)</f>
        <v>1</v>
      </c>
      <c r="M82" s="89">
        <f>IF(E82='[4]ACS Fee-Based'!E82,1,0)</f>
        <v>0</v>
      </c>
      <c r="N82" s="89">
        <f>IF(F82='[4]ACS Fee-Based'!F82,1,0)</f>
        <v>0</v>
      </c>
      <c r="O82" s="89">
        <f>IF(G82='[4]ACS Fee-Based'!G82,1,0)</f>
        <v>1</v>
      </c>
    </row>
    <row r="83" spans="2:15" s="89" customFormat="1" ht="45" customHeight="1" x14ac:dyDescent="0.3">
      <c r="B83" s="384" t="s">
        <v>528</v>
      </c>
      <c r="C83" s="383" t="s">
        <v>440</v>
      </c>
      <c r="D83" s="383" t="s">
        <v>515</v>
      </c>
      <c r="E83" s="383" t="s">
        <v>804</v>
      </c>
      <c r="F83" s="383" t="s">
        <v>819</v>
      </c>
      <c r="G83" s="393" t="s">
        <v>444</v>
      </c>
      <c r="H83" s="397" t="s">
        <v>801</v>
      </c>
      <c r="I83" s="127">
        <v>2204.69</v>
      </c>
      <c r="J83" s="89">
        <f>IF(B83='[4]ACS Fee-Based'!B83,1,0)</f>
        <v>1</v>
      </c>
      <c r="K83" s="89">
        <f>IF(C83='[4]ACS Fee-Based'!C83,1,0)</f>
        <v>1</v>
      </c>
      <c r="L83" s="89">
        <f>IF(D83='[4]ACS Fee-Based'!D83,1,0)</f>
        <v>1</v>
      </c>
      <c r="M83" s="89">
        <f>IF(E83='[4]ACS Fee-Based'!E83,1,0)</f>
        <v>0</v>
      </c>
      <c r="N83" s="89">
        <f>IF(F83='[4]ACS Fee-Based'!F83,1,0)</f>
        <v>0</v>
      </c>
      <c r="O83" s="89">
        <f>IF(G83='[4]ACS Fee-Based'!G83,1,0)</f>
        <v>1</v>
      </c>
    </row>
    <row r="84" spans="2:15" s="89" customFormat="1" ht="45" customHeight="1" x14ac:dyDescent="0.3">
      <c r="B84" s="384" t="s">
        <v>529</v>
      </c>
      <c r="C84" s="383" t="s">
        <v>440</v>
      </c>
      <c r="D84" s="383" t="s">
        <v>515</v>
      </c>
      <c r="E84" s="383" t="s">
        <v>804</v>
      </c>
      <c r="F84" s="383" t="s">
        <v>820</v>
      </c>
      <c r="G84" s="393" t="s">
        <v>442</v>
      </c>
      <c r="H84" s="397" t="s">
        <v>801</v>
      </c>
      <c r="I84" s="127">
        <v>1559.82</v>
      </c>
      <c r="J84" s="89">
        <f>IF(B84='[4]ACS Fee-Based'!B84,1,0)</f>
        <v>1</v>
      </c>
      <c r="K84" s="89">
        <f>IF(C84='[4]ACS Fee-Based'!C84,1,0)</f>
        <v>1</v>
      </c>
      <c r="L84" s="89">
        <f>IF(D84='[4]ACS Fee-Based'!D84,1,0)</f>
        <v>1</v>
      </c>
      <c r="M84" s="89">
        <f>IF(E84='[4]ACS Fee-Based'!E84,1,0)</f>
        <v>0</v>
      </c>
      <c r="N84" s="89">
        <f>IF(F84='[4]ACS Fee-Based'!F84,1,0)</f>
        <v>0</v>
      </c>
      <c r="O84" s="89">
        <f>IF(G84='[4]ACS Fee-Based'!G84,1,0)</f>
        <v>1</v>
      </c>
    </row>
    <row r="85" spans="2:15" s="89" customFormat="1" ht="45" customHeight="1" x14ac:dyDescent="0.3">
      <c r="B85" s="384" t="s">
        <v>530</v>
      </c>
      <c r="C85" s="383" t="s">
        <v>440</v>
      </c>
      <c r="D85" s="383" t="s">
        <v>515</v>
      </c>
      <c r="E85" s="383" t="s">
        <v>804</v>
      </c>
      <c r="F85" s="383" t="s">
        <v>820</v>
      </c>
      <c r="G85" s="393" t="s">
        <v>444</v>
      </c>
      <c r="H85" s="397" t="s">
        <v>801</v>
      </c>
      <c r="I85" s="127">
        <v>2480.2800000000002</v>
      </c>
      <c r="J85" s="89">
        <f>IF(B85='[4]ACS Fee-Based'!B85,1,0)</f>
        <v>1</v>
      </c>
      <c r="K85" s="89">
        <f>IF(C85='[4]ACS Fee-Based'!C85,1,0)</f>
        <v>1</v>
      </c>
      <c r="L85" s="89">
        <f>IF(D85='[4]ACS Fee-Based'!D85,1,0)</f>
        <v>1</v>
      </c>
      <c r="M85" s="89">
        <f>IF(E85='[4]ACS Fee-Based'!E85,1,0)</f>
        <v>0</v>
      </c>
      <c r="N85" s="89">
        <f>IF(F85='[4]ACS Fee-Based'!F85,1,0)</f>
        <v>0</v>
      </c>
      <c r="O85" s="89">
        <f>IF(G85='[4]ACS Fee-Based'!G85,1,0)</f>
        <v>1</v>
      </c>
    </row>
    <row r="86" spans="2:15" s="89" customFormat="1" ht="45" customHeight="1" x14ac:dyDescent="0.3">
      <c r="B86" s="384" t="s">
        <v>531</v>
      </c>
      <c r="C86" s="383" t="s">
        <v>440</v>
      </c>
      <c r="D86" s="383" t="s">
        <v>515</v>
      </c>
      <c r="E86" s="383" t="s">
        <v>804</v>
      </c>
      <c r="F86" s="383" t="s">
        <v>821</v>
      </c>
      <c r="G86" s="393" t="s">
        <v>442</v>
      </c>
      <c r="H86" s="397" t="s">
        <v>801</v>
      </c>
      <c r="I86" s="127">
        <v>2240.33</v>
      </c>
      <c r="J86" s="89">
        <f>IF(B86='[4]ACS Fee-Based'!B86,1,0)</f>
        <v>1</v>
      </c>
      <c r="K86" s="89">
        <f>IF(C86='[4]ACS Fee-Based'!C86,1,0)</f>
        <v>1</v>
      </c>
      <c r="L86" s="89">
        <f>IF(D86='[4]ACS Fee-Based'!D86,1,0)</f>
        <v>1</v>
      </c>
      <c r="M86" s="89">
        <f>IF(E86='[4]ACS Fee-Based'!E86,1,0)</f>
        <v>0</v>
      </c>
      <c r="N86" s="89">
        <f>IF(F86='[4]ACS Fee-Based'!F86,1,0)</f>
        <v>0</v>
      </c>
      <c r="O86" s="89">
        <f>IF(G86='[4]ACS Fee-Based'!G86,1,0)</f>
        <v>1</v>
      </c>
    </row>
    <row r="87" spans="2:15" s="89" customFormat="1" ht="45" customHeight="1" x14ac:dyDescent="0.3">
      <c r="B87" s="384" t="s">
        <v>532</v>
      </c>
      <c r="C87" s="383" t="s">
        <v>440</v>
      </c>
      <c r="D87" s="383" t="s">
        <v>515</v>
      </c>
      <c r="E87" s="383" t="s">
        <v>804</v>
      </c>
      <c r="F87" s="383" t="s">
        <v>821</v>
      </c>
      <c r="G87" s="393" t="s">
        <v>444</v>
      </c>
      <c r="H87" s="397" t="s">
        <v>801</v>
      </c>
      <c r="I87" s="127">
        <v>3160.78</v>
      </c>
      <c r="J87" s="89">
        <f>IF(B87='[4]ACS Fee-Based'!B87,1,0)</f>
        <v>1</v>
      </c>
      <c r="K87" s="89">
        <f>IF(C87='[4]ACS Fee-Based'!C87,1,0)</f>
        <v>1</v>
      </c>
      <c r="L87" s="89">
        <f>IF(D87='[4]ACS Fee-Based'!D87,1,0)</f>
        <v>1</v>
      </c>
      <c r="M87" s="89">
        <f>IF(E87='[4]ACS Fee-Based'!E87,1,0)</f>
        <v>0</v>
      </c>
      <c r="N87" s="89">
        <f>IF(F87='[4]ACS Fee-Based'!F87,1,0)</f>
        <v>0</v>
      </c>
      <c r="O87" s="89">
        <f>IF(G87='[4]ACS Fee-Based'!G87,1,0)</f>
        <v>1</v>
      </c>
    </row>
    <row r="88" spans="2:15" s="89" customFormat="1" ht="45" customHeight="1" x14ac:dyDescent="0.3">
      <c r="B88" s="384" t="s">
        <v>533</v>
      </c>
      <c r="C88" s="383" t="s">
        <v>440</v>
      </c>
      <c r="D88" s="383" t="s">
        <v>515</v>
      </c>
      <c r="E88" s="383" t="s">
        <v>804</v>
      </c>
      <c r="F88" s="383" t="s">
        <v>822</v>
      </c>
      <c r="G88" s="393" t="s">
        <v>442</v>
      </c>
      <c r="H88" s="397" t="s">
        <v>801</v>
      </c>
      <c r="I88" s="127">
        <v>2515.9299999999998</v>
      </c>
      <c r="J88" s="89">
        <f>IF(B88='[4]ACS Fee-Based'!B88,1,0)</f>
        <v>1</v>
      </c>
      <c r="K88" s="89">
        <f>IF(C88='[4]ACS Fee-Based'!C88,1,0)</f>
        <v>1</v>
      </c>
      <c r="L88" s="89">
        <f>IF(D88='[4]ACS Fee-Based'!D88,1,0)</f>
        <v>1</v>
      </c>
      <c r="M88" s="89">
        <f>IF(E88='[4]ACS Fee-Based'!E88,1,0)</f>
        <v>0</v>
      </c>
      <c r="N88" s="89">
        <f>IF(F88='[4]ACS Fee-Based'!F88,1,0)</f>
        <v>0</v>
      </c>
      <c r="O88" s="89">
        <f>IF(G88='[4]ACS Fee-Based'!G88,1,0)</f>
        <v>1</v>
      </c>
    </row>
    <row r="89" spans="2:15" s="89" customFormat="1" ht="45" customHeight="1" x14ac:dyDescent="0.3">
      <c r="B89" s="384" t="s">
        <v>534</v>
      </c>
      <c r="C89" s="383" t="s">
        <v>440</v>
      </c>
      <c r="D89" s="383" t="s">
        <v>515</v>
      </c>
      <c r="E89" s="383" t="s">
        <v>804</v>
      </c>
      <c r="F89" s="383" t="s">
        <v>822</v>
      </c>
      <c r="G89" s="393" t="s">
        <v>444</v>
      </c>
      <c r="H89" s="397" t="s">
        <v>801</v>
      </c>
      <c r="I89" s="127">
        <v>3436.38</v>
      </c>
      <c r="J89" s="89">
        <f>IF(B89='[4]ACS Fee-Based'!B89,1,0)</f>
        <v>1</v>
      </c>
      <c r="K89" s="89">
        <f>IF(C89='[4]ACS Fee-Based'!C89,1,0)</f>
        <v>1</v>
      </c>
      <c r="L89" s="89">
        <f>IF(D89='[4]ACS Fee-Based'!D89,1,0)</f>
        <v>1</v>
      </c>
      <c r="M89" s="89">
        <f>IF(E89='[4]ACS Fee-Based'!E89,1,0)</f>
        <v>0</v>
      </c>
      <c r="N89" s="89">
        <f>IF(F89='[4]ACS Fee-Based'!F89,1,0)</f>
        <v>0</v>
      </c>
      <c r="O89" s="89">
        <f>IF(G89='[4]ACS Fee-Based'!G89,1,0)</f>
        <v>1</v>
      </c>
    </row>
    <row r="90" spans="2:15" s="89" customFormat="1" ht="45" customHeight="1" x14ac:dyDescent="0.3">
      <c r="B90" s="384" t="s">
        <v>535</v>
      </c>
      <c r="C90" s="383" t="s">
        <v>440</v>
      </c>
      <c r="D90" s="383" t="s">
        <v>536</v>
      </c>
      <c r="E90" s="383" t="s">
        <v>850</v>
      </c>
      <c r="F90" s="383" t="s">
        <v>457</v>
      </c>
      <c r="G90" s="393" t="s">
        <v>55</v>
      </c>
      <c r="H90" s="397" t="s">
        <v>801</v>
      </c>
      <c r="I90" s="127">
        <v>209.64</v>
      </c>
      <c r="J90" s="89">
        <f>IF(B90='[4]ACS Fee-Based'!B90,1,0)</f>
        <v>1</v>
      </c>
      <c r="K90" s="89">
        <f>IF(C90='[4]ACS Fee-Based'!C90,1,0)</f>
        <v>1</v>
      </c>
      <c r="L90" s="89">
        <f>IF(D90='[4]ACS Fee-Based'!D90,1,0)</f>
        <v>1</v>
      </c>
      <c r="M90" s="89">
        <f>IF(E90='[4]ACS Fee-Based'!E90,1,0)</f>
        <v>0</v>
      </c>
      <c r="N90" s="89">
        <f>IF(F90='[4]ACS Fee-Based'!F90,1,0)</f>
        <v>1</v>
      </c>
      <c r="O90" s="89">
        <f>IF(G90='[4]ACS Fee-Based'!G90,1,0)</f>
        <v>1</v>
      </c>
    </row>
    <row r="91" spans="2:15" s="89" customFormat="1" ht="30" customHeight="1" x14ac:dyDescent="0.3">
      <c r="B91" s="384" t="s">
        <v>537</v>
      </c>
      <c r="C91" s="383" t="s">
        <v>440</v>
      </c>
      <c r="D91" s="383" t="s">
        <v>536</v>
      </c>
      <c r="E91" s="383" t="s">
        <v>345</v>
      </c>
      <c r="F91" s="383" t="s">
        <v>805</v>
      </c>
      <c r="G91" s="393" t="s">
        <v>442</v>
      </c>
      <c r="H91" s="397" t="s">
        <v>801</v>
      </c>
      <c r="I91" s="127">
        <v>1186.57</v>
      </c>
      <c r="J91" s="89">
        <f>IF(B91='[4]ACS Fee-Based'!B91,1,0)</f>
        <v>1</v>
      </c>
      <c r="K91" s="89">
        <f>IF(C91='[4]ACS Fee-Based'!C91,1,0)</f>
        <v>1</v>
      </c>
      <c r="L91" s="89">
        <f>IF(D91='[4]ACS Fee-Based'!D91,1,0)</f>
        <v>1</v>
      </c>
      <c r="M91" s="89">
        <f>IF(E91='[4]ACS Fee-Based'!E91,1,0)</f>
        <v>1</v>
      </c>
      <c r="N91" s="89">
        <f>IF(F91='[4]ACS Fee-Based'!F91,1,0)</f>
        <v>0</v>
      </c>
      <c r="O91" s="89">
        <f>IF(G91='[4]ACS Fee-Based'!G91,1,0)</f>
        <v>1</v>
      </c>
    </row>
    <row r="92" spans="2:15" s="89" customFormat="1" ht="30" customHeight="1" x14ac:dyDescent="0.3">
      <c r="B92" s="384" t="s">
        <v>538</v>
      </c>
      <c r="C92" s="383" t="s">
        <v>440</v>
      </c>
      <c r="D92" s="383" t="s">
        <v>536</v>
      </c>
      <c r="E92" s="383" t="s">
        <v>345</v>
      </c>
      <c r="F92" s="383" t="s">
        <v>805</v>
      </c>
      <c r="G92" s="393" t="s">
        <v>444</v>
      </c>
      <c r="H92" s="397" t="s">
        <v>801</v>
      </c>
      <c r="I92" s="127">
        <v>1886.77</v>
      </c>
      <c r="J92" s="89">
        <f>IF(B92='[4]ACS Fee-Based'!B92,1,0)</f>
        <v>1</v>
      </c>
      <c r="K92" s="89">
        <f>IF(C92='[4]ACS Fee-Based'!C92,1,0)</f>
        <v>1</v>
      </c>
      <c r="L92" s="89">
        <f>IF(D92='[4]ACS Fee-Based'!D92,1,0)</f>
        <v>1</v>
      </c>
      <c r="M92" s="89">
        <f>IF(E92='[4]ACS Fee-Based'!E92,1,0)</f>
        <v>1</v>
      </c>
      <c r="N92" s="89">
        <f>IF(F92='[4]ACS Fee-Based'!F92,1,0)</f>
        <v>0</v>
      </c>
      <c r="O92" s="89">
        <f>IF(G92='[4]ACS Fee-Based'!G92,1,0)</f>
        <v>1</v>
      </c>
    </row>
    <row r="93" spans="2:15" s="89" customFormat="1" ht="30" customHeight="1" x14ac:dyDescent="0.3">
      <c r="B93" s="384" t="s">
        <v>539</v>
      </c>
      <c r="C93" s="383" t="s">
        <v>440</v>
      </c>
      <c r="D93" s="383" t="s">
        <v>536</v>
      </c>
      <c r="E93" s="383" t="s">
        <v>345</v>
      </c>
      <c r="F93" s="383" t="s">
        <v>806</v>
      </c>
      <c r="G93" s="393" t="s">
        <v>442</v>
      </c>
      <c r="H93" s="397" t="s">
        <v>801</v>
      </c>
      <c r="I93" s="127">
        <v>1559.82</v>
      </c>
      <c r="J93" s="89">
        <f>IF(B93='[4]ACS Fee-Based'!B93,1,0)</f>
        <v>1</v>
      </c>
      <c r="K93" s="89">
        <f>IF(C93='[4]ACS Fee-Based'!C93,1,0)</f>
        <v>1</v>
      </c>
      <c r="L93" s="89">
        <f>IF(D93='[4]ACS Fee-Based'!D93,1,0)</f>
        <v>1</v>
      </c>
      <c r="M93" s="89">
        <f>IF(E93='[4]ACS Fee-Based'!E93,1,0)</f>
        <v>1</v>
      </c>
      <c r="N93" s="89">
        <f>IF(F93='[4]ACS Fee-Based'!F93,1,0)</f>
        <v>0</v>
      </c>
      <c r="O93" s="89">
        <f>IF(G93='[4]ACS Fee-Based'!G93,1,0)</f>
        <v>1</v>
      </c>
    </row>
    <row r="94" spans="2:15" s="89" customFormat="1" ht="30" customHeight="1" x14ac:dyDescent="0.3">
      <c r="B94" s="384" t="s">
        <v>540</v>
      </c>
      <c r="C94" s="383" t="s">
        <v>440</v>
      </c>
      <c r="D94" s="383" t="s">
        <v>536</v>
      </c>
      <c r="E94" s="383" t="s">
        <v>345</v>
      </c>
      <c r="F94" s="383" t="s">
        <v>806</v>
      </c>
      <c r="G94" s="393" t="s">
        <v>444</v>
      </c>
      <c r="H94" s="397" t="s">
        <v>801</v>
      </c>
      <c r="I94" s="127">
        <v>2480.2800000000002</v>
      </c>
      <c r="J94" s="89">
        <f>IF(B94='[4]ACS Fee-Based'!B94,1,0)</f>
        <v>1</v>
      </c>
      <c r="K94" s="89">
        <f>IF(C94='[4]ACS Fee-Based'!C94,1,0)</f>
        <v>1</v>
      </c>
      <c r="L94" s="89">
        <f>IF(D94='[4]ACS Fee-Based'!D94,1,0)</f>
        <v>1</v>
      </c>
      <c r="M94" s="89">
        <f>IF(E94='[4]ACS Fee-Based'!E94,1,0)</f>
        <v>1</v>
      </c>
      <c r="N94" s="89">
        <f>IF(F94='[4]ACS Fee-Based'!F94,1,0)</f>
        <v>0</v>
      </c>
      <c r="O94" s="89">
        <f>IF(G94='[4]ACS Fee-Based'!G94,1,0)</f>
        <v>1</v>
      </c>
    </row>
    <row r="95" spans="2:15" s="89" customFormat="1" ht="30" customHeight="1" x14ac:dyDescent="0.3">
      <c r="B95" s="384" t="s">
        <v>541</v>
      </c>
      <c r="C95" s="383" t="s">
        <v>440</v>
      </c>
      <c r="D95" s="383" t="s">
        <v>536</v>
      </c>
      <c r="E95" s="383" t="s">
        <v>345</v>
      </c>
      <c r="F95" s="383" t="s">
        <v>807</v>
      </c>
      <c r="G95" s="393" t="s">
        <v>442</v>
      </c>
      <c r="H95" s="397" t="s">
        <v>801</v>
      </c>
      <c r="I95" s="127">
        <v>2025.13</v>
      </c>
      <c r="J95" s="89">
        <f>IF(B95='[4]ACS Fee-Based'!B95,1,0)</f>
        <v>1</v>
      </c>
      <c r="K95" s="89">
        <f>IF(C95='[4]ACS Fee-Based'!C95,1,0)</f>
        <v>1</v>
      </c>
      <c r="L95" s="89">
        <f>IF(D95='[4]ACS Fee-Based'!D95,1,0)</f>
        <v>1</v>
      </c>
      <c r="M95" s="89">
        <f>IF(E95='[4]ACS Fee-Based'!E95,1,0)</f>
        <v>1</v>
      </c>
      <c r="N95" s="89">
        <f>IF(F95='[4]ACS Fee-Based'!F95,1,0)</f>
        <v>0</v>
      </c>
      <c r="O95" s="89">
        <f>IF(G95='[4]ACS Fee-Based'!G95,1,0)</f>
        <v>1</v>
      </c>
    </row>
    <row r="96" spans="2:15" s="89" customFormat="1" ht="30" customHeight="1" x14ac:dyDescent="0.3">
      <c r="B96" s="384" t="s">
        <v>542</v>
      </c>
      <c r="C96" s="383" t="s">
        <v>440</v>
      </c>
      <c r="D96" s="383" t="s">
        <v>536</v>
      </c>
      <c r="E96" s="383" t="s">
        <v>345</v>
      </c>
      <c r="F96" s="383" t="s">
        <v>807</v>
      </c>
      <c r="G96" s="393" t="s">
        <v>444</v>
      </c>
      <c r="H96" s="397" t="s">
        <v>801</v>
      </c>
      <c r="I96" s="127">
        <v>2725.34</v>
      </c>
      <c r="J96" s="89">
        <f>IF(B96='[4]ACS Fee-Based'!B96,1,0)</f>
        <v>1</v>
      </c>
      <c r="K96" s="89">
        <f>IF(C96='[4]ACS Fee-Based'!C96,1,0)</f>
        <v>1</v>
      </c>
      <c r="L96" s="89">
        <f>IF(D96='[4]ACS Fee-Based'!D96,1,0)</f>
        <v>1</v>
      </c>
      <c r="M96" s="89">
        <f>IF(E96='[4]ACS Fee-Based'!E96,1,0)</f>
        <v>1</v>
      </c>
      <c r="N96" s="89">
        <f>IF(F96='[4]ACS Fee-Based'!F96,1,0)</f>
        <v>0</v>
      </c>
      <c r="O96" s="89">
        <f>IF(G96='[4]ACS Fee-Based'!G96,1,0)</f>
        <v>1</v>
      </c>
    </row>
    <row r="97" spans="1:15" s="89" customFormat="1" ht="30" customHeight="1" x14ac:dyDescent="0.3">
      <c r="B97" s="384" t="s">
        <v>543</v>
      </c>
      <c r="C97" s="383" t="s">
        <v>440</v>
      </c>
      <c r="D97" s="383" t="s">
        <v>536</v>
      </c>
      <c r="E97" s="383" t="s">
        <v>345</v>
      </c>
      <c r="F97" s="383" t="s">
        <v>808</v>
      </c>
      <c r="G97" s="393" t="s">
        <v>442</v>
      </c>
      <c r="H97" s="397" t="s">
        <v>801</v>
      </c>
      <c r="I97" s="127">
        <v>2662.17</v>
      </c>
      <c r="J97" s="89">
        <f>IF(B97='[4]ACS Fee-Based'!B97,1,0)</f>
        <v>1</v>
      </c>
      <c r="K97" s="89">
        <f>IF(C97='[4]ACS Fee-Based'!C97,1,0)</f>
        <v>1</v>
      </c>
      <c r="L97" s="89">
        <f>IF(D97='[4]ACS Fee-Based'!D97,1,0)</f>
        <v>1</v>
      </c>
      <c r="M97" s="89">
        <f>IF(E97='[4]ACS Fee-Based'!E97,1,0)</f>
        <v>1</v>
      </c>
      <c r="N97" s="89">
        <f>IF(F97='[4]ACS Fee-Based'!F97,1,0)</f>
        <v>0</v>
      </c>
      <c r="O97" s="89">
        <f>IF(G97='[4]ACS Fee-Based'!G97,1,0)</f>
        <v>1</v>
      </c>
    </row>
    <row r="98" spans="1:15" s="89" customFormat="1" ht="30" customHeight="1" x14ac:dyDescent="0.3">
      <c r="B98" s="384" t="s">
        <v>544</v>
      </c>
      <c r="C98" s="383" t="s">
        <v>440</v>
      </c>
      <c r="D98" s="383" t="s">
        <v>536</v>
      </c>
      <c r="E98" s="383" t="s">
        <v>345</v>
      </c>
      <c r="F98" s="383" t="s">
        <v>808</v>
      </c>
      <c r="G98" s="393" t="s">
        <v>444</v>
      </c>
      <c r="H98" s="397" t="s">
        <v>801</v>
      </c>
      <c r="I98" s="127">
        <v>3582.62</v>
      </c>
      <c r="J98" s="89">
        <f>IF(B98='[4]ACS Fee-Based'!B98,1,0)</f>
        <v>1</v>
      </c>
      <c r="K98" s="89">
        <f>IF(C98='[4]ACS Fee-Based'!C98,1,0)</f>
        <v>1</v>
      </c>
      <c r="L98" s="89">
        <f>IF(D98='[4]ACS Fee-Based'!D98,1,0)</f>
        <v>1</v>
      </c>
      <c r="M98" s="89">
        <f>IF(E98='[4]ACS Fee-Based'!E98,1,0)</f>
        <v>1</v>
      </c>
      <c r="N98" s="89">
        <f>IF(F98='[4]ACS Fee-Based'!F98,1,0)</f>
        <v>0</v>
      </c>
      <c r="O98" s="89">
        <f>IF(G98='[4]ACS Fee-Based'!G98,1,0)</f>
        <v>1</v>
      </c>
    </row>
    <row r="99" spans="1:15" s="89" customFormat="1" ht="60" customHeight="1" x14ac:dyDescent="0.3">
      <c r="B99" s="384" t="s">
        <v>545</v>
      </c>
      <c r="C99" s="383" t="s">
        <v>440</v>
      </c>
      <c r="D99" s="383" t="s">
        <v>546</v>
      </c>
      <c r="E99" s="383" t="s">
        <v>369</v>
      </c>
      <c r="F99" s="383" t="s">
        <v>823</v>
      </c>
      <c r="G99" s="393" t="s">
        <v>442</v>
      </c>
      <c r="H99" s="397" t="s">
        <v>801</v>
      </c>
      <c r="I99" s="127">
        <v>557.65</v>
      </c>
      <c r="J99" s="89">
        <f>IF(B99='[4]ACS Fee-Based'!B99,1,0)</f>
        <v>1</v>
      </c>
      <c r="K99" s="89">
        <f>IF(C99='[4]ACS Fee-Based'!C99,1,0)</f>
        <v>1</v>
      </c>
      <c r="L99" s="89">
        <f>IF(D99='[4]ACS Fee-Based'!D99,1,0)</f>
        <v>1</v>
      </c>
      <c r="M99" s="89">
        <f>IF(E99='[4]ACS Fee-Based'!E99,1,0)</f>
        <v>0</v>
      </c>
      <c r="N99" s="89">
        <f>IF(F99='[4]ACS Fee-Based'!F99,1,0)</f>
        <v>0</v>
      </c>
      <c r="O99" s="89">
        <f>IF(G99='[4]ACS Fee-Based'!G99,1,0)</f>
        <v>1</v>
      </c>
    </row>
    <row r="100" spans="1:15" s="89" customFormat="1" ht="60" customHeight="1" x14ac:dyDescent="0.3">
      <c r="B100" s="384" t="s">
        <v>547</v>
      </c>
      <c r="C100" s="383" t="s">
        <v>440</v>
      </c>
      <c r="D100" s="383" t="s">
        <v>546</v>
      </c>
      <c r="E100" s="383" t="s">
        <v>369</v>
      </c>
      <c r="F100" s="383" t="s">
        <v>823</v>
      </c>
      <c r="G100" s="393" t="s">
        <v>444</v>
      </c>
      <c r="H100" s="397" t="s">
        <v>801</v>
      </c>
      <c r="I100" s="127">
        <v>1257.8499999999999</v>
      </c>
      <c r="J100" s="89">
        <f>IF(B100='[4]ACS Fee-Based'!B100,1,0)</f>
        <v>1</v>
      </c>
      <c r="K100" s="89">
        <f>IF(C100='[4]ACS Fee-Based'!C100,1,0)</f>
        <v>1</v>
      </c>
      <c r="L100" s="89">
        <f>IF(D100='[4]ACS Fee-Based'!D100,1,0)</f>
        <v>1</v>
      </c>
      <c r="M100" s="89">
        <f>IF(E100='[4]ACS Fee-Based'!E100,1,0)</f>
        <v>0</v>
      </c>
      <c r="N100" s="89">
        <f>IF(F100='[4]ACS Fee-Based'!F100,1,0)</f>
        <v>0</v>
      </c>
      <c r="O100" s="89">
        <f>IF(G100='[4]ACS Fee-Based'!G100,1,0)</f>
        <v>1</v>
      </c>
    </row>
    <row r="101" spans="1:15" s="89" customFormat="1" ht="60" customHeight="1" x14ac:dyDescent="0.3">
      <c r="B101" s="384" t="s">
        <v>548</v>
      </c>
      <c r="C101" s="383" t="s">
        <v>440</v>
      </c>
      <c r="D101" s="383" t="s">
        <v>546</v>
      </c>
      <c r="E101" s="383" t="s">
        <v>369</v>
      </c>
      <c r="F101" s="383" t="s">
        <v>824</v>
      </c>
      <c r="G101" s="393" t="s">
        <v>442</v>
      </c>
      <c r="H101" s="397" t="s">
        <v>801</v>
      </c>
      <c r="I101" s="127">
        <v>1513.74</v>
      </c>
      <c r="J101" s="89">
        <f>IF(B101='[4]ACS Fee-Based'!B101,1,0)</f>
        <v>1</v>
      </c>
      <c r="K101" s="89">
        <f>IF(C101='[4]ACS Fee-Based'!C101,1,0)</f>
        <v>1</v>
      </c>
      <c r="L101" s="89">
        <f>IF(D101='[4]ACS Fee-Based'!D101,1,0)</f>
        <v>1</v>
      </c>
      <c r="M101" s="89">
        <f>IF(E101='[4]ACS Fee-Based'!E101,1,0)</f>
        <v>0</v>
      </c>
      <c r="N101" s="89">
        <f>IF(F101='[4]ACS Fee-Based'!F101,1,0)</f>
        <v>0</v>
      </c>
      <c r="O101" s="89">
        <f>IF(G101='[4]ACS Fee-Based'!G101,1,0)</f>
        <v>1</v>
      </c>
    </row>
    <row r="102" spans="1:15" s="89" customFormat="1" ht="60" customHeight="1" x14ac:dyDescent="0.3">
      <c r="B102" s="384" t="s">
        <v>549</v>
      </c>
      <c r="C102" s="383" t="s">
        <v>440</v>
      </c>
      <c r="D102" s="383" t="s">
        <v>546</v>
      </c>
      <c r="E102" s="383" t="s">
        <v>369</v>
      </c>
      <c r="F102" s="383" t="s">
        <v>824</v>
      </c>
      <c r="G102" s="393" t="s">
        <v>444</v>
      </c>
      <c r="H102" s="397" t="s">
        <v>801</v>
      </c>
      <c r="I102" s="127">
        <v>2213.9499999999998</v>
      </c>
      <c r="J102" s="89">
        <f>IF(B102='[4]ACS Fee-Based'!B102,1,0)</f>
        <v>1</v>
      </c>
      <c r="K102" s="89">
        <f>IF(C102='[4]ACS Fee-Based'!C102,1,0)</f>
        <v>1</v>
      </c>
      <c r="L102" s="89">
        <f>IF(D102='[4]ACS Fee-Based'!D102,1,0)</f>
        <v>1</v>
      </c>
      <c r="M102" s="89">
        <f>IF(E102='[4]ACS Fee-Based'!E102,1,0)</f>
        <v>0</v>
      </c>
      <c r="N102" s="89">
        <f>IF(F102='[4]ACS Fee-Based'!F102,1,0)</f>
        <v>0</v>
      </c>
      <c r="O102" s="89">
        <f>IF(G102='[4]ACS Fee-Based'!G102,1,0)</f>
        <v>1</v>
      </c>
    </row>
    <row r="103" spans="1:15" s="89" customFormat="1" ht="60" customHeight="1" x14ac:dyDescent="0.3">
      <c r="B103" s="384" t="s">
        <v>550</v>
      </c>
      <c r="C103" s="383" t="s">
        <v>440</v>
      </c>
      <c r="D103" s="383" t="s">
        <v>546</v>
      </c>
      <c r="E103" s="383" t="s">
        <v>369</v>
      </c>
      <c r="F103" s="383" t="s">
        <v>825</v>
      </c>
      <c r="G103" s="393" t="s">
        <v>442</v>
      </c>
      <c r="H103" s="397" t="s">
        <v>801</v>
      </c>
      <c r="I103" s="127">
        <v>452.84</v>
      </c>
      <c r="J103" s="89">
        <f>IF(B103='[4]ACS Fee-Based'!B103,1,0)</f>
        <v>1</v>
      </c>
      <c r="K103" s="89">
        <f>IF(C103='[4]ACS Fee-Based'!C103,1,0)</f>
        <v>1</v>
      </c>
      <c r="L103" s="89">
        <f>IF(D103='[4]ACS Fee-Based'!D103,1,0)</f>
        <v>1</v>
      </c>
      <c r="M103" s="89">
        <f>IF(E103='[4]ACS Fee-Based'!E103,1,0)</f>
        <v>0</v>
      </c>
      <c r="N103" s="89">
        <f>IF(F103='[4]ACS Fee-Based'!F103,1,0)</f>
        <v>0</v>
      </c>
      <c r="O103" s="89">
        <f>IF(G103='[4]ACS Fee-Based'!G103,1,0)</f>
        <v>1</v>
      </c>
    </row>
    <row r="104" spans="1:15" s="89" customFormat="1" ht="60" customHeight="1" x14ac:dyDescent="0.3">
      <c r="B104" s="384" t="s">
        <v>551</v>
      </c>
      <c r="C104" s="383" t="s">
        <v>440</v>
      </c>
      <c r="D104" s="383" t="s">
        <v>546</v>
      </c>
      <c r="E104" s="383" t="s">
        <v>369</v>
      </c>
      <c r="F104" s="383" t="s">
        <v>825</v>
      </c>
      <c r="G104" s="393" t="s">
        <v>444</v>
      </c>
      <c r="H104" s="397" t="s">
        <v>801</v>
      </c>
      <c r="I104" s="127">
        <v>1153.03</v>
      </c>
      <c r="J104" s="89">
        <f>IF(B104='[4]ACS Fee-Based'!B104,1,0)</f>
        <v>1</v>
      </c>
      <c r="K104" s="89">
        <f>IF(C104='[4]ACS Fee-Based'!C104,1,0)</f>
        <v>1</v>
      </c>
      <c r="L104" s="89">
        <f>IF(D104='[4]ACS Fee-Based'!D104,1,0)</f>
        <v>1</v>
      </c>
      <c r="M104" s="89">
        <f>IF(E104='[4]ACS Fee-Based'!E104,1,0)</f>
        <v>0</v>
      </c>
      <c r="N104" s="89">
        <f>IF(F104='[4]ACS Fee-Based'!F104,1,0)</f>
        <v>0</v>
      </c>
      <c r="O104" s="89">
        <f>IF(G104='[4]ACS Fee-Based'!G104,1,0)</f>
        <v>1</v>
      </c>
    </row>
    <row r="105" spans="1:15" s="89" customFormat="1" ht="60" customHeight="1" x14ac:dyDescent="0.3">
      <c r="B105" s="384" t="s">
        <v>552</v>
      </c>
      <c r="C105" s="383" t="s">
        <v>440</v>
      </c>
      <c r="D105" s="383" t="s">
        <v>546</v>
      </c>
      <c r="E105" s="383" t="s">
        <v>369</v>
      </c>
      <c r="F105" s="383" t="s">
        <v>826</v>
      </c>
      <c r="G105" s="393" t="s">
        <v>442</v>
      </c>
      <c r="H105" s="397" t="s">
        <v>801</v>
      </c>
      <c r="I105" s="127">
        <v>1408.92</v>
      </c>
      <c r="J105" s="89">
        <f>IF(B105='[4]ACS Fee-Based'!B105,1,0)</f>
        <v>1</v>
      </c>
      <c r="K105" s="89">
        <f>IF(C105='[4]ACS Fee-Based'!C105,1,0)</f>
        <v>1</v>
      </c>
      <c r="L105" s="89">
        <f>IF(D105='[4]ACS Fee-Based'!D105,1,0)</f>
        <v>1</v>
      </c>
      <c r="M105" s="89">
        <f>IF(E105='[4]ACS Fee-Based'!E105,1,0)</f>
        <v>0</v>
      </c>
      <c r="N105" s="89">
        <f>IF(F105='[4]ACS Fee-Based'!F105,1,0)</f>
        <v>0</v>
      </c>
      <c r="O105" s="89">
        <f>IF(G105='[4]ACS Fee-Based'!G105,1,0)</f>
        <v>1</v>
      </c>
    </row>
    <row r="106" spans="1:15" s="89" customFormat="1" ht="60" customHeight="1" x14ac:dyDescent="0.3">
      <c r="A106" s="215"/>
      <c r="B106" s="384" t="s">
        <v>553</v>
      </c>
      <c r="C106" s="383" t="s">
        <v>440</v>
      </c>
      <c r="D106" s="383" t="s">
        <v>546</v>
      </c>
      <c r="E106" s="383" t="s">
        <v>369</v>
      </c>
      <c r="F106" s="383" t="s">
        <v>826</v>
      </c>
      <c r="G106" s="393" t="s">
        <v>444</v>
      </c>
      <c r="H106" s="397"/>
      <c r="I106" s="127">
        <v>2109.12</v>
      </c>
      <c r="J106" s="89">
        <f>IF(B106='[4]ACS Fee-Based'!B106,1,0)</f>
        <v>1</v>
      </c>
      <c r="K106" s="89">
        <f>IF(C106='[4]ACS Fee-Based'!C106,1,0)</f>
        <v>1</v>
      </c>
      <c r="L106" s="89">
        <f>IF(D106='[4]ACS Fee-Based'!D106,1,0)</f>
        <v>1</v>
      </c>
      <c r="M106" s="89">
        <f>IF(E106='[4]ACS Fee-Based'!E106,1,0)</f>
        <v>0</v>
      </c>
      <c r="N106" s="89">
        <f>IF(F106='[4]ACS Fee-Based'!F106,1,0)</f>
        <v>0</v>
      </c>
      <c r="O106" s="89">
        <f>IF(G106='[4]ACS Fee-Based'!G106,1,0)</f>
        <v>1</v>
      </c>
    </row>
    <row r="107" spans="1:15" s="89" customFormat="1" ht="60" customHeight="1" x14ac:dyDescent="0.3">
      <c r="A107" s="215"/>
      <c r="B107" s="386" t="s">
        <v>552</v>
      </c>
      <c r="C107" s="385" t="s">
        <v>440</v>
      </c>
      <c r="D107" s="385" t="s">
        <v>546</v>
      </c>
      <c r="E107" s="385" t="s">
        <v>369</v>
      </c>
      <c r="F107" s="385" t="s">
        <v>826</v>
      </c>
      <c r="G107" s="394" t="s">
        <v>442</v>
      </c>
      <c r="H107" s="398" t="s">
        <v>801</v>
      </c>
      <c r="I107" s="216">
        <v>733.06</v>
      </c>
      <c r="J107" s="89">
        <f>IF(B107='[4]ACS Fee-Based'!B107,1,0)</f>
        <v>0</v>
      </c>
      <c r="K107" s="89">
        <f>IF(C107='[4]ACS Fee-Based'!C107,1,0)</f>
        <v>1</v>
      </c>
      <c r="L107" s="89">
        <f>IF(D107='[4]ACS Fee-Based'!D107,1,0)</f>
        <v>1</v>
      </c>
      <c r="M107" s="89">
        <f>IF(E107='[4]ACS Fee-Based'!E107,1,0)</f>
        <v>0</v>
      </c>
      <c r="N107" s="89">
        <f>IF(F107='[4]ACS Fee-Based'!F107,1,0)</f>
        <v>0</v>
      </c>
      <c r="O107" s="89">
        <f>IF(G107='[4]ACS Fee-Based'!G107,1,0)</f>
        <v>1</v>
      </c>
    </row>
    <row r="108" spans="1:15" s="89" customFormat="1" ht="60" customHeight="1" x14ac:dyDescent="0.3">
      <c r="A108" s="215"/>
      <c r="B108" s="384" t="s">
        <v>554</v>
      </c>
      <c r="C108" s="383" t="s">
        <v>440</v>
      </c>
      <c r="D108" s="383" t="s">
        <v>546</v>
      </c>
      <c r="E108" s="383" t="s">
        <v>369</v>
      </c>
      <c r="F108" s="383" t="s">
        <v>868</v>
      </c>
      <c r="G108" s="393" t="s">
        <v>444</v>
      </c>
      <c r="H108" s="397" t="s">
        <v>801</v>
      </c>
      <c r="I108" s="127">
        <v>1653.51</v>
      </c>
      <c r="J108" s="89">
        <f>IF(B108='[4]ACS Fee-Based'!B108,1,0)</f>
        <v>1</v>
      </c>
      <c r="K108" s="89">
        <f>IF(C108='[4]ACS Fee-Based'!C108,1,0)</f>
        <v>1</v>
      </c>
      <c r="L108" s="89">
        <f>IF(D108='[4]ACS Fee-Based'!D108,1,0)</f>
        <v>1</v>
      </c>
      <c r="M108" s="89">
        <f>IF(E108='[4]ACS Fee-Based'!E108,1,0)</f>
        <v>0</v>
      </c>
      <c r="N108" s="89">
        <f>IF(F108='[4]ACS Fee-Based'!F108,1,0)</f>
        <v>0</v>
      </c>
      <c r="O108" s="89">
        <f>IF(G108='[4]ACS Fee-Based'!G108,1,0)</f>
        <v>1</v>
      </c>
    </row>
    <row r="109" spans="1:15" s="89" customFormat="1" ht="60" customHeight="1" x14ac:dyDescent="0.3">
      <c r="A109" s="215"/>
      <c r="B109" s="384" t="s">
        <v>555</v>
      </c>
      <c r="C109" s="383" t="s">
        <v>440</v>
      </c>
      <c r="D109" s="383" t="s">
        <v>546</v>
      </c>
      <c r="E109" s="383" t="s">
        <v>369</v>
      </c>
      <c r="F109" s="383" t="s">
        <v>869</v>
      </c>
      <c r="G109" s="393" t="s">
        <v>442</v>
      </c>
      <c r="H109" s="397" t="s">
        <v>801</v>
      </c>
      <c r="I109" s="127">
        <v>1689.16</v>
      </c>
      <c r="J109" s="89">
        <f>IF(B109='[4]ACS Fee-Based'!B109,1,0)</f>
        <v>1</v>
      </c>
      <c r="K109" s="89">
        <f>IF(C109='[4]ACS Fee-Based'!C109,1,0)</f>
        <v>1</v>
      </c>
      <c r="L109" s="89">
        <f>IF(D109='[4]ACS Fee-Based'!D109,1,0)</f>
        <v>1</v>
      </c>
      <c r="M109" s="89">
        <f>IF(E109='[4]ACS Fee-Based'!E109,1,0)</f>
        <v>0</v>
      </c>
      <c r="N109" s="89">
        <f>IF(F109='[4]ACS Fee-Based'!F109,1,0)</f>
        <v>0</v>
      </c>
      <c r="O109" s="89">
        <f>IF(G109='[4]ACS Fee-Based'!G109,1,0)</f>
        <v>1</v>
      </c>
    </row>
    <row r="110" spans="1:15" s="89" customFormat="1" ht="60" customHeight="1" x14ac:dyDescent="0.3">
      <c r="A110" s="215"/>
      <c r="B110" s="384" t="s">
        <v>556</v>
      </c>
      <c r="C110" s="383" t="s">
        <v>440</v>
      </c>
      <c r="D110" s="383" t="s">
        <v>546</v>
      </c>
      <c r="E110" s="383" t="s">
        <v>369</v>
      </c>
      <c r="F110" s="383" t="s">
        <v>869</v>
      </c>
      <c r="G110" s="393" t="s">
        <v>444</v>
      </c>
      <c r="H110" s="397" t="s">
        <v>801</v>
      </c>
      <c r="I110" s="127">
        <v>2609.61</v>
      </c>
      <c r="J110" s="89">
        <f>IF(B110='[4]ACS Fee-Based'!B110,1,0)</f>
        <v>1</v>
      </c>
      <c r="K110" s="89">
        <f>IF(C110='[4]ACS Fee-Based'!C110,1,0)</f>
        <v>1</v>
      </c>
      <c r="L110" s="89">
        <f>IF(D110='[4]ACS Fee-Based'!D110,1,0)</f>
        <v>1</v>
      </c>
      <c r="M110" s="89">
        <f>IF(E110='[4]ACS Fee-Based'!E110,1,0)</f>
        <v>0</v>
      </c>
      <c r="N110" s="89">
        <f>IF(F110='[4]ACS Fee-Based'!F110,1,0)</f>
        <v>0</v>
      </c>
      <c r="O110" s="89">
        <f>IF(G110='[4]ACS Fee-Based'!G110,1,0)</f>
        <v>1</v>
      </c>
    </row>
    <row r="111" spans="1:15" s="89" customFormat="1" ht="60" customHeight="1" x14ac:dyDescent="0.3">
      <c r="A111" s="215"/>
      <c r="B111" s="384" t="s">
        <v>557</v>
      </c>
      <c r="C111" s="383" t="s">
        <v>440</v>
      </c>
      <c r="D111" s="383" t="s">
        <v>546</v>
      </c>
      <c r="E111" s="383" t="s">
        <v>369</v>
      </c>
      <c r="F111" s="383" t="s">
        <v>827</v>
      </c>
      <c r="G111" s="393" t="s">
        <v>442</v>
      </c>
      <c r="H111" s="397" t="s">
        <v>801</v>
      </c>
      <c r="I111" s="127">
        <v>595.28</v>
      </c>
      <c r="J111" s="89">
        <f>IF(B111='[4]ACS Fee-Based'!B111,1,0)</f>
        <v>1</v>
      </c>
      <c r="K111" s="89">
        <f>IF(C111='[4]ACS Fee-Based'!C111,1,0)</f>
        <v>1</v>
      </c>
      <c r="L111" s="89">
        <f>IF(D111='[4]ACS Fee-Based'!D111,1,0)</f>
        <v>1</v>
      </c>
      <c r="M111" s="89">
        <f>IF(E111='[4]ACS Fee-Based'!E111,1,0)</f>
        <v>0</v>
      </c>
      <c r="N111" s="89">
        <f>IF(F111='[4]ACS Fee-Based'!F111,1,0)</f>
        <v>0</v>
      </c>
      <c r="O111" s="89">
        <f>IF(G111='[4]ACS Fee-Based'!G111,1,0)</f>
        <v>1</v>
      </c>
    </row>
    <row r="112" spans="1:15" s="89" customFormat="1" ht="60" customHeight="1" x14ac:dyDescent="0.3">
      <c r="A112" s="215"/>
      <c r="B112" s="384" t="s">
        <v>558</v>
      </c>
      <c r="C112" s="383" t="s">
        <v>440</v>
      </c>
      <c r="D112" s="383" t="s">
        <v>546</v>
      </c>
      <c r="E112" s="383" t="s">
        <v>369</v>
      </c>
      <c r="F112" s="383" t="s">
        <v>827</v>
      </c>
      <c r="G112" s="393" t="s">
        <v>444</v>
      </c>
      <c r="H112" s="397" t="s">
        <v>801</v>
      </c>
      <c r="I112" s="127">
        <v>1515.72</v>
      </c>
      <c r="J112" s="89">
        <f>IF(B112='[4]ACS Fee-Based'!B112,1,0)</f>
        <v>1</v>
      </c>
      <c r="K112" s="89">
        <f>IF(C112='[4]ACS Fee-Based'!C112,1,0)</f>
        <v>1</v>
      </c>
      <c r="L112" s="89">
        <f>IF(D112='[4]ACS Fee-Based'!D112,1,0)</f>
        <v>1</v>
      </c>
      <c r="M112" s="89">
        <f>IF(E112='[4]ACS Fee-Based'!E112,1,0)</f>
        <v>0</v>
      </c>
      <c r="N112" s="89">
        <f>IF(F112='[4]ACS Fee-Based'!F112,1,0)</f>
        <v>0</v>
      </c>
      <c r="O112" s="89">
        <f>IF(G112='[4]ACS Fee-Based'!G112,1,0)</f>
        <v>1</v>
      </c>
    </row>
    <row r="113" spans="2:15" s="89" customFormat="1" ht="60" customHeight="1" x14ac:dyDescent="0.3">
      <c r="B113" s="384" t="s">
        <v>559</v>
      </c>
      <c r="C113" s="383" t="s">
        <v>440</v>
      </c>
      <c r="D113" s="383" t="s">
        <v>546</v>
      </c>
      <c r="E113" s="383" t="s">
        <v>369</v>
      </c>
      <c r="F113" s="383" t="s">
        <v>828</v>
      </c>
      <c r="G113" s="393" t="s">
        <v>442</v>
      </c>
      <c r="H113" s="397" t="s">
        <v>801</v>
      </c>
      <c r="I113" s="127">
        <v>1551.36</v>
      </c>
      <c r="J113" s="89">
        <f>IF(B113='[4]ACS Fee-Based'!B113,1,0)</f>
        <v>1</v>
      </c>
      <c r="K113" s="89">
        <f>IF(C113='[4]ACS Fee-Based'!C113,1,0)</f>
        <v>1</v>
      </c>
      <c r="L113" s="89">
        <f>IF(D113='[4]ACS Fee-Based'!D113,1,0)</f>
        <v>1</v>
      </c>
      <c r="M113" s="89">
        <f>IF(E113='[4]ACS Fee-Based'!E113,1,0)</f>
        <v>0</v>
      </c>
      <c r="N113" s="89">
        <f>IF(F113='[4]ACS Fee-Based'!F113,1,0)</f>
        <v>0</v>
      </c>
      <c r="O113" s="89">
        <f>IF(G113='[4]ACS Fee-Based'!G113,1,0)</f>
        <v>1</v>
      </c>
    </row>
    <row r="114" spans="2:15" s="89" customFormat="1" ht="60" customHeight="1" x14ac:dyDescent="0.3">
      <c r="B114" s="384" t="s">
        <v>560</v>
      </c>
      <c r="C114" s="383" t="s">
        <v>440</v>
      </c>
      <c r="D114" s="383" t="s">
        <v>546</v>
      </c>
      <c r="E114" s="383" t="s">
        <v>369</v>
      </c>
      <c r="F114" s="383" t="s">
        <v>828</v>
      </c>
      <c r="G114" s="393" t="s">
        <v>444</v>
      </c>
      <c r="H114" s="397" t="s">
        <v>801</v>
      </c>
      <c r="I114" s="127">
        <v>2471.81</v>
      </c>
      <c r="J114" s="89">
        <f>IF(B114='[4]ACS Fee-Based'!B114,1,0)</f>
        <v>1</v>
      </c>
      <c r="K114" s="89">
        <f>IF(C114='[4]ACS Fee-Based'!C114,1,0)</f>
        <v>1</v>
      </c>
      <c r="L114" s="89">
        <f>IF(D114='[4]ACS Fee-Based'!D114,1,0)</f>
        <v>1</v>
      </c>
      <c r="M114" s="89">
        <f>IF(E114='[4]ACS Fee-Based'!E114,1,0)</f>
        <v>0</v>
      </c>
      <c r="N114" s="89">
        <f>IF(F114='[4]ACS Fee-Based'!F114,1,0)</f>
        <v>0</v>
      </c>
      <c r="O114" s="89">
        <f>IF(G114='[4]ACS Fee-Based'!G114,1,0)</f>
        <v>1</v>
      </c>
    </row>
    <row r="115" spans="2:15" s="89" customFormat="1" ht="60" customHeight="1" x14ac:dyDescent="0.3">
      <c r="B115" s="384" t="s">
        <v>561</v>
      </c>
      <c r="C115" s="383" t="s">
        <v>440</v>
      </c>
      <c r="D115" s="383" t="s">
        <v>546</v>
      </c>
      <c r="E115" s="383" t="s">
        <v>369</v>
      </c>
      <c r="F115" s="383" t="s">
        <v>829</v>
      </c>
      <c r="G115" s="393" t="s">
        <v>442</v>
      </c>
      <c r="H115" s="397" t="s">
        <v>801</v>
      </c>
      <c r="I115" s="127">
        <v>733.06</v>
      </c>
      <c r="J115" s="89">
        <f>IF(B115='[4]ACS Fee-Based'!B115,1,0)</f>
        <v>1</v>
      </c>
      <c r="K115" s="89">
        <f>IF(C115='[4]ACS Fee-Based'!C115,1,0)</f>
        <v>1</v>
      </c>
      <c r="L115" s="89">
        <f>IF(D115='[4]ACS Fee-Based'!D115,1,0)</f>
        <v>1</v>
      </c>
      <c r="M115" s="89">
        <f>IF(E115='[4]ACS Fee-Based'!E115,1,0)</f>
        <v>0</v>
      </c>
      <c r="N115" s="89">
        <f>IF(F115='[4]ACS Fee-Based'!F115,1,0)</f>
        <v>0</v>
      </c>
      <c r="O115" s="89">
        <f>IF(G115='[4]ACS Fee-Based'!G115,1,0)</f>
        <v>1</v>
      </c>
    </row>
    <row r="116" spans="2:15" s="89" customFormat="1" ht="60" customHeight="1" x14ac:dyDescent="0.3">
      <c r="B116" s="384" t="s">
        <v>562</v>
      </c>
      <c r="C116" s="383" t="s">
        <v>440</v>
      </c>
      <c r="D116" s="383" t="s">
        <v>546</v>
      </c>
      <c r="E116" s="383" t="s">
        <v>369</v>
      </c>
      <c r="F116" s="383" t="s">
        <v>830</v>
      </c>
      <c r="G116" s="393" t="s">
        <v>442</v>
      </c>
      <c r="H116" s="397" t="s">
        <v>801</v>
      </c>
      <c r="I116" s="127">
        <v>1689.16</v>
      </c>
      <c r="J116" s="89">
        <f>IF(B116='[4]ACS Fee-Based'!B116,1,0)</f>
        <v>1</v>
      </c>
      <c r="K116" s="89">
        <f>IF(C116='[4]ACS Fee-Based'!C116,1,0)</f>
        <v>1</v>
      </c>
      <c r="L116" s="89">
        <f>IF(D116='[4]ACS Fee-Based'!D116,1,0)</f>
        <v>1</v>
      </c>
      <c r="M116" s="89">
        <f>IF(E116='[4]ACS Fee-Based'!E116,1,0)</f>
        <v>0</v>
      </c>
      <c r="N116" s="89">
        <f>IF(F116='[4]ACS Fee-Based'!F116,1,0)</f>
        <v>0</v>
      </c>
      <c r="O116" s="89">
        <f>IF(G116='[4]ACS Fee-Based'!G116,1,0)</f>
        <v>1</v>
      </c>
    </row>
    <row r="117" spans="2:15" s="89" customFormat="1" ht="60" customHeight="1" x14ac:dyDescent="0.3">
      <c r="B117" s="384" t="s">
        <v>563</v>
      </c>
      <c r="C117" s="383" t="s">
        <v>440</v>
      </c>
      <c r="D117" s="383" t="s">
        <v>546</v>
      </c>
      <c r="E117" s="383" t="s">
        <v>369</v>
      </c>
      <c r="F117" s="383" t="s">
        <v>831</v>
      </c>
      <c r="G117" s="393" t="s">
        <v>442</v>
      </c>
      <c r="H117" s="397" t="s">
        <v>801</v>
      </c>
      <c r="I117" s="127">
        <v>595.28</v>
      </c>
      <c r="J117" s="89">
        <f>IF(B117='[4]ACS Fee-Based'!B117,1,0)</f>
        <v>1</v>
      </c>
      <c r="K117" s="89">
        <f>IF(C117='[4]ACS Fee-Based'!C117,1,0)</f>
        <v>1</v>
      </c>
      <c r="L117" s="89">
        <f>IF(D117='[4]ACS Fee-Based'!D117,1,0)</f>
        <v>1</v>
      </c>
      <c r="M117" s="89">
        <f>IF(E117='[4]ACS Fee-Based'!E117,1,0)</f>
        <v>0</v>
      </c>
      <c r="N117" s="89">
        <f>IF(F117='[4]ACS Fee-Based'!F117,1,0)</f>
        <v>0</v>
      </c>
      <c r="O117" s="89">
        <f>IF(G117='[4]ACS Fee-Based'!G117,1,0)</f>
        <v>1</v>
      </c>
    </row>
    <row r="118" spans="2:15" s="89" customFormat="1" ht="60" customHeight="1" x14ac:dyDescent="0.3">
      <c r="B118" s="384" t="s">
        <v>564</v>
      </c>
      <c r="C118" s="383" t="s">
        <v>440</v>
      </c>
      <c r="D118" s="383" t="s">
        <v>546</v>
      </c>
      <c r="E118" s="383" t="s">
        <v>369</v>
      </c>
      <c r="F118" s="383" t="s">
        <v>832</v>
      </c>
      <c r="G118" s="393" t="s">
        <v>442</v>
      </c>
      <c r="H118" s="397" t="s">
        <v>801</v>
      </c>
      <c r="I118" s="127">
        <v>1551.36</v>
      </c>
      <c r="J118" s="89">
        <f>IF(B118='[4]ACS Fee-Based'!B118,1,0)</f>
        <v>1</v>
      </c>
      <c r="K118" s="89">
        <f>IF(C118='[4]ACS Fee-Based'!C118,1,0)</f>
        <v>1</v>
      </c>
      <c r="L118" s="89">
        <f>IF(D118='[4]ACS Fee-Based'!D118,1,0)</f>
        <v>1</v>
      </c>
      <c r="M118" s="89">
        <f>IF(E118='[4]ACS Fee-Based'!E118,1,0)</f>
        <v>0</v>
      </c>
      <c r="N118" s="89">
        <f>IF(F118='[4]ACS Fee-Based'!F118,1,0)</f>
        <v>0</v>
      </c>
      <c r="O118" s="89">
        <f>IF(G118='[4]ACS Fee-Based'!G118,1,0)</f>
        <v>1</v>
      </c>
    </row>
    <row r="119" spans="2:15" s="89" customFormat="1" ht="60" customHeight="1" x14ac:dyDescent="0.3">
      <c r="B119" s="384" t="s">
        <v>565</v>
      </c>
      <c r="C119" s="383" t="s">
        <v>440</v>
      </c>
      <c r="D119" s="383" t="s">
        <v>546</v>
      </c>
      <c r="E119" s="383" t="s">
        <v>370</v>
      </c>
      <c r="F119" s="383" t="s">
        <v>851</v>
      </c>
      <c r="G119" s="393" t="s">
        <v>442</v>
      </c>
      <c r="H119" s="397" t="s">
        <v>801</v>
      </c>
      <c r="I119" s="127">
        <v>419.29</v>
      </c>
      <c r="J119" s="89">
        <f>IF(B119='[4]ACS Fee-Based'!B119,1,0)</f>
        <v>1</v>
      </c>
      <c r="K119" s="89">
        <f>IF(C119='[4]ACS Fee-Based'!C119,1,0)</f>
        <v>1</v>
      </c>
      <c r="L119" s="89">
        <f>IF(D119='[4]ACS Fee-Based'!D119,1,0)</f>
        <v>1</v>
      </c>
      <c r="M119" s="89">
        <f>IF(E119='[4]ACS Fee-Based'!E119,1,0)</f>
        <v>0</v>
      </c>
      <c r="N119" s="89">
        <f>IF(F119='[4]ACS Fee-Based'!F119,1,0)</f>
        <v>0</v>
      </c>
      <c r="O119" s="89">
        <f>IF(G119='[4]ACS Fee-Based'!G119,1,0)</f>
        <v>1</v>
      </c>
    </row>
    <row r="120" spans="2:15" s="89" customFormat="1" ht="60" customHeight="1" x14ac:dyDescent="0.3">
      <c r="B120" s="384" t="s">
        <v>566</v>
      </c>
      <c r="C120" s="383" t="s">
        <v>440</v>
      </c>
      <c r="D120" s="383" t="s">
        <v>546</v>
      </c>
      <c r="E120" s="383" t="s">
        <v>370</v>
      </c>
      <c r="F120" s="383" t="s">
        <v>851</v>
      </c>
      <c r="G120" s="393" t="s">
        <v>444</v>
      </c>
      <c r="H120" s="397" t="s">
        <v>801</v>
      </c>
      <c r="I120" s="127">
        <v>419.29</v>
      </c>
      <c r="J120" s="89">
        <f>IF(B120='[4]ACS Fee-Based'!B120,1,0)</f>
        <v>1</v>
      </c>
      <c r="K120" s="89">
        <f>IF(C120='[4]ACS Fee-Based'!C120,1,0)</f>
        <v>1</v>
      </c>
      <c r="L120" s="89">
        <f>IF(D120='[4]ACS Fee-Based'!D120,1,0)</f>
        <v>1</v>
      </c>
      <c r="M120" s="89">
        <f>IF(E120='[4]ACS Fee-Based'!E120,1,0)</f>
        <v>0</v>
      </c>
      <c r="N120" s="89">
        <f>IF(F120='[4]ACS Fee-Based'!F120,1,0)</f>
        <v>0</v>
      </c>
      <c r="O120" s="89">
        <f>IF(G120='[4]ACS Fee-Based'!G120,1,0)</f>
        <v>1</v>
      </c>
    </row>
    <row r="121" spans="2:15" s="89" customFormat="1" ht="60" customHeight="1" x14ac:dyDescent="0.3">
      <c r="B121" s="384" t="s">
        <v>567</v>
      </c>
      <c r="C121" s="383" t="s">
        <v>440</v>
      </c>
      <c r="D121" s="383" t="s">
        <v>546</v>
      </c>
      <c r="E121" s="383" t="s">
        <v>370</v>
      </c>
      <c r="F121" s="383" t="s">
        <v>852</v>
      </c>
      <c r="G121" s="393" t="s">
        <v>442</v>
      </c>
      <c r="H121" s="397" t="s">
        <v>801</v>
      </c>
      <c r="I121" s="127">
        <v>104.82</v>
      </c>
      <c r="J121" s="89">
        <f>IF(B121='[4]ACS Fee-Based'!B121,1,0)</f>
        <v>1</v>
      </c>
      <c r="K121" s="89">
        <f>IF(C121='[4]ACS Fee-Based'!C121,1,0)</f>
        <v>1</v>
      </c>
      <c r="L121" s="89">
        <f>IF(D121='[4]ACS Fee-Based'!D121,1,0)</f>
        <v>1</v>
      </c>
      <c r="M121" s="89">
        <f>IF(E121='[4]ACS Fee-Based'!E121,1,0)</f>
        <v>0</v>
      </c>
      <c r="N121" s="89">
        <f>IF(F121='[4]ACS Fee-Based'!F121,1,0)</f>
        <v>0</v>
      </c>
      <c r="O121" s="89">
        <f>IF(G121='[4]ACS Fee-Based'!G121,1,0)</f>
        <v>1</v>
      </c>
    </row>
    <row r="122" spans="2:15" s="89" customFormat="1" ht="60" customHeight="1" x14ac:dyDescent="0.3">
      <c r="B122" s="384" t="s">
        <v>568</v>
      </c>
      <c r="C122" s="383" t="s">
        <v>440</v>
      </c>
      <c r="D122" s="383" t="s">
        <v>546</v>
      </c>
      <c r="E122" s="383" t="s">
        <v>370</v>
      </c>
      <c r="F122" s="383" t="s">
        <v>852</v>
      </c>
      <c r="G122" s="393" t="s">
        <v>444</v>
      </c>
      <c r="H122" s="397" t="s">
        <v>801</v>
      </c>
      <c r="I122" s="127">
        <v>104.82</v>
      </c>
      <c r="J122" s="89">
        <f>IF(B122='[4]ACS Fee-Based'!B122,1,0)</f>
        <v>1</v>
      </c>
      <c r="K122" s="89">
        <f>IF(C122='[4]ACS Fee-Based'!C122,1,0)</f>
        <v>1</v>
      </c>
      <c r="L122" s="89">
        <f>IF(D122='[4]ACS Fee-Based'!D122,1,0)</f>
        <v>1</v>
      </c>
      <c r="M122" s="89">
        <f>IF(E122='[4]ACS Fee-Based'!E122,1,0)</f>
        <v>0</v>
      </c>
      <c r="N122" s="89">
        <f>IF(F122='[4]ACS Fee-Based'!F122,1,0)</f>
        <v>0</v>
      </c>
      <c r="O122" s="89">
        <f>IF(G122='[4]ACS Fee-Based'!G122,1,0)</f>
        <v>1</v>
      </c>
    </row>
    <row r="123" spans="2:15" s="89" customFormat="1" ht="60" customHeight="1" x14ac:dyDescent="0.3">
      <c r="B123" s="384" t="s">
        <v>569</v>
      </c>
      <c r="C123" s="383" t="s">
        <v>440</v>
      </c>
      <c r="D123" s="383" t="s">
        <v>546</v>
      </c>
      <c r="E123" s="383" t="s">
        <v>370</v>
      </c>
      <c r="F123" s="383" t="s">
        <v>853</v>
      </c>
      <c r="G123" s="393" t="s">
        <v>442</v>
      </c>
      <c r="H123" s="397" t="s">
        <v>801</v>
      </c>
      <c r="I123" s="127">
        <v>551.19000000000005</v>
      </c>
      <c r="J123" s="89">
        <f>IF(B123='[4]ACS Fee-Based'!B123,1,0)</f>
        <v>1</v>
      </c>
      <c r="K123" s="89">
        <f>IF(C123='[4]ACS Fee-Based'!C123,1,0)</f>
        <v>1</v>
      </c>
      <c r="L123" s="89">
        <f>IF(D123='[4]ACS Fee-Based'!D123,1,0)</f>
        <v>1</v>
      </c>
      <c r="M123" s="89">
        <f>IF(E123='[4]ACS Fee-Based'!E123,1,0)</f>
        <v>0</v>
      </c>
      <c r="N123" s="89">
        <f>IF(F123='[4]ACS Fee-Based'!F123,1,0)</f>
        <v>0</v>
      </c>
      <c r="O123" s="89">
        <f>IF(G123='[4]ACS Fee-Based'!G123,1,0)</f>
        <v>1</v>
      </c>
    </row>
    <row r="124" spans="2:15" s="89" customFormat="1" ht="60" customHeight="1" x14ac:dyDescent="0.3">
      <c r="B124" s="384" t="s">
        <v>570</v>
      </c>
      <c r="C124" s="383" t="s">
        <v>440</v>
      </c>
      <c r="D124" s="383" t="s">
        <v>546</v>
      </c>
      <c r="E124" s="383" t="s">
        <v>370</v>
      </c>
      <c r="F124" s="383" t="s">
        <v>853</v>
      </c>
      <c r="G124" s="393" t="s">
        <v>444</v>
      </c>
      <c r="H124" s="397" t="s">
        <v>801</v>
      </c>
      <c r="I124" s="127">
        <v>551.19000000000005</v>
      </c>
      <c r="J124" s="89">
        <f>IF(B124='[4]ACS Fee-Based'!B124,1,0)</f>
        <v>1</v>
      </c>
      <c r="K124" s="89">
        <f>IF(C124='[4]ACS Fee-Based'!C124,1,0)</f>
        <v>1</v>
      </c>
      <c r="L124" s="89">
        <f>IF(D124='[4]ACS Fee-Based'!D124,1,0)</f>
        <v>1</v>
      </c>
      <c r="M124" s="89">
        <f>IF(E124='[4]ACS Fee-Based'!E124,1,0)</f>
        <v>0</v>
      </c>
      <c r="N124" s="89">
        <f>IF(F124='[4]ACS Fee-Based'!F124,1,0)</f>
        <v>0</v>
      </c>
      <c r="O124" s="89">
        <f>IF(G124='[4]ACS Fee-Based'!G124,1,0)</f>
        <v>1</v>
      </c>
    </row>
    <row r="125" spans="2:15" s="89" customFormat="1" ht="60" customHeight="1" x14ac:dyDescent="0.3">
      <c r="B125" s="384" t="s">
        <v>571</v>
      </c>
      <c r="C125" s="383" t="s">
        <v>440</v>
      </c>
      <c r="D125" s="383" t="s">
        <v>546</v>
      </c>
      <c r="E125" s="383" t="s">
        <v>370</v>
      </c>
      <c r="F125" s="383" t="s">
        <v>833</v>
      </c>
      <c r="G125" s="393" t="s">
        <v>442</v>
      </c>
      <c r="H125" s="397" t="s">
        <v>801</v>
      </c>
      <c r="I125" s="127">
        <v>137.79</v>
      </c>
      <c r="J125" s="89">
        <f>IF(B125='[4]ACS Fee-Based'!B125,1,0)</f>
        <v>1</v>
      </c>
      <c r="K125" s="89">
        <f>IF(C125='[4]ACS Fee-Based'!C125,1,0)</f>
        <v>1</v>
      </c>
      <c r="L125" s="89">
        <f>IF(D125='[4]ACS Fee-Based'!D125,1,0)</f>
        <v>1</v>
      </c>
      <c r="M125" s="89">
        <f>IF(E125='[4]ACS Fee-Based'!E125,1,0)</f>
        <v>0</v>
      </c>
      <c r="N125" s="89">
        <f>IF(F125='[4]ACS Fee-Based'!F125,1,0)</f>
        <v>0</v>
      </c>
      <c r="O125" s="89">
        <f>IF(G125='[4]ACS Fee-Based'!G125,1,0)</f>
        <v>1</v>
      </c>
    </row>
    <row r="126" spans="2:15" s="89" customFormat="1" ht="60" customHeight="1" x14ac:dyDescent="0.3">
      <c r="B126" s="384" t="s">
        <v>572</v>
      </c>
      <c r="C126" s="383" t="s">
        <v>440</v>
      </c>
      <c r="D126" s="383" t="s">
        <v>546</v>
      </c>
      <c r="E126" s="383" t="s">
        <v>370</v>
      </c>
      <c r="F126" s="383" t="s">
        <v>833</v>
      </c>
      <c r="G126" s="393" t="s">
        <v>444</v>
      </c>
      <c r="H126" s="397" t="s">
        <v>801</v>
      </c>
      <c r="I126" s="127">
        <v>137.79</v>
      </c>
      <c r="J126" s="89">
        <f>IF(B126='[4]ACS Fee-Based'!B126,1,0)</f>
        <v>1</v>
      </c>
      <c r="K126" s="89">
        <f>IF(C126='[4]ACS Fee-Based'!C126,1,0)</f>
        <v>1</v>
      </c>
      <c r="L126" s="89">
        <f>IF(D126='[4]ACS Fee-Based'!D126,1,0)</f>
        <v>1</v>
      </c>
      <c r="M126" s="89">
        <f>IF(E126='[4]ACS Fee-Based'!E126,1,0)</f>
        <v>0</v>
      </c>
      <c r="N126" s="89">
        <f>IF(F126='[4]ACS Fee-Based'!F126,1,0)</f>
        <v>0</v>
      </c>
      <c r="O126" s="89">
        <f>IF(G126='[4]ACS Fee-Based'!G126,1,0)</f>
        <v>1</v>
      </c>
    </row>
    <row r="127" spans="2:15" s="89" customFormat="1" ht="60" customHeight="1" x14ac:dyDescent="0.3">
      <c r="B127" s="384" t="s">
        <v>573</v>
      </c>
      <c r="C127" s="383" t="s">
        <v>440</v>
      </c>
      <c r="D127" s="383" t="s">
        <v>546</v>
      </c>
      <c r="E127" s="383" t="s">
        <v>370</v>
      </c>
      <c r="F127" s="383" t="s">
        <v>854</v>
      </c>
      <c r="G127" s="393" t="s">
        <v>442</v>
      </c>
      <c r="H127" s="397" t="s">
        <v>801</v>
      </c>
      <c r="I127" s="127">
        <v>551.19000000000005</v>
      </c>
      <c r="J127" s="89">
        <f>IF(B127='[4]ACS Fee-Based'!B127,1,0)</f>
        <v>1</v>
      </c>
      <c r="K127" s="89">
        <f>IF(C127='[4]ACS Fee-Based'!C127,1,0)</f>
        <v>1</v>
      </c>
      <c r="L127" s="89">
        <f>IF(D127='[4]ACS Fee-Based'!D127,1,0)</f>
        <v>1</v>
      </c>
      <c r="M127" s="89">
        <f>IF(E127='[4]ACS Fee-Based'!E127,1,0)</f>
        <v>0</v>
      </c>
      <c r="N127" s="89">
        <f>IF(F127='[4]ACS Fee-Based'!F127,1,0)</f>
        <v>0</v>
      </c>
      <c r="O127" s="89">
        <f>IF(G127='[4]ACS Fee-Based'!G127,1,0)</f>
        <v>1</v>
      </c>
    </row>
    <row r="128" spans="2:15" s="89" customFormat="1" ht="60" customHeight="1" x14ac:dyDescent="0.3">
      <c r="B128" s="384" t="s">
        <v>574</v>
      </c>
      <c r="C128" s="383" t="s">
        <v>440</v>
      </c>
      <c r="D128" s="383" t="s">
        <v>546</v>
      </c>
      <c r="E128" s="383" t="s">
        <v>370</v>
      </c>
      <c r="F128" s="383" t="s">
        <v>855</v>
      </c>
      <c r="G128" s="393" t="s">
        <v>442</v>
      </c>
      <c r="H128" s="397" t="s">
        <v>801</v>
      </c>
      <c r="I128" s="127">
        <v>137.79</v>
      </c>
      <c r="J128" s="89">
        <f>IF(B128='[4]ACS Fee-Based'!B128,1,0)</f>
        <v>1</v>
      </c>
      <c r="K128" s="89">
        <f>IF(C128='[4]ACS Fee-Based'!C128,1,0)</f>
        <v>1</v>
      </c>
      <c r="L128" s="89">
        <f>IF(D128='[4]ACS Fee-Based'!D128,1,0)</f>
        <v>1</v>
      </c>
      <c r="M128" s="89">
        <f>IF(E128='[4]ACS Fee-Based'!E128,1,0)</f>
        <v>0</v>
      </c>
      <c r="N128" s="89">
        <f>IF(F128='[4]ACS Fee-Based'!F128,1,0)</f>
        <v>0</v>
      </c>
      <c r="O128" s="89">
        <f>IF(G128='[4]ACS Fee-Based'!G128,1,0)</f>
        <v>1</v>
      </c>
    </row>
    <row r="129" spans="2:15" s="89" customFormat="1" ht="30" customHeight="1" x14ac:dyDescent="0.3">
      <c r="B129" s="384" t="s">
        <v>575</v>
      </c>
      <c r="C129" s="383" t="s">
        <v>440</v>
      </c>
      <c r="D129" s="383" t="s">
        <v>546</v>
      </c>
      <c r="E129" s="383" t="s">
        <v>346</v>
      </c>
      <c r="F129" s="383" t="s">
        <v>457</v>
      </c>
      <c r="G129" s="393" t="s">
        <v>442</v>
      </c>
      <c r="H129" s="397" t="s">
        <v>801</v>
      </c>
      <c r="I129" s="127">
        <v>452.84</v>
      </c>
      <c r="J129" s="89">
        <f>IF(B129='[4]ACS Fee-Based'!B129,1,0)</f>
        <v>1</v>
      </c>
      <c r="K129" s="89">
        <f>IF(C129='[4]ACS Fee-Based'!C129,1,0)</f>
        <v>1</v>
      </c>
      <c r="L129" s="89">
        <f>IF(D129='[4]ACS Fee-Based'!D129,1,0)</f>
        <v>1</v>
      </c>
      <c r="M129" s="89">
        <f>IF(E129='[4]ACS Fee-Based'!E129,1,0)</f>
        <v>1</v>
      </c>
      <c r="N129" s="89">
        <f>IF(F129='[4]ACS Fee-Based'!F129,1,0)</f>
        <v>1</v>
      </c>
      <c r="O129" s="89">
        <f>IF(G129='[4]ACS Fee-Based'!G129,1,0)</f>
        <v>1</v>
      </c>
    </row>
    <row r="130" spans="2:15" s="89" customFormat="1" ht="30" customHeight="1" x14ac:dyDescent="0.3">
      <c r="B130" s="384" t="s">
        <v>576</v>
      </c>
      <c r="C130" s="383" t="s">
        <v>440</v>
      </c>
      <c r="D130" s="383" t="s">
        <v>546</v>
      </c>
      <c r="E130" s="383" t="s">
        <v>346</v>
      </c>
      <c r="F130" s="383" t="s">
        <v>460</v>
      </c>
      <c r="G130" s="393" t="s">
        <v>442</v>
      </c>
      <c r="H130" s="397" t="s">
        <v>801</v>
      </c>
      <c r="I130" s="127">
        <v>595.28</v>
      </c>
      <c r="J130" s="89">
        <f>IF(B130='[4]ACS Fee-Based'!B130,1,0)</f>
        <v>1</v>
      </c>
      <c r="K130" s="89">
        <f>IF(C130='[4]ACS Fee-Based'!C130,1,0)</f>
        <v>1</v>
      </c>
      <c r="L130" s="89">
        <f>IF(D130='[4]ACS Fee-Based'!D130,1,0)</f>
        <v>1</v>
      </c>
      <c r="M130" s="89">
        <f>IF(E130='[4]ACS Fee-Based'!E130,1,0)</f>
        <v>1</v>
      </c>
      <c r="N130" s="89">
        <f>IF(F130='[4]ACS Fee-Based'!F130,1,0)</f>
        <v>1</v>
      </c>
      <c r="O130" s="89">
        <f>IF(G130='[4]ACS Fee-Based'!G130,1,0)</f>
        <v>1</v>
      </c>
    </row>
    <row r="131" spans="2:15" s="89" customFormat="1" ht="30" customHeight="1" x14ac:dyDescent="0.3">
      <c r="B131" s="384" t="s">
        <v>577</v>
      </c>
      <c r="C131" s="383" t="s">
        <v>440</v>
      </c>
      <c r="D131" s="383" t="s">
        <v>546</v>
      </c>
      <c r="E131" s="383" t="s">
        <v>346</v>
      </c>
      <c r="F131" s="383" t="s">
        <v>834</v>
      </c>
      <c r="G131" s="393" t="s">
        <v>442</v>
      </c>
      <c r="H131" s="397" t="s">
        <v>801</v>
      </c>
      <c r="I131" s="127">
        <v>1408.92</v>
      </c>
      <c r="J131" s="89">
        <f>IF(B131='[4]ACS Fee-Based'!B131,1,0)</f>
        <v>1</v>
      </c>
      <c r="K131" s="89">
        <f>IF(C131='[4]ACS Fee-Based'!C131,1,0)</f>
        <v>1</v>
      </c>
      <c r="L131" s="89">
        <f>IF(D131='[4]ACS Fee-Based'!D131,1,0)</f>
        <v>1</v>
      </c>
      <c r="M131" s="89">
        <f>IF(E131='[4]ACS Fee-Based'!E131,1,0)</f>
        <v>1</v>
      </c>
      <c r="N131" s="89">
        <f>IF(F131='[4]ACS Fee-Based'!F131,1,0)</f>
        <v>0</v>
      </c>
      <c r="O131" s="89">
        <f>IF(G131='[4]ACS Fee-Based'!G131,1,0)</f>
        <v>1</v>
      </c>
    </row>
    <row r="132" spans="2:15" s="89" customFormat="1" ht="30" customHeight="1" x14ac:dyDescent="0.3">
      <c r="B132" s="384" t="s">
        <v>578</v>
      </c>
      <c r="C132" s="383" t="s">
        <v>440</v>
      </c>
      <c r="D132" s="383" t="s">
        <v>546</v>
      </c>
      <c r="E132" s="383" t="s">
        <v>346</v>
      </c>
      <c r="F132" s="383" t="s">
        <v>835</v>
      </c>
      <c r="G132" s="393" t="s">
        <v>442</v>
      </c>
      <c r="H132" s="397" t="s">
        <v>801</v>
      </c>
      <c r="I132" s="127">
        <v>1551.36</v>
      </c>
      <c r="J132" s="89">
        <f>IF(B132='[4]ACS Fee-Based'!B132,1,0)</f>
        <v>1</v>
      </c>
      <c r="K132" s="89">
        <f>IF(C132='[4]ACS Fee-Based'!C132,1,0)</f>
        <v>1</v>
      </c>
      <c r="L132" s="89">
        <f>IF(D132='[4]ACS Fee-Based'!D132,1,0)</f>
        <v>1</v>
      </c>
      <c r="M132" s="89">
        <f>IF(E132='[4]ACS Fee-Based'!E132,1,0)</f>
        <v>1</v>
      </c>
      <c r="N132" s="89">
        <f>IF(F132='[4]ACS Fee-Based'!F132,1,0)</f>
        <v>0</v>
      </c>
      <c r="O132" s="89">
        <f>IF(G132='[4]ACS Fee-Based'!G132,1,0)</f>
        <v>1</v>
      </c>
    </row>
    <row r="133" spans="2:15" s="89" customFormat="1" ht="30" customHeight="1" x14ac:dyDescent="0.3">
      <c r="B133" s="384" t="s">
        <v>579</v>
      </c>
      <c r="C133" s="383" t="s">
        <v>440</v>
      </c>
      <c r="D133" s="383" t="s">
        <v>546</v>
      </c>
      <c r="E133" s="383" t="s">
        <v>346</v>
      </c>
      <c r="F133" s="383" t="s">
        <v>457</v>
      </c>
      <c r="G133" s="393" t="s">
        <v>444</v>
      </c>
      <c r="H133" s="397" t="s">
        <v>801</v>
      </c>
      <c r="I133" s="127">
        <v>1153.03</v>
      </c>
      <c r="J133" s="89">
        <f>IF(B133='[4]ACS Fee-Based'!B133,1,0)</f>
        <v>1</v>
      </c>
      <c r="K133" s="89">
        <f>IF(C133='[4]ACS Fee-Based'!C133,1,0)</f>
        <v>1</v>
      </c>
      <c r="L133" s="89">
        <f>IF(D133='[4]ACS Fee-Based'!D133,1,0)</f>
        <v>1</v>
      </c>
      <c r="M133" s="89">
        <f>IF(E133='[4]ACS Fee-Based'!E133,1,0)</f>
        <v>1</v>
      </c>
      <c r="N133" s="89">
        <f>IF(F133='[4]ACS Fee-Based'!F133,1,0)</f>
        <v>1</v>
      </c>
      <c r="O133" s="89">
        <f>IF(G133='[4]ACS Fee-Based'!G133,1,0)</f>
        <v>1</v>
      </c>
    </row>
    <row r="134" spans="2:15" s="89" customFormat="1" ht="30" customHeight="1" x14ac:dyDescent="0.3">
      <c r="B134" s="384" t="s">
        <v>580</v>
      </c>
      <c r="C134" s="383" t="s">
        <v>440</v>
      </c>
      <c r="D134" s="383" t="s">
        <v>546</v>
      </c>
      <c r="E134" s="383" t="s">
        <v>346</v>
      </c>
      <c r="F134" s="383" t="s">
        <v>460</v>
      </c>
      <c r="G134" s="393" t="s">
        <v>444</v>
      </c>
      <c r="H134" s="397" t="s">
        <v>801</v>
      </c>
      <c r="I134" s="127">
        <v>1515.72</v>
      </c>
      <c r="J134" s="89">
        <f>IF(B134='[4]ACS Fee-Based'!B134,1,0)</f>
        <v>1</v>
      </c>
      <c r="K134" s="89">
        <f>IF(C134='[4]ACS Fee-Based'!C134,1,0)</f>
        <v>1</v>
      </c>
      <c r="L134" s="89">
        <f>IF(D134='[4]ACS Fee-Based'!D134,1,0)</f>
        <v>1</v>
      </c>
      <c r="M134" s="89">
        <f>IF(E134='[4]ACS Fee-Based'!E134,1,0)</f>
        <v>1</v>
      </c>
      <c r="N134" s="89">
        <f>IF(F134='[4]ACS Fee-Based'!F134,1,0)</f>
        <v>1</v>
      </c>
      <c r="O134" s="89">
        <f>IF(G134='[4]ACS Fee-Based'!G134,1,0)</f>
        <v>1</v>
      </c>
    </row>
    <row r="135" spans="2:15" s="89" customFormat="1" ht="30" customHeight="1" x14ac:dyDescent="0.3">
      <c r="B135" s="384" t="s">
        <v>581</v>
      </c>
      <c r="C135" s="383" t="s">
        <v>440</v>
      </c>
      <c r="D135" s="383" t="s">
        <v>546</v>
      </c>
      <c r="E135" s="383" t="s">
        <v>346</v>
      </c>
      <c r="F135" s="383" t="s">
        <v>834</v>
      </c>
      <c r="G135" s="393" t="s">
        <v>444</v>
      </c>
      <c r="H135" s="397" t="s">
        <v>801</v>
      </c>
      <c r="I135" s="127">
        <v>2109.12</v>
      </c>
      <c r="J135" s="89">
        <f>IF(B135='[4]ACS Fee-Based'!B135,1,0)</f>
        <v>1</v>
      </c>
      <c r="K135" s="89">
        <f>IF(C135='[4]ACS Fee-Based'!C135,1,0)</f>
        <v>1</v>
      </c>
      <c r="L135" s="89">
        <f>IF(D135='[4]ACS Fee-Based'!D135,1,0)</f>
        <v>1</v>
      </c>
      <c r="M135" s="89">
        <f>IF(E135='[4]ACS Fee-Based'!E135,1,0)</f>
        <v>1</v>
      </c>
      <c r="N135" s="89">
        <f>IF(F135='[4]ACS Fee-Based'!F135,1,0)</f>
        <v>0</v>
      </c>
      <c r="O135" s="89">
        <f>IF(G135='[4]ACS Fee-Based'!G135,1,0)</f>
        <v>1</v>
      </c>
    </row>
    <row r="136" spans="2:15" s="89" customFormat="1" ht="30" customHeight="1" x14ac:dyDescent="0.3">
      <c r="B136" s="384" t="s">
        <v>582</v>
      </c>
      <c r="C136" s="383" t="s">
        <v>440</v>
      </c>
      <c r="D136" s="383" t="s">
        <v>546</v>
      </c>
      <c r="E136" s="383" t="s">
        <v>346</v>
      </c>
      <c r="F136" s="383" t="s">
        <v>835</v>
      </c>
      <c r="G136" s="393" t="s">
        <v>444</v>
      </c>
      <c r="H136" s="397" t="s">
        <v>801</v>
      </c>
      <c r="I136" s="127">
        <v>2471.81</v>
      </c>
      <c r="J136" s="89">
        <f>IF(B136='[4]ACS Fee-Based'!B136,1,0)</f>
        <v>1</v>
      </c>
      <c r="K136" s="89">
        <f>IF(C136='[4]ACS Fee-Based'!C136,1,0)</f>
        <v>1</v>
      </c>
      <c r="L136" s="89">
        <f>IF(D136='[4]ACS Fee-Based'!D136,1,0)</f>
        <v>1</v>
      </c>
      <c r="M136" s="89">
        <f>IF(E136='[4]ACS Fee-Based'!E136,1,0)</f>
        <v>1</v>
      </c>
      <c r="N136" s="89">
        <f>IF(F136='[4]ACS Fee-Based'!F136,1,0)</f>
        <v>0</v>
      </c>
      <c r="O136" s="89">
        <f>IF(G136='[4]ACS Fee-Based'!G136,1,0)</f>
        <v>1</v>
      </c>
    </row>
    <row r="137" spans="2:15" s="89" customFormat="1" ht="30" customHeight="1" x14ac:dyDescent="0.3">
      <c r="B137" s="384" t="s">
        <v>583</v>
      </c>
      <c r="C137" s="383" t="s">
        <v>440</v>
      </c>
      <c r="D137" s="383" t="s">
        <v>584</v>
      </c>
      <c r="E137" s="383" t="s">
        <v>347</v>
      </c>
      <c r="F137" s="383" t="s">
        <v>856</v>
      </c>
      <c r="G137" s="393" t="s">
        <v>442</v>
      </c>
      <c r="H137" s="397" t="s">
        <v>801</v>
      </c>
      <c r="I137" s="127">
        <v>1256.9100000000001</v>
      </c>
      <c r="J137" s="89">
        <f>IF(B137='[4]ACS Fee-Based'!B137,1,0)</f>
        <v>1</v>
      </c>
      <c r="K137" s="89">
        <f>IF(C137='[4]ACS Fee-Based'!C137,1,0)</f>
        <v>1</v>
      </c>
      <c r="L137" s="89">
        <f>IF(D137='[4]ACS Fee-Based'!D137,1,0)</f>
        <v>1</v>
      </c>
      <c r="M137" s="89">
        <f>IF(E137='[4]ACS Fee-Based'!E137,1,0)</f>
        <v>1</v>
      </c>
      <c r="N137" s="89">
        <f>IF(F137='[4]ACS Fee-Based'!F137,1,0)</f>
        <v>0</v>
      </c>
      <c r="O137" s="89">
        <f>IF(G137='[4]ACS Fee-Based'!G137,1,0)</f>
        <v>1</v>
      </c>
    </row>
    <row r="138" spans="2:15" s="89" customFormat="1" ht="30" customHeight="1" x14ac:dyDescent="0.3">
      <c r="B138" s="384" t="s">
        <v>585</v>
      </c>
      <c r="C138" s="383" t="s">
        <v>440</v>
      </c>
      <c r="D138" s="383" t="s">
        <v>584</v>
      </c>
      <c r="E138" s="383" t="s">
        <v>347</v>
      </c>
      <c r="F138" s="383" t="s">
        <v>856</v>
      </c>
      <c r="G138" s="393" t="s">
        <v>444</v>
      </c>
      <c r="H138" s="397" t="s">
        <v>801</v>
      </c>
      <c r="I138" s="127">
        <v>1957.12</v>
      </c>
      <c r="J138" s="89">
        <f>IF(B138='[4]ACS Fee-Based'!B138,1,0)</f>
        <v>1</v>
      </c>
      <c r="K138" s="89">
        <f>IF(C138='[4]ACS Fee-Based'!C138,1,0)</f>
        <v>1</v>
      </c>
      <c r="L138" s="89">
        <f>IF(D138='[4]ACS Fee-Based'!D138,1,0)</f>
        <v>1</v>
      </c>
      <c r="M138" s="89">
        <f>IF(E138='[4]ACS Fee-Based'!E138,1,0)</f>
        <v>1</v>
      </c>
      <c r="N138" s="89">
        <f>IF(F138='[4]ACS Fee-Based'!F138,1,0)</f>
        <v>0</v>
      </c>
      <c r="O138" s="89">
        <f>IF(G138='[4]ACS Fee-Based'!G138,1,0)</f>
        <v>1</v>
      </c>
    </row>
    <row r="139" spans="2:15" s="89" customFormat="1" ht="45" customHeight="1" x14ac:dyDescent="0.3">
      <c r="B139" s="384" t="s">
        <v>586</v>
      </c>
      <c r="C139" s="383" t="s">
        <v>440</v>
      </c>
      <c r="D139" s="383" t="s">
        <v>584</v>
      </c>
      <c r="E139" s="383" t="s">
        <v>347</v>
      </c>
      <c r="F139" s="383" t="s">
        <v>836</v>
      </c>
      <c r="G139" s="393" t="s">
        <v>442</v>
      </c>
      <c r="H139" s="397" t="s">
        <v>801</v>
      </c>
      <c r="I139" s="127">
        <v>2213.0100000000002</v>
      </c>
      <c r="J139" s="89">
        <f>IF(B139='[4]ACS Fee-Based'!B139,1,0)</f>
        <v>1</v>
      </c>
      <c r="K139" s="89">
        <f>IF(C139='[4]ACS Fee-Based'!C139,1,0)</f>
        <v>1</v>
      </c>
      <c r="L139" s="89">
        <f>IF(D139='[4]ACS Fee-Based'!D139,1,0)</f>
        <v>1</v>
      </c>
      <c r="M139" s="89">
        <f>IF(E139='[4]ACS Fee-Based'!E139,1,0)</f>
        <v>1</v>
      </c>
      <c r="N139" s="89">
        <f>IF(F139='[4]ACS Fee-Based'!F139,1,0)</f>
        <v>0</v>
      </c>
      <c r="O139" s="89">
        <f>IF(G139='[4]ACS Fee-Based'!G139,1,0)</f>
        <v>1</v>
      </c>
    </row>
    <row r="140" spans="2:15" s="89" customFormat="1" ht="45" customHeight="1" x14ac:dyDescent="0.3">
      <c r="B140" s="384" t="s">
        <v>587</v>
      </c>
      <c r="C140" s="383" t="s">
        <v>440</v>
      </c>
      <c r="D140" s="383" t="s">
        <v>584</v>
      </c>
      <c r="E140" s="383" t="s">
        <v>347</v>
      </c>
      <c r="F140" s="383" t="s">
        <v>836</v>
      </c>
      <c r="G140" s="393" t="s">
        <v>444</v>
      </c>
      <c r="H140" s="397" t="s">
        <v>801</v>
      </c>
      <c r="I140" s="127">
        <v>2913.22</v>
      </c>
      <c r="J140" s="89">
        <f>IF(B140='[4]ACS Fee-Based'!B140,1,0)</f>
        <v>1</v>
      </c>
      <c r="K140" s="89">
        <f>IF(C140='[4]ACS Fee-Based'!C140,1,0)</f>
        <v>1</v>
      </c>
      <c r="L140" s="89">
        <f>IF(D140='[4]ACS Fee-Based'!D140,1,0)</f>
        <v>1</v>
      </c>
      <c r="M140" s="89">
        <f>IF(E140='[4]ACS Fee-Based'!E140,1,0)</f>
        <v>1</v>
      </c>
      <c r="N140" s="89">
        <f>IF(F140='[4]ACS Fee-Based'!F140,1,0)</f>
        <v>0</v>
      </c>
      <c r="O140" s="89">
        <f>IF(G140='[4]ACS Fee-Based'!G140,1,0)</f>
        <v>1</v>
      </c>
    </row>
    <row r="141" spans="2:15" s="89" customFormat="1" ht="45" customHeight="1" x14ac:dyDescent="0.3">
      <c r="B141" s="384" t="s">
        <v>588</v>
      </c>
      <c r="C141" s="383" t="s">
        <v>440</v>
      </c>
      <c r="D141" s="383" t="s">
        <v>584</v>
      </c>
      <c r="E141" s="383" t="s">
        <v>347</v>
      </c>
      <c r="F141" s="383" t="s">
        <v>857</v>
      </c>
      <c r="G141" s="393" t="s">
        <v>442</v>
      </c>
      <c r="H141" s="397" t="s">
        <v>801</v>
      </c>
      <c r="I141" s="127">
        <v>1361.74</v>
      </c>
      <c r="J141" s="89">
        <f>IF(B141='[4]ACS Fee-Based'!B141,1,0)</f>
        <v>1</v>
      </c>
      <c r="K141" s="89">
        <f>IF(C141='[4]ACS Fee-Based'!C141,1,0)</f>
        <v>1</v>
      </c>
      <c r="L141" s="89">
        <f>IF(D141='[4]ACS Fee-Based'!D141,1,0)</f>
        <v>1</v>
      </c>
      <c r="M141" s="89">
        <f>IF(E141='[4]ACS Fee-Based'!E141,1,0)</f>
        <v>1</v>
      </c>
      <c r="N141" s="89">
        <f>IF(F141='[4]ACS Fee-Based'!F141,1,0)</f>
        <v>0</v>
      </c>
      <c r="O141" s="89">
        <f>IF(G141='[4]ACS Fee-Based'!G141,1,0)</f>
        <v>1</v>
      </c>
    </row>
    <row r="142" spans="2:15" s="89" customFormat="1" ht="45" customHeight="1" x14ac:dyDescent="0.3">
      <c r="B142" s="384" t="s">
        <v>589</v>
      </c>
      <c r="C142" s="383" t="s">
        <v>440</v>
      </c>
      <c r="D142" s="383" t="s">
        <v>584</v>
      </c>
      <c r="E142" s="383" t="s">
        <v>347</v>
      </c>
      <c r="F142" s="383" t="s">
        <v>857</v>
      </c>
      <c r="G142" s="393" t="s">
        <v>444</v>
      </c>
      <c r="H142" s="397" t="s">
        <v>801</v>
      </c>
      <c r="I142" s="127">
        <v>2061.9499999999998</v>
      </c>
      <c r="J142" s="89">
        <f>IF(B142='[4]ACS Fee-Based'!B142,1,0)</f>
        <v>1</v>
      </c>
      <c r="K142" s="89">
        <f>IF(C142='[4]ACS Fee-Based'!C142,1,0)</f>
        <v>1</v>
      </c>
      <c r="L142" s="89">
        <f>IF(D142='[4]ACS Fee-Based'!D142,1,0)</f>
        <v>1</v>
      </c>
      <c r="M142" s="89">
        <f>IF(E142='[4]ACS Fee-Based'!E142,1,0)</f>
        <v>1</v>
      </c>
      <c r="N142" s="89">
        <f>IF(F142='[4]ACS Fee-Based'!F142,1,0)</f>
        <v>0</v>
      </c>
      <c r="O142" s="89">
        <f>IF(G142='[4]ACS Fee-Based'!G142,1,0)</f>
        <v>1</v>
      </c>
    </row>
    <row r="143" spans="2:15" s="89" customFormat="1" ht="45" customHeight="1" x14ac:dyDescent="0.3">
      <c r="B143" s="384" t="s">
        <v>590</v>
      </c>
      <c r="C143" s="383" t="s">
        <v>440</v>
      </c>
      <c r="D143" s="383" t="s">
        <v>584</v>
      </c>
      <c r="E143" s="383" t="s">
        <v>347</v>
      </c>
      <c r="F143" s="383" t="s">
        <v>837</v>
      </c>
      <c r="G143" s="393" t="s">
        <v>442</v>
      </c>
      <c r="H143" s="397" t="s">
        <v>801</v>
      </c>
      <c r="I143" s="127">
        <v>2317.84</v>
      </c>
      <c r="J143" s="89">
        <f>IF(B143='[4]ACS Fee-Based'!B143,1,0)</f>
        <v>1</v>
      </c>
      <c r="K143" s="89">
        <f>IF(C143='[4]ACS Fee-Based'!C143,1,0)</f>
        <v>1</v>
      </c>
      <c r="L143" s="89">
        <f>IF(D143='[4]ACS Fee-Based'!D143,1,0)</f>
        <v>1</v>
      </c>
      <c r="M143" s="89">
        <f>IF(E143='[4]ACS Fee-Based'!E143,1,0)</f>
        <v>1</v>
      </c>
      <c r="N143" s="89">
        <f>IF(F143='[4]ACS Fee-Based'!F143,1,0)</f>
        <v>0</v>
      </c>
      <c r="O143" s="89">
        <f>IF(G143='[4]ACS Fee-Based'!G143,1,0)</f>
        <v>1</v>
      </c>
    </row>
    <row r="144" spans="2:15" s="89" customFormat="1" ht="45" customHeight="1" x14ac:dyDescent="0.3">
      <c r="B144" s="384" t="s">
        <v>591</v>
      </c>
      <c r="C144" s="383" t="s">
        <v>440</v>
      </c>
      <c r="D144" s="383" t="s">
        <v>584</v>
      </c>
      <c r="E144" s="383" t="s">
        <v>347</v>
      </c>
      <c r="F144" s="383" t="s">
        <v>837</v>
      </c>
      <c r="G144" s="393" t="s">
        <v>444</v>
      </c>
      <c r="H144" s="397" t="s">
        <v>801</v>
      </c>
      <c r="I144" s="127">
        <v>3018.04</v>
      </c>
      <c r="J144" s="89">
        <f>IF(B144='[4]ACS Fee-Based'!B144,1,0)</f>
        <v>1</v>
      </c>
      <c r="K144" s="89">
        <f>IF(C144='[4]ACS Fee-Based'!C144,1,0)</f>
        <v>1</v>
      </c>
      <c r="L144" s="89">
        <f>IF(D144='[4]ACS Fee-Based'!D144,1,0)</f>
        <v>1</v>
      </c>
      <c r="M144" s="89">
        <f>IF(E144='[4]ACS Fee-Based'!E144,1,0)</f>
        <v>1</v>
      </c>
      <c r="N144" s="89">
        <f>IF(F144='[4]ACS Fee-Based'!F144,1,0)</f>
        <v>0</v>
      </c>
      <c r="O144" s="89">
        <f>IF(G144='[4]ACS Fee-Based'!G144,1,0)</f>
        <v>1</v>
      </c>
    </row>
    <row r="145" spans="2:15" s="89" customFormat="1" ht="45" customHeight="1" x14ac:dyDescent="0.3">
      <c r="B145" s="384" t="s">
        <v>592</v>
      </c>
      <c r="C145" s="383" t="s">
        <v>440</v>
      </c>
      <c r="D145" s="383" t="s">
        <v>584</v>
      </c>
      <c r="E145" s="383" t="s">
        <v>347</v>
      </c>
      <c r="F145" s="383" t="s">
        <v>858</v>
      </c>
      <c r="G145" s="393" t="s">
        <v>442</v>
      </c>
      <c r="H145" s="397" t="s">
        <v>801</v>
      </c>
      <c r="I145" s="127">
        <v>1564.21</v>
      </c>
      <c r="J145" s="89">
        <f>IF(B145='[4]ACS Fee-Based'!B145,1,0)</f>
        <v>1</v>
      </c>
      <c r="K145" s="89">
        <f>IF(C145='[4]ACS Fee-Based'!C145,1,0)</f>
        <v>1</v>
      </c>
      <c r="L145" s="89">
        <f>IF(D145='[4]ACS Fee-Based'!D145,1,0)</f>
        <v>1</v>
      </c>
      <c r="M145" s="89">
        <f>IF(E145='[4]ACS Fee-Based'!E145,1,0)</f>
        <v>1</v>
      </c>
      <c r="N145" s="89">
        <f>IF(F145='[4]ACS Fee-Based'!F145,1,0)</f>
        <v>0</v>
      </c>
      <c r="O145" s="89">
        <f>IF(G145='[4]ACS Fee-Based'!G145,1,0)</f>
        <v>1</v>
      </c>
    </row>
    <row r="146" spans="2:15" s="89" customFormat="1" ht="45" customHeight="1" x14ac:dyDescent="0.3">
      <c r="B146" s="384" t="s">
        <v>593</v>
      </c>
      <c r="C146" s="383" t="s">
        <v>440</v>
      </c>
      <c r="D146" s="383" t="s">
        <v>584</v>
      </c>
      <c r="E146" s="383" t="s">
        <v>347</v>
      </c>
      <c r="F146" s="383" t="s">
        <v>858</v>
      </c>
      <c r="G146" s="393" t="s">
        <v>444</v>
      </c>
      <c r="H146" s="397" t="s">
        <v>801</v>
      </c>
      <c r="I146" s="127">
        <v>2484.6799999999998</v>
      </c>
      <c r="J146" s="89">
        <f>IF(B146='[4]ACS Fee-Based'!B146,1,0)</f>
        <v>1</v>
      </c>
      <c r="K146" s="89">
        <f>IF(C146='[4]ACS Fee-Based'!C146,1,0)</f>
        <v>1</v>
      </c>
      <c r="L146" s="89">
        <f>IF(D146='[4]ACS Fee-Based'!D146,1,0)</f>
        <v>1</v>
      </c>
      <c r="M146" s="89">
        <f>IF(E146='[4]ACS Fee-Based'!E146,1,0)</f>
        <v>1</v>
      </c>
      <c r="N146" s="89">
        <f>IF(F146='[4]ACS Fee-Based'!F146,1,0)</f>
        <v>0</v>
      </c>
      <c r="O146" s="89">
        <f>IF(G146='[4]ACS Fee-Based'!G146,1,0)</f>
        <v>1</v>
      </c>
    </row>
    <row r="147" spans="2:15" s="89" customFormat="1" ht="45" customHeight="1" x14ac:dyDescent="0.3">
      <c r="B147" s="384" t="s">
        <v>594</v>
      </c>
      <c r="C147" s="383" t="s">
        <v>440</v>
      </c>
      <c r="D147" s="383" t="s">
        <v>584</v>
      </c>
      <c r="E147" s="383" t="s">
        <v>347</v>
      </c>
      <c r="F147" s="383" t="s">
        <v>838</v>
      </c>
      <c r="G147" s="393" t="s">
        <v>442</v>
      </c>
      <c r="H147" s="397" t="s">
        <v>801</v>
      </c>
      <c r="I147" s="127">
        <v>2520.31</v>
      </c>
      <c r="J147" s="89">
        <f>IF(B147='[4]ACS Fee-Based'!B147,1,0)</f>
        <v>1</v>
      </c>
      <c r="K147" s="89">
        <f>IF(C147='[4]ACS Fee-Based'!C147,1,0)</f>
        <v>1</v>
      </c>
      <c r="L147" s="89">
        <f>IF(D147='[4]ACS Fee-Based'!D147,1,0)</f>
        <v>1</v>
      </c>
      <c r="M147" s="89">
        <f>IF(E147='[4]ACS Fee-Based'!E147,1,0)</f>
        <v>1</v>
      </c>
      <c r="N147" s="89">
        <f>IF(F147='[4]ACS Fee-Based'!F147,1,0)</f>
        <v>0</v>
      </c>
      <c r="O147" s="89">
        <f>IF(G147='[4]ACS Fee-Based'!G147,1,0)</f>
        <v>1</v>
      </c>
    </row>
    <row r="148" spans="2:15" s="89" customFormat="1" ht="45" customHeight="1" x14ac:dyDescent="0.3">
      <c r="B148" s="384" t="s">
        <v>595</v>
      </c>
      <c r="C148" s="383" t="s">
        <v>440</v>
      </c>
      <c r="D148" s="383" t="s">
        <v>584</v>
      </c>
      <c r="E148" s="383" t="s">
        <v>347</v>
      </c>
      <c r="F148" s="383" t="s">
        <v>838</v>
      </c>
      <c r="G148" s="393" t="s">
        <v>444</v>
      </c>
      <c r="H148" s="397" t="s">
        <v>801</v>
      </c>
      <c r="I148" s="127">
        <v>3440.78</v>
      </c>
      <c r="J148" s="89">
        <f>IF(B148='[4]ACS Fee-Based'!B148,1,0)</f>
        <v>1</v>
      </c>
      <c r="K148" s="89">
        <f>IF(C148='[4]ACS Fee-Based'!C148,1,0)</f>
        <v>1</v>
      </c>
      <c r="L148" s="89">
        <f>IF(D148='[4]ACS Fee-Based'!D148,1,0)</f>
        <v>1</v>
      </c>
      <c r="M148" s="89">
        <f>IF(E148='[4]ACS Fee-Based'!E148,1,0)</f>
        <v>1</v>
      </c>
      <c r="N148" s="89">
        <f>IF(F148='[4]ACS Fee-Based'!F148,1,0)</f>
        <v>0</v>
      </c>
      <c r="O148" s="89">
        <f>IF(G148='[4]ACS Fee-Based'!G148,1,0)</f>
        <v>1</v>
      </c>
    </row>
    <row r="149" spans="2:15" s="89" customFormat="1" ht="45" customHeight="1" x14ac:dyDescent="0.3">
      <c r="B149" s="384" t="s">
        <v>596</v>
      </c>
      <c r="C149" s="383" t="s">
        <v>440</v>
      </c>
      <c r="D149" s="383" t="s">
        <v>584</v>
      </c>
      <c r="E149" s="383" t="s">
        <v>347</v>
      </c>
      <c r="F149" s="383" t="s">
        <v>859</v>
      </c>
      <c r="G149" s="393" t="s">
        <v>442</v>
      </c>
      <c r="H149" s="397" t="s">
        <v>801</v>
      </c>
      <c r="I149" s="127">
        <v>1702.02</v>
      </c>
      <c r="J149" s="89">
        <f>IF(B149='[4]ACS Fee-Based'!B149,1,0)</f>
        <v>1</v>
      </c>
      <c r="K149" s="89">
        <f>IF(C149='[4]ACS Fee-Based'!C149,1,0)</f>
        <v>1</v>
      </c>
      <c r="L149" s="89">
        <f>IF(D149='[4]ACS Fee-Based'!D149,1,0)</f>
        <v>1</v>
      </c>
      <c r="M149" s="89">
        <f>IF(E149='[4]ACS Fee-Based'!E149,1,0)</f>
        <v>1</v>
      </c>
      <c r="N149" s="89">
        <f>IF(F149='[4]ACS Fee-Based'!F149,1,0)</f>
        <v>0</v>
      </c>
      <c r="O149" s="89">
        <f>IF(G149='[4]ACS Fee-Based'!G149,1,0)</f>
        <v>1</v>
      </c>
    </row>
    <row r="150" spans="2:15" s="89" customFormat="1" ht="45" customHeight="1" x14ac:dyDescent="0.3">
      <c r="B150" s="384" t="s">
        <v>597</v>
      </c>
      <c r="C150" s="383" t="s">
        <v>440</v>
      </c>
      <c r="D150" s="383" t="s">
        <v>584</v>
      </c>
      <c r="E150" s="383" t="s">
        <v>347</v>
      </c>
      <c r="F150" s="383" t="s">
        <v>859</v>
      </c>
      <c r="G150" s="393" t="s">
        <v>444</v>
      </c>
      <c r="H150" s="397" t="s">
        <v>801</v>
      </c>
      <c r="I150" s="127">
        <v>2622.47</v>
      </c>
      <c r="J150" s="89">
        <f>IF(B150='[4]ACS Fee-Based'!B150,1,0)</f>
        <v>1</v>
      </c>
      <c r="K150" s="89">
        <f>IF(C150='[4]ACS Fee-Based'!C150,1,0)</f>
        <v>1</v>
      </c>
      <c r="L150" s="89">
        <f>IF(D150='[4]ACS Fee-Based'!D150,1,0)</f>
        <v>1</v>
      </c>
      <c r="M150" s="89">
        <f>IF(E150='[4]ACS Fee-Based'!E150,1,0)</f>
        <v>1</v>
      </c>
      <c r="N150" s="89">
        <f>IF(F150='[4]ACS Fee-Based'!F150,1,0)</f>
        <v>0</v>
      </c>
      <c r="O150" s="89">
        <f>IF(G150='[4]ACS Fee-Based'!G150,1,0)</f>
        <v>1</v>
      </c>
    </row>
    <row r="151" spans="2:15" s="89" customFormat="1" ht="45" customHeight="1" x14ac:dyDescent="0.3">
      <c r="B151" s="384" t="s">
        <v>598</v>
      </c>
      <c r="C151" s="383" t="s">
        <v>440</v>
      </c>
      <c r="D151" s="383" t="s">
        <v>584</v>
      </c>
      <c r="E151" s="383" t="s">
        <v>347</v>
      </c>
      <c r="F151" s="383" t="s">
        <v>860</v>
      </c>
      <c r="G151" s="393" t="s">
        <v>442</v>
      </c>
      <c r="H151" s="397" t="s">
        <v>801</v>
      </c>
      <c r="I151" s="127">
        <v>2658.12</v>
      </c>
      <c r="J151" s="89">
        <f>IF(B151='[4]ACS Fee-Based'!B151,1,0)</f>
        <v>1</v>
      </c>
      <c r="K151" s="89">
        <f>IF(C151='[4]ACS Fee-Based'!C151,1,0)</f>
        <v>1</v>
      </c>
      <c r="L151" s="89">
        <f>IF(D151='[4]ACS Fee-Based'!D151,1,0)</f>
        <v>1</v>
      </c>
      <c r="M151" s="89">
        <f>IF(E151='[4]ACS Fee-Based'!E151,1,0)</f>
        <v>1</v>
      </c>
      <c r="N151" s="89">
        <f>IF(F151='[4]ACS Fee-Based'!F151,1,0)</f>
        <v>0</v>
      </c>
      <c r="O151" s="89">
        <f>IF(G151='[4]ACS Fee-Based'!G151,1,0)</f>
        <v>1</v>
      </c>
    </row>
    <row r="152" spans="2:15" s="89" customFormat="1" ht="45" customHeight="1" x14ac:dyDescent="0.3">
      <c r="B152" s="384" t="s">
        <v>599</v>
      </c>
      <c r="C152" s="383" t="s">
        <v>440</v>
      </c>
      <c r="D152" s="383" t="s">
        <v>584</v>
      </c>
      <c r="E152" s="383" t="s">
        <v>347</v>
      </c>
      <c r="F152" s="383" t="s">
        <v>860</v>
      </c>
      <c r="G152" s="393" t="s">
        <v>444</v>
      </c>
      <c r="H152" s="397" t="s">
        <v>801</v>
      </c>
      <c r="I152" s="127">
        <v>3578.56</v>
      </c>
      <c r="J152" s="89">
        <f>IF(B152='[4]ACS Fee-Based'!B152,1,0)</f>
        <v>1</v>
      </c>
      <c r="K152" s="89">
        <f>IF(C152='[4]ACS Fee-Based'!C152,1,0)</f>
        <v>1</v>
      </c>
      <c r="L152" s="89">
        <f>IF(D152='[4]ACS Fee-Based'!D152,1,0)</f>
        <v>1</v>
      </c>
      <c r="M152" s="89">
        <f>IF(E152='[4]ACS Fee-Based'!E152,1,0)</f>
        <v>1</v>
      </c>
      <c r="N152" s="89">
        <f>IF(F152='[4]ACS Fee-Based'!F152,1,0)</f>
        <v>0</v>
      </c>
      <c r="O152" s="89">
        <f>IF(G152='[4]ACS Fee-Based'!G152,1,0)</f>
        <v>1</v>
      </c>
    </row>
    <row r="153" spans="2:15" s="89" customFormat="1" ht="45" customHeight="1" x14ac:dyDescent="0.3">
      <c r="B153" s="384" t="s">
        <v>600</v>
      </c>
      <c r="C153" s="383" t="s">
        <v>440</v>
      </c>
      <c r="D153" s="383" t="s">
        <v>584</v>
      </c>
      <c r="E153" s="383" t="s">
        <v>348</v>
      </c>
      <c r="F153" s="383" t="s">
        <v>856</v>
      </c>
      <c r="G153" s="393" t="s">
        <v>442</v>
      </c>
      <c r="H153" s="397" t="s">
        <v>801</v>
      </c>
      <c r="I153" s="127">
        <v>278.82</v>
      </c>
      <c r="J153" s="89">
        <f>IF(B153='[4]ACS Fee-Based'!B153,1,0)</f>
        <v>1</v>
      </c>
      <c r="K153" s="89">
        <f>IF(C153='[4]ACS Fee-Based'!C153,1,0)</f>
        <v>1</v>
      </c>
      <c r="L153" s="89">
        <f>IF(D153='[4]ACS Fee-Based'!D153,1,0)</f>
        <v>1</v>
      </c>
      <c r="M153" s="89">
        <f>IF(E153='[4]ACS Fee-Based'!E153,1,0)</f>
        <v>1</v>
      </c>
      <c r="N153" s="89">
        <f>IF(F153='[4]ACS Fee-Based'!F153,1,0)</f>
        <v>0</v>
      </c>
      <c r="O153" s="89">
        <f>IF(G153='[4]ACS Fee-Based'!G153,1,0)</f>
        <v>1</v>
      </c>
    </row>
    <row r="154" spans="2:15" s="89" customFormat="1" ht="45" customHeight="1" x14ac:dyDescent="0.3">
      <c r="B154" s="384" t="s">
        <v>601</v>
      </c>
      <c r="C154" s="383" t="s">
        <v>440</v>
      </c>
      <c r="D154" s="383" t="s">
        <v>584</v>
      </c>
      <c r="E154" s="383" t="s">
        <v>348</v>
      </c>
      <c r="F154" s="383" t="s">
        <v>856</v>
      </c>
      <c r="G154" s="393" t="s">
        <v>444</v>
      </c>
      <c r="H154" s="397" t="s">
        <v>801</v>
      </c>
      <c r="I154" s="127">
        <v>628.91999999999996</v>
      </c>
      <c r="J154" s="89">
        <f>IF(B154='[4]ACS Fee-Based'!B154,1,0)</f>
        <v>1</v>
      </c>
      <c r="K154" s="89">
        <f>IF(C154='[4]ACS Fee-Based'!C154,1,0)</f>
        <v>1</v>
      </c>
      <c r="L154" s="89">
        <f>IF(D154='[4]ACS Fee-Based'!D154,1,0)</f>
        <v>1</v>
      </c>
      <c r="M154" s="89">
        <f>IF(E154='[4]ACS Fee-Based'!E154,1,0)</f>
        <v>1</v>
      </c>
      <c r="N154" s="89">
        <f>IF(F154='[4]ACS Fee-Based'!F154,1,0)</f>
        <v>0</v>
      </c>
      <c r="O154" s="89">
        <f>IF(G154='[4]ACS Fee-Based'!G154,1,0)</f>
        <v>1</v>
      </c>
    </row>
    <row r="155" spans="2:15" s="89" customFormat="1" ht="45" customHeight="1" x14ac:dyDescent="0.3">
      <c r="B155" s="384" t="s">
        <v>602</v>
      </c>
      <c r="C155" s="383" t="s">
        <v>440</v>
      </c>
      <c r="D155" s="383" t="s">
        <v>584</v>
      </c>
      <c r="E155" s="383" t="s">
        <v>348</v>
      </c>
      <c r="F155" s="383" t="s">
        <v>836</v>
      </c>
      <c r="G155" s="393" t="s">
        <v>442</v>
      </c>
      <c r="H155" s="397" t="s">
        <v>801</v>
      </c>
      <c r="I155" s="127">
        <v>1234.9100000000001</v>
      </c>
      <c r="J155" s="89">
        <f>IF(B155='[4]ACS Fee-Based'!B155,1,0)</f>
        <v>1</v>
      </c>
      <c r="K155" s="89">
        <f>IF(C155='[4]ACS Fee-Based'!C155,1,0)</f>
        <v>1</v>
      </c>
      <c r="L155" s="89">
        <f>IF(D155='[4]ACS Fee-Based'!D155,1,0)</f>
        <v>1</v>
      </c>
      <c r="M155" s="89">
        <f>IF(E155='[4]ACS Fee-Based'!E155,1,0)</f>
        <v>1</v>
      </c>
      <c r="N155" s="89">
        <f>IF(F155='[4]ACS Fee-Based'!F155,1,0)</f>
        <v>0</v>
      </c>
      <c r="O155" s="89">
        <f>IF(G155='[4]ACS Fee-Based'!G155,1,0)</f>
        <v>1</v>
      </c>
    </row>
    <row r="156" spans="2:15" s="89" customFormat="1" ht="45" customHeight="1" x14ac:dyDescent="0.3">
      <c r="B156" s="384" t="s">
        <v>603</v>
      </c>
      <c r="C156" s="383" t="s">
        <v>440</v>
      </c>
      <c r="D156" s="383" t="s">
        <v>584</v>
      </c>
      <c r="E156" s="383" t="s">
        <v>348</v>
      </c>
      <c r="F156" s="383" t="s">
        <v>836</v>
      </c>
      <c r="G156" s="393" t="s">
        <v>444</v>
      </c>
      <c r="H156" s="397" t="s">
        <v>801</v>
      </c>
      <c r="I156" s="127">
        <v>1585.01</v>
      </c>
      <c r="J156" s="89">
        <f>IF(B156='[4]ACS Fee-Based'!B156,1,0)</f>
        <v>1</v>
      </c>
      <c r="K156" s="89">
        <f>IF(C156='[4]ACS Fee-Based'!C156,1,0)</f>
        <v>1</v>
      </c>
      <c r="L156" s="89">
        <f>IF(D156='[4]ACS Fee-Based'!D156,1,0)</f>
        <v>1</v>
      </c>
      <c r="M156" s="89">
        <f>IF(E156='[4]ACS Fee-Based'!E156,1,0)</f>
        <v>1</v>
      </c>
      <c r="N156" s="89">
        <f>IF(F156='[4]ACS Fee-Based'!F156,1,0)</f>
        <v>0</v>
      </c>
      <c r="O156" s="89">
        <f>IF(G156='[4]ACS Fee-Based'!G156,1,0)</f>
        <v>1</v>
      </c>
    </row>
    <row r="157" spans="2:15" s="89" customFormat="1" ht="45" customHeight="1" x14ac:dyDescent="0.3">
      <c r="B157" s="384" t="s">
        <v>604</v>
      </c>
      <c r="C157" s="383" t="s">
        <v>440</v>
      </c>
      <c r="D157" s="383" t="s">
        <v>584</v>
      </c>
      <c r="E157" s="383" t="s">
        <v>348</v>
      </c>
      <c r="F157" s="383" t="s">
        <v>862</v>
      </c>
      <c r="G157" s="393" t="s">
        <v>442</v>
      </c>
      <c r="H157" s="397" t="s">
        <v>801</v>
      </c>
      <c r="I157" s="127">
        <v>278.82</v>
      </c>
      <c r="J157" s="89">
        <f>IF(B157='[4]ACS Fee-Based'!B157,1,0)</f>
        <v>1</v>
      </c>
      <c r="K157" s="89">
        <f>IF(C157='[4]ACS Fee-Based'!C157,1,0)</f>
        <v>1</v>
      </c>
      <c r="L157" s="89">
        <f>IF(D157='[4]ACS Fee-Based'!D157,1,0)</f>
        <v>1</v>
      </c>
      <c r="M157" s="89">
        <f>IF(E157='[4]ACS Fee-Based'!E157,1,0)</f>
        <v>1</v>
      </c>
      <c r="N157" s="89">
        <f>IF(F157='[4]ACS Fee-Based'!F157,1,0)</f>
        <v>0</v>
      </c>
      <c r="O157" s="89">
        <f>IF(G157='[4]ACS Fee-Based'!G157,1,0)</f>
        <v>1</v>
      </c>
    </row>
    <row r="158" spans="2:15" s="89" customFormat="1" ht="45" customHeight="1" x14ac:dyDescent="0.3">
      <c r="B158" s="384" t="s">
        <v>605</v>
      </c>
      <c r="C158" s="383" t="s">
        <v>440</v>
      </c>
      <c r="D158" s="383" t="s">
        <v>584</v>
      </c>
      <c r="E158" s="383" t="s">
        <v>348</v>
      </c>
      <c r="F158" s="383" t="s">
        <v>862</v>
      </c>
      <c r="G158" s="393" t="s">
        <v>444</v>
      </c>
      <c r="H158" s="397" t="s">
        <v>801</v>
      </c>
      <c r="I158" s="127">
        <v>628.91999999999996</v>
      </c>
      <c r="J158" s="89">
        <f>IF(B158='[4]ACS Fee-Based'!B158,1,0)</f>
        <v>1</v>
      </c>
      <c r="K158" s="89">
        <f>IF(C158='[4]ACS Fee-Based'!C158,1,0)</f>
        <v>1</v>
      </c>
      <c r="L158" s="89">
        <f>IF(D158='[4]ACS Fee-Based'!D158,1,0)</f>
        <v>1</v>
      </c>
      <c r="M158" s="89">
        <f>IF(E158='[4]ACS Fee-Based'!E158,1,0)</f>
        <v>1</v>
      </c>
      <c r="N158" s="89">
        <f>IF(F158='[4]ACS Fee-Based'!F158,1,0)</f>
        <v>0</v>
      </c>
      <c r="O158" s="89">
        <f>IF(G158='[4]ACS Fee-Based'!G158,1,0)</f>
        <v>1</v>
      </c>
    </row>
    <row r="159" spans="2:15" s="89" customFormat="1" ht="45" customHeight="1" x14ac:dyDescent="0.3">
      <c r="B159" s="384" t="s">
        <v>606</v>
      </c>
      <c r="C159" s="383" t="s">
        <v>440</v>
      </c>
      <c r="D159" s="383" t="s">
        <v>584</v>
      </c>
      <c r="E159" s="383" t="s">
        <v>348</v>
      </c>
      <c r="F159" s="383" t="s">
        <v>861</v>
      </c>
      <c r="G159" s="393" t="s">
        <v>442</v>
      </c>
      <c r="H159" s="397" t="s">
        <v>801</v>
      </c>
      <c r="I159" s="127">
        <v>1234.9100000000001</v>
      </c>
      <c r="J159" s="89">
        <f>IF(B159='[4]ACS Fee-Based'!B159,1,0)</f>
        <v>1</v>
      </c>
      <c r="K159" s="89">
        <f>IF(C159='[4]ACS Fee-Based'!C159,1,0)</f>
        <v>1</v>
      </c>
      <c r="L159" s="89">
        <f>IF(D159='[4]ACS Fee-Based'!D159,1,0)</f>
        <v>1</v>
      </c>
      <c r="M159" s="89">
        <f>IF(E159='[4]ACS Fee-Based'!E159,1,0)</f>
        <v>1</v>
      </c>
      <c r="N159" s="89">
        <f>IF(F159='[4]ACS Fee-Based'!F159,1,0)</f>
        <v>0</v>
      </c>
      <c r="O159" s="89">
        <f>IF(G159='[4]ACS Fee-Based'!G159,1,0)</f>
        <v>1</v>
      </c>
    </row>
    <row r="160" spans="2:15" s="89" customFormat="1" ht="45" customHeight="1" x14ac:dyDescent="0.3">
      <c r="B160" s="384" t="s">
        <v>607</v>
      </c>
      <c r="C160" s="383" t="s">
        <v>440</v>
      </c>
      <c r="D160" s="383" t="s">
        <v>584</v>
      </c>
      <c r="E160" s="383" t="s">
        <v>348</v>
      </c>
      <c r="F160" s="383" t="s">
        <v>861</v>
      </c>
      <c r="G160" s="393" t="s">
        <v>444</v>
      </c>
      <c r="H160" s="397" t="s">
        <v>801</v>
      </c>
      <c r="I160" s="127">
        <v>1585.01</v>
      </c>
      <c r="J160" s="89">
        <f>IF(B160='[4]ACS Fee-Based'!B160,1,0)</f>
        <v>1</v>
      </c>
      <c r="K160" s="89">
        <f>IF(C160='[4]ACS Fee-Based'!C160,1,0)</f>
        <v>1</v>
      </c>
      <c r="L160" s="89">
        <f>IF(D160='[4]ACS Fee-Based'!D160,1,0)</f>
        <v>1</v>
      </c>
      <c r="M160" s="89">
        <f>IF(E160='[4]ACS Fee-Based'!E160,1,0)</f>
        <v>1</v>
      </c>
      <c r="N160" s="89">
        <f>IF(F160='[4]ACS Fee-Based'!F160,1,0)</f>
        <v>0</v>
      </c>
      <c r="O160" s="89">
        <f>IF(G160='[4]ACS Fee-Based'!G160,1,0)</f>
        <v>1</v>
      </c>
    </row>
    <row r="161" spans="2:15" s="89" customFormat="1" ht="45" customHeight="1" x14ac:dyDescent="0.3">
      <c r="B161" s="384" t="s">
        <v>608</v>
      </c>
      <c r="C161" s="383" t="s">
        <v>440</v>
      </c>
      <c r="D161" s="383" t="s">
        <v>584</v>
      </c>
      <c r="E161" s="383" t="s">
        <v>348</v>
      </c>
      <c r="F161" s="383" t="s">
        <v>858</v>
      </c>
      <c r="G161" s="393" t="s">
        <v>442</v>
      </c>
      <c r="H161" s="397" t="s">
        <v>801</v>
      </c>
      <c r="I161" s="127">
        <v>366.52</v>
      </c>
      <c r="J161" s="89">
        <f>IF(B161='[4]ACS Fee-Based'!B161,1,0)</f>
        <v>1</v>
      </c>
      <c r="K161" s="89">
        <f>IF(C161='[4]ACS Fee-Based'!C161,1,0)</f>
        <v>1</v>
      </c>
      <c r="L161" s="89">
        <f>IF(D161='[4]ACS Fee-Based'!D161,1,0)</f>
        <v>1</v>
      </c>
      <c r="M161" s="89">
        <f>IF(E161='[4]ACS Fee-Based'!E161,1,0)</f>
        <v>1</v>
      </c>
      <c r="N161" s="89">
        <f>IF(F161='[4]ACS Fee-Based'!F161,1,0)</f>
        <v>0</v>
      </c>
      <c r="O161" s="89">
        <f>IF(G161='[4]ACS Fee-Based'!G161,1,0)</f>
        <v>1</v>
      </c>
    </row>
    <row r="162" spans="2:15" s="89" customFormat="1" ht="45" customHeight="1" x14ac:dyDescent="0.3">
      <c r="B162" s="384" t="s">
        <v>609</v>
      </c>
      <c r="C162" s="383" t="s">
        <v>440</v>
      </c>
      <c r="D162" s="383" t="s">
        <v>584</v>
      </c>
      <c r="E162" s="383" t="s">
        <v>348</v>
      </c>
      <c r="F162" s="383" t="s">
        <v>858</v>
      </c>
      <c r="G162" s="393" t="s">
        <v>444</v>
      </c>
      <c r="H162" s="397" t="s">
        <v>801</v>
      </c>
      <c r="I162" s="127">
        <v>826.75</v>
      </c>
      <c r="J162" s="89">
        <f>IF(B162='[4]ACS Fee-Based'!B162,1,0)</f>
        <v>1</v>
      </c>
      <c r="K162" s="89">
        <f>IF(C162='[4]ACS Fee-Based'!C162,1,0)</f>
        <v>1</v>
      </c>
      <c r="L162" s="89">
        <f>IF(D162='[4]ACS Fee-Based'!D162,1,0)</f>
        <v>1</v>
      </c>
      <c r="M162" s="89">
        <f>IF(E162='[4]ACS Fee-Based'!E162,1,0)</f>
        <v>1</v>
      </c>
      <c r="N162" s="89">
        <f>IF(F162='[4]ACS Fee-Based'!F162,1,0)</f>
        <v>0</v>
      </c>
      <c r="O162" s="89">
        <f>IF(G162='[4]ACS Fee-Based'!G162,1,0)</f>
        <v>1</v>
      </c>
    </row>
    <row r="163" spans="2:15" s="89" customFormat="1" ht="45" customHeight="1" x14ac:dyDescent="0.3">
      <c r="B163" s="384" t="s">
        <v>610</v>
      </c>
      <c r="C163" s="383" t="s">
        <v>440</v>
      </c>
      <c r="D163" s="383" t="s">
        <v>584</v>
      </c>
      <c r="E163" s="383" t="s">
        <v>348</v>
      </c>
      <c r="F163" s="383" t="s">
        <v>838</v>
      </c>
      <c r="G163" s="393" t="s">
        <v>442</v>
      </c>
      <c r="H163" s="397" t="s">
        <v>801</v>
      </c>
      <c r="I163" s="127">
        <v>1322.63</v>
      </c>
      <c r="J163" s="89">
        <f>IF(B163='[4]ACS Fee-Based'!B163,1,0)</f>
        <v>1</v>
      </c>
      <c r="K163" s="89">
        <f>IF(C163='[4]ACS Fee-Based'!C163,1,0)</f>
        <v>1</v>
      </c>
      <c r="L163" s="89">
        <f>IF(D163='[4]ACS Fee-Based'!D163,1,0)</f>
        <v>1</v>
      </c>
      <c r="M163" s="89">
        <f>IF(E163='[4]ACS Fee-Based'!E163,1,0)</f>
        <v>1</v>
      </c>
      <c r="N163" s="89">
        <f>IF(F163='[4]ACS Fee-Based'!F163,1,0)</f>
        <v>0</v>
      </c>
      <c r="O163" s="89">
        <f>IF(G163='[4]ACS Fee-Based'!G163,1,0)</f>
        <v>1</v>
      </c>
    </row>
    <row r="164" spans="2:15" s="89" customFormat="1" ht="45" customHeight="1" x14ac:dyDescent="0.3">
      <c r="B164" s="384" t="s">
        <v>611</v>
      </c>
      <c r="C164" s="383" t="s">
        <v>440</v>
      </c>
      <c r="D164" s="383" t="s">
        <v>584</v>
      </c>
      <c r="E164" s="383" t="s">
        <v>348</v>
      </c>
      <c r="F164" s="383" t="s">
        <v>838</v>
      </c>
      <c r="G164" s="393" t="s">
        <v>444</v>
      </c>
      <c r="H164" s="397" t="s">
        <v>801</v>
      </c>
      <c r="I164" s="127">
        <v>1782.85</v>
      </c>
      <c r="J164" s="89">
        <f>IF(B164='[4]ACS Fee-Based'!B164,1,0)</f>
        <v>1</v>
      </c>
      <c r="K164" s="89">
        <f>IF(C164='[4]ACS Fee-Based'!C164,1,0)</f>
        <v>1</v>
      </c>
      <c r="L164" s="89">
        <f>IF(D164='[4]ACS Fee-Based'!D164,1,0)</f>
        <v>1</v>
      </c>
      <c r="M164" s="89">
        <f>IF(E164='[4]ACS Fee-Based'!E164,1,0)</f>
        <v>1</v>
      </c>
      <c r="N164" s="89">
        <f>IF(F164='[4]ACS Fee-Based'!F164,1,0)</f>
        <v>0</v>
      </c>
      <c r="O164" s="89">
        <f>IF(G164='[4]ACS Fee-Based'!G164,1,0)</f>
        <v>1</v>
      </c>
    </row>
    <row r="165" spans="2:15" s="89" customFormat="1" ht="45" customHeight="1" x14ac:dyDescent="0.3">
      <c r="B165" s="384" t="s">
        <v>612</v>
      </c>
      <c r="C165" s="383" t="s">
        <v>440</v>
      </c>
      <c r="D165" s="383" t="s">
        <v>584</v>
      </c>
      <c r="E165" s="383" t="s">
        <v>348</v>
      </c>
      <c r="F165" s="383" t="s">
        <v>859</v>
      </c>
      <c r="G165" s="393" t="s">
        <v>442</v>
      </c>
      <c r="H165" s="397" t="s">
        <v>801</v>
      </c>
      <c r="I165" s="127">
        <v>366.52</v>
      </c>
      <c r="J165" s="89">
        <f>IF(B165='[4]ACS Fee-Based'!B165,1,0)</f>
        <v>1</v>
      </c>
      <c r="K165" s="89">
        <f>IF(C165='[4]ACS Fee-Based'!C165,1,0)</f>
        <v>1</v>
      </c>
      <c r="L165" s="89">
        <f>IF(D165='[4]ACS Fee-Based'!D165,1,0)</f>
        <v>1</v>
      </c>
      <c r="M165" s="89">
        <f>IF(E165='[4]ACS Fee-Based'!E165,1,0)</f>
        <v>1</v>
      </c>
      <c r="N165" s="89">
        <f>IF(F165='[4]ACS Fee-Based'!F165,1,0)</f>
        <v>0</v>
      </c>
      <c r="O165" s="89">
        <f>IF(G165='[4]ACS Fee-Based'!G165,1,0)</f>
        <v>1</v>
      </c>
    </row>
    <row r="166" spans="2:15" s="89" customFormat="1" ht="45" customHeight="1" x14ac:dyDescent="0.3">
      <c r="B166" s="384" t="s">
        <v>613</v>
      </c>
      <c r="C166" s="383" t="s">
        <v>440</v>
      </c>
      <c r="D166" s="383" t="s">
        <v>584</v>
      </c>
      <c r="E166" s="383" t="s">
        <v>348</v>
      </c>
      <c r="F166" s="383" t="s">
        <v>859</v>
      </c>
      <c r="G166" s="393" t="s">
        <v>444</v>
      </c>
      <c r="H166" s="397" t="s">
        <v>801</v>
      </c>
      <c r="I166" s="127">
        <v>826.75</v>
      </c>
      <c r="J166" s="89">
        <f>IF(B166='[4]ACS Fee-Based'!B166,1,0)</f>
        <v>1</v>
      </c>
      <c r="K166" s="89">
        <f>IF(C166='[4]ACS Fee-Based'!C166,1,0)</f>
        <v>1</v>
      </c>
      <c r="L166" s="89">
        <f>IF(D166='[4]ACS Fee-Based'!D166,1,0)</f>
        <v>1</v>
      </c>
      <c r="M166" s="89">
        <f>IF(E166='[4]ACS Fee-Based'!E166,1,0)</f>
        <v>1</v>
      </c>
      <c r="N166" s="89">
        <f>IF(F166='[4]ACS Fee-Based'!F166,1,0)</f>
        <v>0</v>
      </c>
      <c r="O166" s="89">
        <f>IF(G166='[4]ACS Fee-Based'!G166,1,0)</f>
        <v>1</v>
      </c>
    </row>
    <row r="167" spans="2:15" s="89" customFormat="1" ht="45" customHeight="1" x14ac:dyDescent="0.3">
      <c r="B167" s="384" t="s">
        <v>614</v>
      </c>
      <c r="C167" s="383" t="s">
        <v>440</v>
      </c>
      <c r="D167" s="383" t="s">
        <v>584</v>
      </c>
      <c r="E167" s="383" t="s">
        <v>348</v>
      </c>
      <c r="F167" s="383" t="s">
        <v>860</v>
      </c>
      <c r="G167" s="393" t="s">
        <v>442</v>
      </c>
      <c r="H167" s="397" t="s">
        <v>801</v>
      </c>
      <c r="I167" s="127">
        <v>1322.63</v>
      </c>
      <c r="J167" s="89">
        <f>IF(B167='[4]ACS Fee-Based'!B167,1,0)</f>
        <v>1</v>
      </c>
      <c r="K167" s="89">
        <f>IF(C167='[4]ACS Fee-Based'!C167,1,0)</f>
        <v>1</v>
      </c>
      <c r="L167" s="89">
        <f>IF(D167='[4]ACS Fee-Based'!D167,1,0)</f>
        <v>1</v>
      </c>
      <c r="M167" s="89">
        <f>IF(E167='[4]ACS Fee-Based'!E167,1,0)</f>
        <v>1</v>
      </c>
      <c r="N167" s="89">
        <f>IF(F167='[4]ACS Fee-Based'!F167,1,0)</f>
        <v>0</v>
      </c>
      <c r="O167" s="89">
        <f>IF(G167='[4]ACS Fee-Based'!G167,1,0)</f>
        <v>1</v>
      </c>
    </row>
    <row r="168" spans="2:15" s="89" customFormat="1" ht="45" customHeight="1" x14ac:dyDescent="0.3">
      <c r="B168" s="384" t="s">
        <v>615</v>
      </c>
      <c r="C168" s="383" t="s">
        <v>440</v>
      </c>
      <c r="D168" s="383" t="s">
        <v>584</v>
      </c>
      <c r="E168" s="383" t="s">
        <v>348</v>
      </c>
      <c r="F168" s="383" t="s">
        <v>860</v>
      </c>
      <c r="G168" s="393" t="s">
        <v>444</v>
      </c>
      <c r="H168" s="397" t="s">
        <v>801</v>
      </c>
      <c r="I168" s="127">
        <v>1782.85</v>
      </c>
      <c r="J168" s="89">
        <f>IF(B168='[4]ACS Fee-Based'!B168,1,0)</f>
        <v>1</v>
      </c>
      <c r="K168" s="89">
        <f>IF(C168='[4]ACS Fee-Based'!C168,1,0)</f>
        <v>1</v>
      </c>
      <c r="L168" s="89">
        <f>IF(D168='[4]ACS Fee-Based'!D168,1,0)</f>
        <v>1</v>
      </c>
      <c r="M168" s="89">
        <f>IF(E168='[4]ACS Fee-Based'!E168,1,0)</f>
        <v>1</v>
      </c>
      <c r="N168" s="89">
        <f>IF(F168='[4]ACS Fee-Based'!F168,1,0)</f>
        <v>0</v>
      </c>
      <c r="O168" s="89">
        <f>IF(G168='[4]ACS Fee-Based'!G168,1,0)</f>
        <v>1</v>
      </c>
    </row>
    <row r="169" spans="2:15" s="89" customFormat="1" ht="60" customHeight="1" x14ac:dyDescent="0.3">
      <c r="B169" s="384" t="s">
        <v>616</v>
      </c>
      <c r="C169" s="383" t="s">
        <v>440</v>
      </c>
      <c r="D169" s="383" t="s">
        <v>617</v>
      </c>
      <c r="E169" s="383" t="s">
        <v>349</v>
      </c>
      <c r="F169" s="383" t="s">
        <v>839</v>
      </c>
      <c r="G169" s="393" t="s">
        <v>442</v>
      </c>
      <c r="H169" s="397" t="s">
        <v>801</v>
      </c>
      <c r="I169" s="127">
        <v>620.54999999999995</v>
      </c>
      <c r="J169" s="89">
        <f>IF(B169='[4]ACS Fee-Based'!B169,1,0)</f>
        <v>1</v>
      </c>
      <c r="K169" s="89">
        <f>IF(C169='[4]ACS Fee-Based'!C169,1,0)</f>
        <v>1</v>
      </c>
      <c r="L169" s="89">
        <f>IF(D169='[4]ACS Fee-Based'!D169,1,0)</f>
        <v>1</v>
      </c>
      <c r="M169" s="89">
        <f>IF(E169='[4]ACS Fee-Based'!E169,1,0)</f>
        <v>1</v>
      </c>
      <c r="N169" s="89">
        <f>IF(F169='[4]ACS Fee-Based'!F169,1,0)</f>
        <v>0</v>
      </c>
      <c r="O169" s="89">
        <f>IF(G169='[4]ACS Fee-Based'!G169,1,0)</f>
        <v>1</v>
      </c>
    </row>
    <row r="170" spans="2:15" s="89" customFormat="1" ht="60" customHeight="1" x14ac:dyDescent="0.3">
      <c r="B170" s="384" t="s">
        <v>618</v>
      </c>
      <c r="C170" s="383" t="s">
        <v>440</v>
      </c>
      <c r="D170" s="383" t="s">
        <v>617</v>
      </c>
      <c r="E170" s="383" t="s">
        <v>349</v>
      </c>
      <c r="F170" s="383" t="s">
        <v>839</v>
      </c>
      <c r="G170" s="393" t="s">
        <v>444</v>
      </c>
      <c r="H170" s="397" t="s">
        <v>801</v>
      </c>
      <c r="I170" s="127">
        <v>1320.73</v>
      </c>
      <c r="J170" s="89">
        <f>IF(B170='[4]ACS Fee-Based'!B170,1,0)</f>
        <v>1</v>
      </c>
      <c r="K170" s="89">
        <f>IF(C170='[4]ACS Fee-Based'!C170,1,0)</f>
        <v>1</v>
      </c>
      <c r="L170" s="89">
        <f>IF(D170='[4]ACS Fee-Based'!D170,1,0)</f>
        <v>1</v>
      </c>
      <c r="M170" s="89">
        <f>IF(E170='[4]ACS Fee-Based'!E170,1,0)</f>
        <v>1</v>
      </c>
      <c r="N170" s="89">
        <f>IF(F170='[4]ACS Fee-Based'!F170,1,0)</f>
        <v>0</v>
      </c>
      <c r="O170" s="89">
        <f>IF(G170='[4]ACS Fee-Based'!G170,1,0)</f>
        <v>1</v>
      </c>
    </row>
    <row r="171" spans="2:15" s="89" customFormat="1" ht="60" customHeight="1" x14ac:dyDescent="0.3">
      <c r="B171" s="384" t="s">
        <v>619</v>
      </c>
      <c r="C171" s="383" t="s">
        <v>440</v>
      </c>
      <c r="D171" s="383" t="s">
        <v>617</v>
      </c>
      <c r="E171" s="383" t="s">
        <v>349</v>
      </c>
      <c r="F171" s="383" t="s">
        <v>840</v>
      </c>
      <c r="G171" s="393" t="s">
        <v>442</v>
      </c>
      <c r="H171" s="397" t="s">
        <v>801</v>
      </c>
      <c r="I171" s="127">
        <v>1576.65</v>
      </c>
      <c r="J171" s="89">
        <f>IF(B171='[4]ACS Fee-Based'!B171,1,0)</f>
        <v>1</v>
      </c>
      <c r="K171" s="89">
        <f>IF(C171='[4]ACS Fee-Based'!C171,1,0)</f>
        <v>1</v>
      </c>
      <c r="L171" s="89">
        <f>IF(D171='[4]ACS Fee-Based'!D171,1,0)</f>
        <v>1</v>
      </c>
      <c r="M171" s="89">
        <f>IF(E171='[4]ACS Fee-Based'!E171,1,0)</f>
        <v>1</v>
      </c>
      <c r="N171" s="89">
        <f>IF(F171='[4]ACS Fee-Based'!F171,1,0)</f>
        <v>0</v>
      </c>
      <c r="O171" s="89">
        <f>IF(G171='[4]ACS Fee-Based'!G171,1,0)</f>
        <v>1</v>
      </c>
    </row>
    <row r="172" spans="2:15" s="89" customFormat="1" ht="60" customHeight="1" x14ac:dyDescent="0.3">
      <c r="B172" s="384" t="s">
        <v>620</v>
      </c>
      <c r="C172" s="383" t="s">
        <v>440</v>
      </c>
      <c r="D172" s="383" t="s">
        <v>617</v>
      </c>
      <c r="E172" s="383" t="s">
        <v>349</v>
      </c>
      <c r="F172" s="383" t="s">
        <v>840</v>
      </c>
      <c r="G172" s="393" t="s">
        <v>444</v>
      </c>
      <c r="H172" s="397" t="s">
        <v>801</v>
      </c>
      <c r="I172" s="127">
        <v>2276.83</v>
      </c>
      <c r="J172" s="89">
        <f>IF(B172='[4]ACS Fee-Based'!B172,1,0)</f>
        <v>1</v>
      </c>
      <c r="K172" s="89">
        <f>IF(C172='[4]ACS Fee-Based'!C172,1,0)</f>
        <v>1</v>
      </c>
      <c r="L172" s="89">
        <f>IF(D172='[4]ACS Fee-Based'!D172,1,0)</f>
        <v>1</v>
      </c>
      <c r="M172" s="89">
        <f>IF(E172='[4]ACS Fee-Based'!E172,1,0)</f>
        <v>1</v>
      </c>
      <c r="N172" s="89">
        <f>IF(F172='[4]ACS Fee-Based'!F172,1,0)</f>
        <v>0</v>
      </c>
      <c r="O172" s="89">
        <f>IF(G172='[4]ACS Fee-Based'!G172,1,0)</f>
        <v>1</v>
      </c>
    </row>
    <row r="173" spans="2:15" s="89" customFormat="1" ht="60" customHeight="1" x14ac:dyDescent="0.3">
      <c r="B173" s="384" t="s">
        <v>621</v>
      </c>
      <c r="C173" s="383" t="s">
        <v>440</v>
      </c>
      <c r="D173" s="383" t="s">
        <v>617</v>
      </c>
      <c r="E173" s="383" t="s">
        <v>349</v>
      </c>
      <c r="F173" s="383" t="s">
        <v>863</v>
      </c>
      <c r="G173" s="393" t="s">
        <v>442</v>
      </c>
      <c r="H173" s="397" t="s">
        <v>801</v>
      </c>
      <c r="I173" s="127">
        <v>815.73</v>
      </c>
      <c r="J173" s="89">
        <f>IF(B173='[4]ACS Fee-Based'!B173,1,0)</f>
        <v>1</v>
      </c>
      <c r="K173" s="89">
        <f>IF(C173='[4]ACS Fee-Based'!C173,1,0)</f>
        <v>1</v>
      </c>
      <c r="L173" s="89">
        <f>IF(D173='[4]ACS Fee-Based'!D173,1,0)</f>
        <v>1</v>
      </c>
      <c r="M173" s="89">
        <f>IF(E173='[4]ACS Fee-Based'!E173,1,0)</f>
        <v>1</v>
      </c>
      <c r="N173" s="89">
        <f>IF(F173='[4]ACS Fee-Based'!F173,1,0)</f>
        <v>0</v>
      </c>
      <c r="O173" s="89">
        <f>IF(G173='[4]ACS Fee-Based'!G173,1,0)</f>
        <v>1</v>
      </c>
    </row>
    <row r="174" spans="2:15" s="89" customFormat="1" ht="60" customHeight="1" x14ac:dyDescent="0.3">
      <c r="B174" s="384" t="s">
        <v>622</v>
      </c>
      <c r="C174" s="383" t="s">
        <v>440</v>
      </c>
      <c r="D174" s="383" t="s">
        <v>617</v>
      </c>
      <c r="E174" s="383" t="s">
        <v>349</v>
      </c>
      <c r="F174" s="383" t="s">
        <v>863</v>
      </c>
      <c r="G174" s="393" t="s">
        <v>444</v>
      </c>
      <c r="H174" s="397" t="s">
        <v>801</v>
      </c>
      <c r="I174" s="127">
        <v>1736.19</v>
      </c>
      <c r="J174" s="89">
        <f>IF(B174='[4]ACS Fee-Based'!B174,1,0)</f>
        <v>1</v>
      </c>
      <c r="K174" s="89">
        <f>IF(C174='[4]ACS Fee-Based'!C174,1,0)</f>
        <v>1</v>
      </c>
      <c r="L174" s="89">
        <f>IF(D174='[4]ACS Fee-Based'!D174,1,0)</f>
        <v>1</v>
      </c>
      <c r="M174" s="89">
        <f>IF(E174='[4]ACS Fee-Based'!E174,1,0)</f>
        <v>1</v>
      </c>
      <c r="N174" s="89">
        <f>IF(F174='[4]ACS Fee-Based'!F174,1,0)</f>
        <v>0</v>
      </c>
      <c r="O174" s="89">
        <f>IF(G174='[4]ACS Fee-Based'!G174,1,0)</f>
        <v>1</v>
      </c>
    </row>
    <row r="175" spans="2:15" s="89" customFormat="1" ht="60" customHeight="1" x14ac:dyDescent="0.3">
      <c r="B175" s="384" t="s">
        <v>623</v>
      </c>
      <c r="C175" s="383" t="s">
        <v>440</v>
      </c>
      <c r="D175" s="383" t="s">
        <v>617</v>
      </c>
      <c r="E175" s="383" t="s">
        <v>349</v>
      </c>
      <c r="F175" s="383" t="s">
        <v>841</v>
      </c>
      <c r="G175" s="393" t="s">
        <v>442</v>
      </c>
      <c r="H175" s="397" t="s">
        <v>801</v>
      </c>
      <c r="I175" s="127">
        <v>1771.83</v>
      </c>
      <c r="J175" s="89">
        <f>IF(B175='[4]ACS Fee-Based'!B175,1,0)</f>
        <v>1</v>
      </c>
      <c r="K175" s="89">
        <f>IF(C175='[4]ACS Fee-Based'!C175,1,0)</f>
        <v>1</v>
      </c>
      <c r="L175" s="89">
        <f>IF(D175='[4]ACS Fee-Based'!D175,1,0)</f>
        <v>1</v>
      </c>
      <c r="M175" s="89">
        <f>IF(E175='[4]ACS Fee-Based'!E175,1,0)</f>
        <v>1</v>
      </c>
      <c r="N175" s="89">
        <f>IF(F175='[4]ACS Fee-Based'!F175,1,0)</f>
        <v>0</v>
      </c>
      <c r="O175" s="89">
        <f>IF(G175='[4]ACS Fee-Based'!G175,1,0)</f>
        <v>1</v>
      </c>
    </row>
    <row r="176" spans="2:15" s="89" customFormat="1" ht="60" customHeight="1" x14ac:dyDescent="0.3">
      <c r="B176" s="384" t="s">
        <v>624</v>
      </c>
      <c r="C176" s="383" t="s">
        <v>440</v>
      </c>
      <c r="D176" s="383" t="s">
        <v>617</v>
      </c>
      <c r="E176" s="383" t="s">
        <v>349</v>
      </c>
      <c r="F176" s="383" t="s">
        <v>841</v>
      </c>
      <c r="G176" s="393" t="s">
        <v>444</v>
      </c>
      <c r="H176" s="397" t="s">
        <v>801</v>
      </c>
      <c r="I176" s="127">
        <v>2692.29</v>
      </c>
      <c r="J176" s="89">
        <f>IF(B176='[4]ACS Fee-Based'!B176,1,0)</f>
        <v>1</v>
      </c>
      <c r="K176" s="89">
        <f>IF(C176='[4]ACS Fee-Based'!C176,1,0)</f>
        <v>1</v>
      </c>
      <c r="L176" s="89">
        <f>IF(D176='[4]ACS Fee-Based'!D176,1,0)</f>
        <v>1</v>
      </c>
      <c r="M176" s="89">
        <f>IF(E176='[4]ACS Fee-Based'!E176,1,0)</f>
        <v>1</v>
      </c>
      <c r="N176" s="89">
        <f>IF(F176='[4]ACS Fee-Based'!F176,1,0)</f>
        <v>0</v>
      </c>
      <c r="O176" s="89">
        <f>IF(G176='[4]ACS Fee-Based'!G176,1,0)</f>
        <v>1</v>
      </c>
    </row>
    <row r="177" spans="2:15" s="89" customFormat="1" ht="60" customHeight="1" x14ac:dyDescent="0.3">
      <c r="B177" s="384" t="s">
        <v>625</v>
      </c>
      <c r="C177" s="383" t="s">
        <v>440</v>
      </c>
      <c r="D177" s="383" t="s">
        <v>617</v>
      </c>
      <c r="E177" s="383" t="s">
        <v>349</v>
      </c>
      <c r="F177" s="383" t="s">
        <v>842</v>
      </c>
      <c r="G177" s="393" t="s">
        <v>442</v>
      </c>
      <c r="H177" s="397" t="s">
        <v>801</v>
      </c>
      <c r="I177" s="127">
        <v>784.06</v>
      </c>
      <c r="J177" s="89">
        <f>IF(B177='[4]ACS Fee-Based'!B177,1,0)</f>
        <v>1</v>
      </c>
      <c r="K177" s="89">
        <f>IF(C177='[4]ACS Fee-Based'!C177,1,0)</f>
        <v>1</v>
      </c>
      <c r="L177" s="89">
        <f>IF(D177='[4]ACS Fee-Based'!D177,1,0)</f>
        <v>1</v>
      </c>
      <c r="M177" s="89">
        <f>IF(E177='[4]ACS Fee-Based'!E177,1,0)</f>
        <v>1</v>
      </c>
      <c r="N177" s="89">
        <f>IF(F177='[4]ACS Fee-Based'!F177,1,0)</f>
        <v>0</v>
      </c>
      <c r="O177" s="89">
        <f>IF(G177='[4]ACS Fee-Based'!G177,1,0)</f>
        <v>1</v>
      </c>
    </row>
    <row r="178" spans="2:15" s="89" customFormat="1" ht="60" customHeight="1" x14ac:dyDescent="0.3">
      <c r="B178" s="384" t="s">
        <v>626</v>
      </c>
      <c r="C178" s="383" t="s">
        <v>440</v>
      </c>
      <c r="D178" s="383" t="s">
        <v>617</v>
      </c>
      <c r="E178" s="383" t="s">
        <v>349</v>
      </c>
      <c r="F178" s="383" t="s">
        <v>842</v>
      </c>
      <c r="G178" s="393" t="s">
        <v>444</v>
      </c>
      <c r="H178" s="397" t="s">
        <v>801</v>
      </c>
      <c r="I178" s="127">
        <v>1484.27</v>
      </c>
      <c r="J178" s="89">
        <f>IF(B178='[4]ACS Fee-Based'!B178,1,0)</f>
        <v>1</v>
      </c>
      <c r="K178" s="89">
        <f>IF(C178='[4]ACS Fee-Based'!C178,1,0)</f>
        <v>1</v>
      </c>
      <c r="L178" s="89">
        <f>IF(D178='[4]ACS Fee-Based'!D178,1,0)</f>
        <v>1</v>
      </c>
      <c r="M178" s="89">
        <f>IF(E178='[4]ACS Fee-Based'!E178,1,0)</f>
        <v>1</v>
      </c>
      <c r="N178" s="89">
        <f>IF(F178='[4]ACS Fee-Based'!F178,1,0)</f>
        <v>0</v>
      </c>
      <c r="O178" s="89">
        <f>IF(G178='[4]ACS Fee-Based'!G178,1,0)</f>
        <v>1</v>
      </c>
    </row>
    <row r="179" spans="2:15" s="89" customFormat="1" ht="60" customHeight="1" x14ac:dyDescent="0.3">
      <c r="B179" s="384" t="s">
        <v>627</v>
      </c>
      <c r="C179" s="383" t="s">
        <v>440</v>
      </c>
      <c r="D179" s="383" t="s">
        <v>617</v>
      </c>
      <c r="E179" s="383" t="s">
        <v>349</v>
      </c>
      <c r="F179" s="383" t="s">
        <v>843</v>
      </c>
      <c r="G179" s="393" t="s">
        <v>442</v>
      </c>
      <c r="H179" s="397" t="s">
        <v>801</v>
      </c>
      <c r="I179" s="127">
        <v>1740.16</v>
      </c>
      <c r="J179" s="89">
        <f>IF(B179='[4]ACS Fee-Based'!B179,1,0)</f>
        <v>1</v>
      </c>
      <c r="K179" s="89">
        <f>IF(C179='[4]ACS Fee-Based'!C179,1,0)</f>
        <v>1</v>
      </c>
      <c r="L179" s="89">
        <f>IF(D179='[4]ACS Fee-Based'!D179,1,0)</f>
        <v>1</v>
      </c>
      <c r="M179" s="89">
        <f>IF(E179='[4]ACS Fee-Based'!E179,1,0)</f>
        <v>1</v>
      </c>
      <c r="N179" s="89">
        <f>IF(F179='[4]ACS Fee-Based'!F179,1,0)</f>
        <v>0</v>
      </c>
      <c r="O179" s="89">
        <f>IF(G179='[4]ACS Fee-Based'!G179,1,0)</f>
        <v>1</v>
      </c>
    </row>
    <row r="180" spans="2:15" s="89" customFormat="1" ht="60" customHeight="1" x14ac:dyDescent="0.3">
      <c r="B180" s="384" t="s">
        <v>628</v>
      </c>
      <c r="C180" s="383" t="s">
        <v>440</v>
      </c>
      <c r="D180" s="383" t="s">
        <v>617</v>
      </c>
      <c r="E180" s="383" t="s">
        <v>349</v>
      </c>
      <c r="F180" s="383" t="s">
        <v>843</v>
      </c>
      <c r="G180" s="393" t="s">
        <v>444</v>
      </c>
      <c r="H180" s="397" t="s">
        <v>801</v>
      </c>
      <c r="I180" s="127">
        <v>2440.37</v>
      </c>
      <c r="J180" s="89">
        <f>IF(B180='[4]ACS Fee-Based'!B180,1,0)</f>
        <v>1</v>
      </c>
      <c r="K180" s="89">
        <f>IF(C180='[4]ACS Fee-Based'!C180,1,0)</f>
        <v>1</v>
      </c>
      <c r="L180" s="89">
        <f>IF(D180='[4]ACS Fee-Based'!D180,1,0)</f>
        <v>1</v>
      </c>
      <c r="M180" s="89">
        <f>IF(E180='[4]ACS Fee-Based'!E180,1,0)</f>
        <v>1</v>
      </c>
      <c r="N180" s="89">
        <f>IF(F180='[4]ACS Fee-Based'!F180,1,0)</f>
        <v>0</v>
      </c>
      <c r="O180" s="89">
        <f>IF(G180='[4]ACS Fee-Based'!G180,1,0)</f>
        <v>1</v>
      </c>
    </row>
    <row r="181" spans="2:15" s="89" customFormat="1" ht="60" customHeight="1" x14ac:dyDescent="0.3">
      <c r="B181" s="384" t="s">
        <v>629</v>
      </c>
      <c r="C181" s="383" t="s">
        <v>440</v>
      </c>
      <c r="D181" s="383" t="s">
        <v>617</v>
      </c>
      <c r="E181" s="383" t="s">
        <v>349</v>
      </c>
      <c r="F181" s="383" t="s">
        <v>864</v>
      </c>
      <c r="G181" s="393" t="s">
        <v>442</v>
      </c>
      <c r="H181" s="397" t="s">
        <v>801</v>
      </c>
      <c r="I181" s="127">
        <v>1030.7</v>
      </c>
      <c r="J181" s="89">
        <f>IF(B181='[4]ACS Fee-Based'!B181,1,0)</f>
        <v>1</v>
      </c>
      <c r="K181" s="89">
        <f>IF(C181='[4]ACS Fee-Based'!C181,1,0)</f>
        <v>1</v>
      </c>
      <c r="L181" s="89">
        <f>IF(D181='[4]ACS Fee-Based'!D181,1,0)</f>
        <v>1</v>
      </c>
      <c r="M181" s="89">
        <f>IF(E181='[4]ACS Fee-Based'!E181,1,0)</f>
        <v>1</v>
      </c>
      <c r="N181" s="89">
        <f>IF(F181='[4]ACS Fee-Based'!F181,1,0)</f>
        <v>0</v>
      </c>
      <c r="O181" s="89">
        <f>IF(G181='[4]ACS Fee-Based'!G181,1,0)</f>
        <v>1</v>
      </c>
    </row>
    <row r="182" spans="2:15" s="89" customFormat="1" ht="60" customHeight="1" x14ac:dyDescent="0.3">
      <c r="B182" s="384" t="s">
        <v>630</v>
      </c>
      <c r="C182" s="383" t="s">
        <v>440</v>
      </c>
      <c r="D182" s="383" t="s">
        <v>617</v>
      </c>
      <c r="E182" s="383" t="s">
        <v>349</v>
      </c>
      <c r="F182" s="383" t="s">
        <v>864</v>
      </c>
      <c r="G182" s="393" t="s">
        <v>444</v>
      </c>
      <c r="H182" s="397" t="s">
        <v>801</v>
      </c>
      <c r="I182" s="127">
        <v>1951.15</v>
      </c>
      <c r="J182" s="89">
        <f>IF(B182='[4]ACS Fee-Based'!B182,1,0)</f>
        <v>1</v>
      </c>
      <c r="K182" s="89">
        <f>IF(C182='[4]ACS Fee-Based'!C182,1,0)</f>
        <v>1</v>
      </c>
      <c r="L182" s="89">
        <f>IF(D182='[4]ACS Fee-Based'!D182,1,0)</f>
        <v>1</v>
      </c>
      <c r="M182" s="89">
        <f>IF(E182='[4]ACS Fee-Based'!E182,1,0)</f>
        <v>1</v>
      </c>
      <c r="N182" s="89">
        <f>IF(F182='[4]ACS Fee-Based'!F182,1,0)</f>
        <v>0</v>
      </c>
      <c r="O182" s="89">
        <f>IF(G182='[4]ACS Fee-Based'!G182,1,0)</f>
        <v>1</v>
      </c>
    </row>
    <row r="183" spans="2:15" s="89" customFormat="1" ht="60" customHeight="1" x14ac:dyDescent="0.3">
      <c r="B183" s="384" t="s">
        <v>631</v>
      </c>
      <c r="C183" s="383" t="s">
        <v>440</v>
      </c>
      <c r="D183" s="383" t="s">
        <v>617</v>
      </c>
      <c r="E183" s="383" t="s">
        <v>349</v>
      </c>
      <c r="F183" s="383" t="s">
        <v>865</v>
      </c>
      <c r="G183" s="393" t="s">
        <v>442</v>
      </c>
      <c r="H183" s="397" t="s">
        <v>801</v>
      </c>
      <c r="I183" s="127">
        <v>1986.8</v>
      </c>
      <c r="J183" s="89">
        <f>IF(B183='[4]ACS Fee-Based'!B183,1,0)</f>
        <v>1</v>
      </c>
      <c r="K183" s="89">
        <f>IF(C183='[4]ACS Fee-Based'!C183,1,0)</f>
        <v>1</v>
      </c>
      <c r="L183" s="89">
        <f>IF(D183='[4]ACS Fee-Based'!D183,1,0)</f>
        <v>1</v>
      </c>
      <c r="M183" s="89">
        <f>IF(E183='[4]ACS Fee-Based'!E183,1,0)</f>
        <v>1</v>
      </c>
      <c r="N183" s="89">
        <f>IF(F183='[4]ACS Fee-Based'!F183,1,0)</f>
        <v>0</v>
      </c>
      <c r="O183" s="89">
        <f>IF(G183='[4]ACS Fee-Based'!G183,1,0)</f>
        <v>1</v>
      </c>
    </row>
    <row r="184" spans="2:15" s="89" customFormat="1" ht="60" customHeight="1" x14ac:dyDescent="0.3">
      <c r="B184" s="384" t="s">
        <v>632</v>
      </c>
      <c r="C184" s="383" t="s">
        <v>440</v>
      </c>
      <c r="D184" s="383" t="s">
        <v>617</v>
      </c>
      <c r="E184" s="383" t="s">
        <v>349</v>
      </c>
      <c r="F184" s="383" t="s">
        <v>865</v>
      </c>
      <c r="G184" s="393" t="s">
        <v>444</v>
      </c>
      <c r="H184" s="397" t="s">
        <v>801</v>
      </c>
      <c r="I184" s="127">
        <v>2907.24</v>
      </c>
      <c r="J184" s="89">
        <f>IF(B184='[4]ACS Fee-Based'!B184,1,0)</f>
        <v>1</v>
      </c>
      <c r="K184" s="89">
        <f>IF(C184='[4]ACS Fee-Based'!C184,1,0)</f>
        <v>1</v>
      </c>
      <c r="L184" s="89">
        <f>IF(D184='[4]ACS Fee-Based'!D184,1,0)</f>
        <v>1</v>
      </c>
      <c r="M184" s="89">
        <f>IF(E184='[4]ACS Fee-Based'!E184,1,0)</f>
        <v>1</v>
      </c>
      <c r="N184" s="89">
        <f>IF(F184='[4]ACS Fee-Based'!F184,1,0)</f>
        <v>0</v>
      </c>
      <c r="O184" s="89">
        <f>IF(G184='[4]ACS Fee-Based'!G184,1,0)</f>
        <v>1</v>
      </c>
    </row>
    <row r="185" spans="2:15" s="89" customFormat="1" ht="60" customHeight="1" x14ac:dyDescent="0.3">
      <c r="B185" s="384" t="s">
        <v>633</v>
      </c>
      <c r="C185" s="383" t="s">
        <v>634</v>
      </c>
      <c r="D185" s="383" t="s">
        <v>635</v>
      </c>
      <c r="E185" s="383" t="s">
        <v>350</v>
      </c>
      <c r="F185" s="383" t="s">
        <v>839</v>
      </c>
      <c r="G185" s="393" t="s">
        <v>442</v>
      </c>
      <c r="H185" s="397" t="s">
        <v>801</v>
      </c>
      <c r="I185" s="127">
        <v>941.28</v>
      </c>
      <c r="J185" s="89">
        <f>IF(B185='[4]ACS Fee-Based'!B185,1,0)</f>
        <v>1</v>
      </c>
      <c r="K185" s="89">
        <f>IF(C185='[4]ACS Fee-Based'!C185,1,0)</f>
        <v>1</v>
      </c>
      <c r="L185" s="89">
        <f>IF(D185='[4]ACS Fee-Based'!D185,1,0)</f>
        <v>1</v>
      </c>
      <c r="M185" s="89">
        <f>IF(E185='[4]ACS Fee-Based'!E185,1,0)</f>
        <v>1</v>
      </c>
      <c r="N185" s="89">
        <f>IF(F185='[4]ACS Fee-Based'!F185,1,0)</f>
        <v>0</v>
      </c>
      <c r="O185" s="89">
        <f>IF(G185='[4]ACS Fee-Based'!G185,1,0)</f>
        <v>1</v>
      </c>
    </row>
    <row r="186" spans="2:15" s="89" customFormat="1" ht="60" customHeight="1" x14ac:dyDescent="0.3">
      <c r="B186" s="384" t="s">
        <v>636</v>
      </c>
      <c r="C186" s="383" t="s">
        <v>634</v>
      </c>
      <c r="D186" s="383" t="s">
        <v>635</v>
      </c>
      <c r="E186" s="383" t="s">
        <v>350</v>
      </c>
      <c r="F186" s="383" t="s">
        <v>839</v>
      </c>
      <c r="G186" s="393" t="s">
        <v>444</v>
      </c>
      <c r="H186" s="397" t="s">
        <v>801</v>
      </c>
      <c r="I186" s="127">
        <v>1991.59</v>
      </c>
      <c r="J186" s="89">
        <f>IF(B186='[4]ACS Fee-Based'!B186,1,0)</f>
        <v>1</v>
      </c>
      <c r="K186" s="89">
        <f>IF(C186='[4]ACS Fee-Based'!C186,1,0)</f>
        <v>1</v>
      </c>
      <c r="L186" s="89">
        <f>IF(D186='[4]ACS Fee-Based'!D186,1,0)</f>
        <v>1</v>
      </c>
      <c r="M186" s="89">
        <f>IF(E186='[4]ACS Fee-Based'!E186,1,0)</f>
        <v>1</v>
      </c>
      <c r="N186" s="89">
        <f>IF(F186='[4]ACS Fee-Based'!F186,1,0)</f>
        <v>0</v>
      </c>
      <c r="O186" s="89">
        <f>IF(G186='[4]ACS Fee-Based'!G186,1,0)</f>
        <v>1</v>
      </c>
    </row>
    <row r="187" spans="2:15" s="89" customFormat="1" ht="60" customHeight="1" x14ac:dyDescent="0.3">
      <c r="B187" s="384" t="s">
        <v>637</v>
      </c>
      <c r="C187" s="383" t="s">
        <v>634</v>
      </c>
      <c r="D187" s="383" t="s">
        <v>635</v>
      </c>
      <c r="E187" s="383" t="s">
        <v>350</v>
      </c>
      <c r="F187" s="383" t="s">
        <v>840</v>
      </c>
      <c r="G187" s="393" t="s">
        <v>442</v>
      </c>
      <c r="H187" s="397" t="s">
        <v>801</v>
      </c>
      <c r="I187" s="127">
        <v>1897.38</v>
      </c>
      <c r="J187" s="89">
        <f>IF(B187='[4]ACS Fee-Based'!B187,1,0)</f>
        <v>1</v>
      </c>
      <c r="K187" s="89">
        <f>IF(C187='[4]ACS Fee-Based'!C187,1,0)</f>
        <v>1</v>
      </c>
      <c r="L187" s="89">
        <f>IF(D187='[4]ACS Fee-Based'!D187,1,0)</f>
        <v>1</v>
      </c>
      <c r="M187" s="89">
        <f>IF(E187='[4]ACS Fee-Based'!E187,1,0)</f>
        <v>1</v>
      </c>
      <c r="N187" s="89">
        <f>IF(F187='[4]ACS Fee-Based'!F187,1,0)</f>
        <v>0</v>
      </c>
      <c r="O187" s="89">
        <f>IF(G187='[4]ACS Fee-Based'!G187,1,0)</f>
        <v>1</v>
      </c>
    </row>
    <row r="188" spans="2:15" s="89" customFormat="1" ht="60" customHeight="1" x14ac:dyDescent="0.3">
      <c r="B188" s="384" t="s">
        <v>638</v>
      </c>
      <c r="C188" s="383" t="s">
        <v>634</v>
      </c>
      <c r="D188" s="383" t="s">
        <v>635</v>
      </c>
      <c r="E188" s="383" t="s">
        <v>350</v>
      </c>
      <c r="F188" s="383" t="s">
        <v>840</v>
      </c>
      <c r="G188" s="393" t="s">
        <v>444</v>
      </c>
      <c r="H188" s="397" t="s">
        <v>801</v>
      </c>
      <c r="I188" s="127">
        <v>2947.7</v>
      </c>
      <c r="J188" s="89">
        <f>IF(B188='[4]ACS Fee-Based'!B188,1,0)</f>
        <v>1</v>
      </c>
      <c r="K188" s="89">
        <f>IF(C188='[4]ACS Fee-Based'!C188,1,0)</f>
        <v>1</v>
      </c>
      <c r="L188" s="89">
        <f>IF(D188='[4]ACS Fee-Based'!D188,1,0)</f>
        <v>1</v>
      </c>
      <c r="M188" s="89">
        <f>IF(E188='[4]ACS Fee-Based'!E188,1,0)</f>
        <v>1</v>
      </c>
      <c r="N188" s="89">
        <f>IF(F188='[4]ACS Fee-Based'!F188,1,0)</f>
        <v>0</v>
      </c>
      <c r="O188" s="89">
        <f>IF(G188='[4]ACS Fee-Based'!G188,1,0)</f>
        <v>1</v>
      </c>
    </row>
    <row r="189" spans="2:15" s="89" customFormat="1" ht="60" customHeight="1" x14ac:dyDescent="0.3">
      <c r="B189" s="384" t="s">
        <v>639</v>
      </c>
      <c r="C189" s="383" t="s">
        <v>634</v>
      </c>
      <c r="D189" s="383" t="s">
        <v>635</v>
      </c>
      <c r="E189" s="383" t="s">
        <v>350</v>
      </c>
      <c r="F189" s="383" t="s">
        <v>863</v>
      </c>
      <c r="G189" s="393" t="s">
        <v>442</v>
      </c>
      <c r="H189" s="397" t="s">
        <v>801</v>
      </c>
      <c r="I189" s="127">
        <v>1237.3900000000001</v>
      </c>
      <c r="J189" s="89">
        <f>IF(B189='[4]ACS Fee-Based'!B189,1,0)</f>
        <v>1</v>
      </c>
      <c r="K189" s="89">
        <f>IF(C189='[4]ACS Fee-Based'!C189,1,0)</f>
        <v>1</v>
      </c>
      <c r="L189" s="89">
        <f>IF(D189='[4]ACS Fee-Based'!D189,1,0)</f>
        <v>1</v>
      </c>
      <c r="M189" s="89">
        <f>IF(E189='[4]ACS Fee-Based'!E189,1,0)</f>
        <v>1</v>
      </c>
      <c r="N189" s="89">
        <f>IF(F189='[4]ACS Fee-Based'!F189,1,0)</f>
        <v>0</v>
      </c>
      <c r="O189" s="89">
        <f>IF(G189='[4]ACS Fee-Based'!G189,1,0)</f>
        <v>1</v>
      </c>
    </row>
    <row r="190" spans="2:15" s="89" customFormat="1" ht="60" customHeight="1" x14ac:dyDescent="0.3">
      <c r="B190" s="384" t="s">
        <v>640</v>
      </c>
      <c r="C190" s="383" t="s">
        <v>634</v>
      </c>
      <c r="D190" s="383" t="s">
        <v>635</v>
      </c>
      <c r="E190" s="383" t="s">
        <v>350</v>
      </c>
      <c r="F190" s="383" t="s">
        <v>863</v>
      </c>
      <c r="G190" s="393" t="s">
        <v>444</v>
      </c>
      <c r="H190" s="397" t="s">
        <v>801</v>
      </c>
      <c r="I190" s="127">
        <v>2618.0700000000002</v>
      </c>
      <c r="J190" s="89">
        <f>IF(B190='[4]ACS Fee-Based'!B190,1,0)</f>
        <v>1</v>
      </c>
      <c r="K190" s="89">
        <f>IF(C190='[4]ACS Fee-Based'!C190,1,0)</f>
        <v>1</v>
      </c>
      <c r="L190" s="89">
        <f>IF(D190='[4]ACS Fee-Based'!D190,1,0)</f>
        <v>1</v>
      </c>
      <c r="M190" s="89">
        <f>IF(E190='[4]ACS Fee-Based'!E190,1,0)</f>
        <v>1</v>
      </c>
      <c r="N190" s="89">
        <f>IF(F190='[4]ACS Fee-Based'!F190,1,0)</f>
        <v>0</v>
      </c>
      <c r="O190" s="89">
        <f>IF(G190='[4]ACS Fee-Based'!G190,1,0)</f>
        <v>1</v>
      </c>
    </row>
    <row r="191" spans="2:15" s="89" customFormat="1" ht="60" customHeight="1" x14ac:dyDescent="0.3">
      <c r="B191" s="384" t="s">
        <v>641</v>
      </c>
      <c r="C191" s="383" t="s">
        <v>634</v>
      </c>
      <c r="D191" s="383" t="s">
        <v>635</v>
      </c>
      <c r="E191" s="383" t="s">
        <v>350</v>
      </c>
      <c r="F191" s="383" t="s">
        <v>841</v>
      </c>
      <c r="G191" s="393" t="s">
        <v>442</v>
      </c>
      <c r="H191" s="397" t="s">
        <v>801</v>
      </c>
      <c r="I191" s="127">
        <v>2193.48</v>
      </c>
      <c r="J191" s="89">
        <f>IF(B191='[4]ACS Fee-Based'!B191,1,0)</f>
        <v>1</v>
      </c>
      <c r="K191" s="89">
        <f>IF(C191='[4]ACS Fee-Based'!C191,1,0)</f>
        <v>1</v>
      </c>
      <c r="L191" s="89">
        <f>IF(D191='[4]ACS Fee-Based'!D191,1,0)</f>
        <v>1</v>
      </c>
      <c r="M191" s="89">
        <f>IF(E191='[4]ACS Fee-Based'!E191,1,0)</f>
        <v>1</v>
      </c>
      <c r="N191" s="89">
        <f>IF(F191='[4]ACS Fee-Based'!F191,1,0)</f>
        <v>0</v>
      </c>
      <c r="O191" s="89">
        <f>IF(G191='[4]ACS Fee-Based'!G191,1,0)</f>
        <v>1</v>
      </c>
    </row>
    <row r="192" spans="2:15" s="89" customFormat="1" ht="60" customHeight="1" x14ac:dyDescent="0.3">
      <c r="B192" s="384" t="s">
        <v>642</v>
      </c>
      <c r="C192" s="383" t="s">
        <v>634</v>
      </c>
      <c r="D192" s="383" t="s">
        <v>635</v>
      </c>
      <c r="E192" s="383" t="s">
        <v>350</v>
      </c>
      <c r="F192" s="383" t="s">
        <v>841</v>
      </c>
      <c r="G192" s="393" t="s">
        <v>444</v>
      </c>
      <c r="H192" s="397" t="s">
        <v>801</v>
      </c>
      <c r="I192" s="127">
        <v>3574.17</v>
      </c>
      <c r="J192" s="89">
        <f>IF(B192='[4]ACS Fee-Based'!B192,1,0)</f>
        <v>1</v>
      </c>
      <c r="K192" s="89">
        <f>IF(C192='[4]ACS Fee-Based'!C192,1,0)</f>
        <v>1</v>
      </c>
      <c r="L192" s="89">
        <f>IF(D192='[4]ACS Fee-Based'!D192,1,0)</f>
        <v>1</v>
      </c>
      <c r="M192" s="89">
        <f>IF(E192='[4]ACS Fee-Based'!E192,1,0)</f>
        <v>1</v>
      </c>
      <c r="N192" s="89">
        <f>IF(F192='[4]ACS Fee-Based'!F192,1,0)</f>
        <v>0</v>
      </c>
      <c r="O192" s="89">
        <f>IF(G192='[4]ACS Fee-Based'!G192,1,0)</f>
        <v>1</v>
      </c>
    </row>
    <row r="193" spans="2:15" s="89" customFormat="1" ht="60" customHeight="1" x14ac:dyDescent="0.3">
      <c r="B193" s="384" t="s">
        <v>643</v>
      </c>
      <c r="C193" s="383" t="s">
        <v>634</v>
      </c>
      <c r="D193" s="383" t="s">
        <v>635</v>
      </c>
      <c r="E193" s="383" t="s">
        <v>350</v>
      </c>
      <c r="F193" s="383" t="s">
        <v>842</v>
      </c>
      <c r="G193" s="393" t="s">
        <v>442</v>
      </c>
      <c r="H193" s="397" t="s">
        <v>801</v>
      </c>
      <c r="I193" s="127">
        <v>1046.0999999999999</v>
      </c>
      <c r="J193" s="89">
        <f>IF(B193='[4]ACS Fee-Based'!B193,1,0)</f>
        <v>1</v>
      </c>
      <c r="K193" s="89">
        <f>IF(C193='[4]ACS Fee-Based'!C193,1,0)</f>
        <v>1</v>
      </c>
      <c r="L193" s="89">
        <f>IF(D193='[4]ACS Fee-Based'!D193,1,0)</f>
        <v>1</v>
      </c>
      <c r="M193" s="89">
        <f>IF(E193='[4]ACS Fee-Based'!E193,1,0)</f>
        <v>1</v>
      </c>
      <c r="N193" s="89">
        <f>IF(F193='[4]ACS Fee-Based'!F193,1,0)</f>
        <v>0</v>
      </c>
      <c r="O193" s="89">
        <f>IF(G193='[4]ACS Fee-Based'!G193,1,0)</f>
        <v>1</v>
      </c>
    </row>
    <row r="194" spans="2:15" s="89" customFormat="1" ht="60" customHeight="1" x14ac:dyDescent="0.3">
      <c r="B194" s="384" t="s">
        <v>644</v>
      </c>
      <c r="C194" s="383" t="s">
        <v>634</v>
      </c>
      <c r="D194" s="383" t="s">
        <v>635</v>
      </c>
      <c r="E194" s="383" t="s">
        <v>350</v>
      </c>
      <c r="F194" s="383" t="s">
        <v>842</v>
      </c>
      <c r="G194" s="393" t="s">
        <v>444</v>
      </c>
      <c r="H194" s="397" t="s">
        <v>801</v>
      </c>
      <c r="I194" s="127">
        <v>2096.42</v>
      </c>
      <c r="J194" s="89">
        <f>IF(B194='[4]ACS Fee-Based'!B194,1,0)</f>
        <v>1</v>
      </c>
      <c r="K194" s="89">
        <f>IF(C194='[4]ACS Fee-Based'!C194,1,0)</f>
        <v>1</v>
      </c>
      <c r="L194" s="89">
        <f>IF(D194='[4]ACS Fee-Based'!D194,1,0)</f>
        <v>1</v>
      </c>
      <c r="M194" s="89">
        <f>IF(E194='[4]ACS Fee-Based'!E194,1,0)</f>
        <v>1</v>
      </c>
      <c r="N194" s="89">
        <f>IF(F194='[4]ACS Fee-Based'!F194,1,0)</f>
        <v>0</v>
      </c>
      <c r="O194" s="89">
        <f>IF(G194='[4]ACS Fee-Based'!G194,1,0)</f>
        <v>1</v>
      </c>
    </row>
    <row r="195" spans="2:15" s="89" customFormat="1" ht="60" customHeight="1" x14ac:dyDescent="0.3">
      <c r="B195" s="384" t="s">
        <v>645</v>
      </c>
      <c r="C195" s="383" t="s">
        <v>634</v>
      </c>
      <c r="D195" s="383" t="s">
        <v>635</v>
      </c>
      <c r="E195" s="383" t="s">
        <v>350</v>
      </c>
      <c r="F195" s="383" t="s">
        <v>843</v>
      </c>
      <c r="G195" s="393" t="s">
        <v>442</v>
      </c>
      <c r="H195" s="397" t="s">
        <v>801</v>
      </c>
      <c r="I195" s="127">
        <v>2002.21</v>
      </c>
      <c r="J195" s="89">
        <f>IF(B195='[4]ACS Fee-Based'!B195,1,0)</f>
        <v>1</v>
      </c>
      <c r="K195" s="89">
        <f>IF(C195='[4]ACS Fee-Based'!C195,1,0)</f>
        <v>1</v>
      </c>
      <c r="L195" s="89">
        <f>IF(D195='[4]ACS Fee-Based'!D195,1,0)</f>
        <v>1</v>
      </c>
      <c r="M195" s="89">
        <f>IF(E195='[4]ACS Fee-Based'!E195,1,0)</f>
        <v>1</v>
      </c>
      <c r="N195" s="89">
        <f>IF(F195='[4]ACS Fee-Based'!F195,1,0)</f>
        <v>0</v>
      </c>
      <c r="O195" s="89">
        <f>IF(G195='[4]ACS Fee-Based'!G195,1,0)</f>
        <v>1</v>
      </c>
    </row>
    <row r="196" spans="2:15" s="89" customFormat="1" ht="60" customHeight="1" x14ac:dyDescent="0.3">
      <c r="B196" s="384" t="s">
        <v>646</v>
      </c>
      <c r="C196" s="383" t="s">
        <v>634</v>
      </c>
      <c r="D196" s="383" t="s">
        <v>635</v>
      </c>
      <c r="E196" s="383" t="s">
        <v>350</v>
      </c>
      <c r="F196" s="383" t="s">
        <v>843</v>
      </c>
      <c r="G196" s="393" t="s">
        <v>444</v>
      </c>
      <c r="H196" s="397" t="s">
        <v>801</v>
      </c>
      <c r="I196" s="127">
        <v>3052.5</v>
      </c>
      <c r="J196" s="89">
        <f>IF(B196='[4]ACS Fee-Based'!B196,1,0)</f>
        <v>1</v>
      </c>
      <c r="K196" s="89">
        <f>IF(C196='[4]ACS Fee-Based'!C196,1,0)</f>
        <v>1</v>
      </c>
      <c r="L196" s="89">
        <f>IF(D196='[4]ACS Fee-Based'!D196,1,0)</f>
        <v>1</v>
      </c>
      <c r="M196" s="89">
        <f>IF(E196='[4]ACS Fee-Based'!E196,1,0)</f>
        <v>1</v>
      </c>
      <c r="N196" s="89">
        <f>IF(F196='[4]ACS Fee-Based'!F196,1,0)</f>
        <v>0</v>
      </c>
      <c r="O196" s="89">
        <f>IF(G196='[4]ACS Fee-Based'!G196,1,0)</f>
        <v>1</v>
      </c>
    </row>
    <row r="197" spans="2:15" s="89" customFormat="1" ht="60" customHeight="1" x14ac:dyDescent="0.3">
      <c r="B197" s="384" t="s">
        <v>647</v>
      </c>
      <c r="C197" s="383" t="s">
        <v>634</v>
      </c>
      <c r="D197" s="383" t="s">
        <v>635</v>
      </c>
      <c r="E197" s="383" t="s">
        <v>350</v>
      </c>
      <c r="F197" s="383" t="s">
        <v>864</v>
      </c>
      <c r="G197" s="393" t="s">
        <v>442</v>
      </c>
      <c r="H197" s="397" t="s">
        <v>801</v>
      </c>
      <c r="I197" s="127">
        <v>1375.18</v>
      </c>
      <c r="J197" s="89">
        <f>IF(B197='[4]ACS Fee-Based'!B197,1,0)</f>
        <v>1</v>
      </c>
      <c r="K197" s="89">
        <f>IF(C197='[4]ACS Fee-Based'!C197,1,0)</f>
        <v>1</v>
      </c>
      <c r="L197" s="89">
        <f>IF(D197='[4]ACS Fee-Based'!D197,1,0)</f>
        <v>1</v>
      </c>
      <c r="M197" s="89">
        <f>IF(E197='[4]ACS Fee-Based'!E197,1,0)</f>
        <v>1</v>
      </c>
      <c r="N197" s="89">
        <f>IF(F197='[4]ACS Fee-Based'!F197,1,0)</f>
        <v>0</v>
      </c>
      <c r="O197" s="89">
        <f>IF(G197='[4]ACS Fee-Based'!G197,1,0)</f>
        <v>1</v>
      </c>
    </row>
    <row r="198" spans="2:15" s="89" customFormat="1" ht="60" customHeight="1" x14ac:dyDescent="0.3">
      <c r="B198" s="384" t="s">
        <v>648</v>
      </c>
      <c r="C198" s="383" t="s">
        <v>634</v>
      </c>
      <c r="D198" s="383" t="s">
        <v>635</v>
      </c>
      <c r="E198" s="383" t="s">
        <v>350</v>
      </c>
      <c r="F198" s="383" t="s">
        <v>864</v>
      </c>
      <c r="G198" s="393" t="s">
        <v>444</v>
      </c>
      <c r="H198" s="397" t="s">
        <v>801</v>
      </c>
      <c r="I198" s="127">
        <v>2755.85</v>
      </c>
      <c r="J198" s="89">
        <f>IF(B198='[4]ACS Fee-Based'!B198,1,0)</f>
        <v>1</v>
      </c>
      <c r="K198" s="89">
        <f>IF(C198='[4]ACS Fee-Based'!C198,1,0)</f>
        <v>1</v>
      </c>
      <c r="L198" s="89">
        <f>IF(D198='[4]ACS Fee-Based'!D198,1,0)</f>
        <v>1</v>
      </c>
      <c r="M198" s="89">
        <f>IF(E198='[4]ACS Fee-Based'!E198,1,0)</f>
        <v>1</v>
      </c>
      <c r="N198" s="89">
        <f>IF(F198='[4]ACS Fee-Based'!F198,1,0)</f>
        <v>0</v>
      </c>
      <c r="O198" s="89">
        <f>IF(G198='[4]ACS Fee-Based'!G198,1,0)</f>
        <v>1</v>
      </c>
    </row>
    <row r="199" spans="2:15" s="89" customFormat="1" ht="60" customHeight="1" x14ac:dyDescent="0.3">
      <c r="B199" s="384" t="s">
        <v>649</v>
      </c>
      <c r="C199" s="383" t="s">
        <v>634</v>
      </c>
      <c r="D199" s="383" t="s">
        <v>635</v>
      </c>
      <c r="E199" s="383" t="s">
        <v>350</v>
      </c>
      <c r="F199" s="383" t="s">
        <v>865</v>
      </c>
      <c r="G199" s="393" t="s">
        <v>442</v>
      </c>
      <c r="H199" s="397" t="s">
        <v>801</v>
      </c>
      <c r="I199" s="127">
        <v>2331.27</v>
      </c>
      <c r="J199" s="89">
        <f>IF(B199='[4]ACS Fee-Based'!B199,1,0)</f>
        <v>1</v>
      </c>
      <c r="K199" s="89">
        <f>IF(C199='[4]ACS Fee-Based'!C199,1,0)</f>
        <v>1</v>
      </c>
      <c r="L199" s="89">
        <f>IF(D199='[4]ACS Fee-Based'!D199,1,0)</f>
        <v>1</v>
      </c>
      <c r="M199" s="89">
        <f>IF(E199='[4]ACS Fee-Based'!E199,1,0)</f>
        <v>1</v>
      </c>
      <c r="N199" s="89">
        <f>IF(F199='[4]ACS Fee-Based'!F199,1,0)</f>
        <v>0</v>
      </c>
      <c r="O199" s="89">
        <f>IF(G199='[4]ACS Fee-Based'!G199,1,0)</f>
        <v>1</v>
      </c>
    </row>
    <row r="200" spans="2:15" s="89" customFormat="1" ht="60" customHeight="1" x14ac:dyDescent="0.3">
      <c r="B200" s="384" t="s">
        <v>650</v>
      </c>
      <c r="C200" s="383" t="s">
        <v>634</v>
      </c>
      <c r="D200" s="383" t="s">
        <v>635</v>
      </c>
      <c r="E200" s="383" t="s">
        <v>350</v>
      </c>
      <c r="F200" s="383" t="s">
        <v>865</v>
      </c>
      <c r="G200" s="393" t="s">
        <v>444</v>
      </c>
      <c r="H200" s="397" t="s">
        <v>801</v>
      </c>
      <c r="I200" s="127">
        <v>3711.96</v>
      </c>
      <c r="J200" s="89">
        <f>IF(B200='[4]ACS Fee-Based'!B200,1,0)</f>
        <v>1</v>
      </c>
      <c r="K200" s="89">
        <f>IF(C200='[4]ACS Fee-Based'!C200,1,0)</f>
        <v>1</v>
      </c>
      <c r="L200" s="89">
        <f>IF(D200='[4]ACS Fee-Based'!D200,1,0)</f>
        <v>1</v>
      </c>
      <c r="M200" s="89">
        <f>IF(E200='[4]ACS Fee-Based'!E200,1,0)</f>
        <v>1</v>
      </c>
      <c r="N200" s="89">
        <f>IF(F200='[4]ACS Fee-Based'!F200,1,0)</f>
        <v>0</v>
      </c>
      <c r="O200" s="89">
        <f>IF(G200='[4]ACS Fee-Based'!G200,1,0)</f>
        <v>1</v>
      </c>
    </row>
    <row r="201" spans="2:15" s="89" customFormat="1" ht="45" customHeight="1" x14ac:dyDescent="0.3">
      <c r="B201" s="384" t="s">
        <v>651</v>
      </c>
      <c r="C201" s="383" t="s">
        <v>440</v>
      </c>
      <c r="D201" s="383" t="s">
        <v>652</v>
      </c>
      <c r="E201" s="383" t="s">
        <v>371</v>
      </c>
      <c r="F201" s="383" t="s">
        <v>839</v>
      </c>
      <c r="G201" s="393" t="s">
        <v>442</v>
      </c>
      <c r="H201" s="397" t="s">
        <v>801</v>
      </c>
      <c r="I201" s="127">
        <v>976.93</v>
      </c>
      <c r="J201" s="89">
        <f>IF(B201='[4]ACS Fee-Based'!B201,1,0)</f>
        <v>1</v>
      </c>
      <c r="K201" s="89">
        <f>IF(C201='[4]ACS Fee-Based'!C201,1,0)</f>
        <v>1</v>
      </c>
      <c r="L201" s="89">
        <f>IF(D201='[4]ACS Fee-Based'!D201,1,0)</f>
        <v>1</v>
      </c>
      <c r="M201" s="89">
        <f>IF(E201='[4]ACS Fee-Based'!E201,1,0)</f>
        <v>0</v>
      </c>
      <c r="N201" s="89">
        <f>IF(F201='[4]ACS Fee-Based'!F201,1,0)</f>
        <v>0</v>
      </c>
      <c r="O201" s="89">
        <f>IF(G201='[4]ACS Fee-Based'!G201,1,0)</f>
        <v>1</v>
      </c>
    </row>
    <row r="202" spans="2:15" s="89" customFormat="1" ht="45" customHeight="1" x14ac:dyDescent="0.3">
      <c r="B202" s="384" t="s">
        <v>653</v>
      </c>
      <c r="C202" s="383" t="s">
        <v>440</v>
      </c>
      <c r="D202" s="383" t="s">
        <v>652</v>
      </c>
      <c r="E202" s="383" t="s">
        <v>371</v>
      </c>
      <c r="F202" s="383" t="s">
        <v>839</v>
      </c>
      <c r="G202" s="393" t="s">
        <v>444</v>
      </c>
      <c r="H202" s="397" t="s">
        <v>801</v>
      </c>
      <c r="I202" s="127">
        <v>1677.12</v>
      </c>
      <c r="J202" s="89">
        <f>IF(B202='[4]ACS Fee-Based'!B202,1,0)</f>
        <v>1</v>
      </c>
      <c r="K202" s="89">
        <f>IF(C202='[4]ACS Fee-Based'!C202,1,0)</f>
        <v>1</v>
      </c>
      <c r="L202" s="89">
        <f>IF(D202='[4]ACS Fee-Based'!D202,1,0)</f>
        <v>1</v>
      </c>
      <c r="M202" s="89">
        <f>IF(E202='[4]ACS Fee-Based'!E202,1,0)</f>
        <v>0</v>
      </c>
      <c r="N202" s="89">
        <f>IF(F202='[4]ACS Fee-Based'!F202,1,0)</f>
        <v>0</v>
      </c>
      <c r="O202" s="89">
        <f>IF(G202='[4]ACS Fee-Based'!G202,1,0)</f>
        <v>1</v>
      </c>
    </row>
    <row r="203" spans="2:15" s="89" customFormat="1" ht="45" customHeight="1" x14ac:dyDescent="0.3">
      <c r="B203" s="384" t="s">
        <v>654</v>
      </c>
      <c r="C203" s="383" t="s">
        <v>440</v>
      </c>
      <c r="D203" s="383" t="s">
        <v>652</v>
      </c>
      <c r="E203" s="383" t="s">
        <v>371</v>
      </c>
      <c r="F203" s="383" t="s">
        <v>840</v>
      </c>
      <c r="G203" s="393" t="s">
        <v>442</v>
      </c>
      <c r="H203" s="397" t="s">
        <v>801</v>
      </c>
      <c r="I203" s="127">
        <v>1933.02</v>
      </c>
      <c r="J203" s="89">
        <f>IF(B203='[4]ACS Fee-Based'!B203,1,0)</f>
        <v>1</v>
      </c>
      <c r="K203" s="89">
        <f>IF(C203='[4]ACS Fee-Based'!C203,1,0)</f>
        <v>1</v>
      </c>
      <c r="L203" s="89">
        <f>IF(D203='[4]ACS Fee-Based'!D203,1,0)</f>
        <v>1</v>
      </c>
      <c r="M203" s="89">
        <f>IF(E203='[4]ACS Fee-Based'!E203,1,0)</f>
        <v>0</v>
      </c>
      <c r="N203" s="89">
        <f>IF(F203='[4]ACS Fee-Based'!F203,1,0)</f>
        <v>0</v>
      </c>
      <c r="O203" s="89">
        <f>IF(G203='[4]ACS Fee-Based'!G203,1,0)</f>
        <v>1</v>
      </c>
    </row>
    <row r="204" spans="2:15" s="89" customFormat="1" ht="45" customHeight="1" x14ac:dyDescent="0.3">
      <c r="B204" s="384" t="s">
        <v>655</v>
      </c>
      <c r="C204" s="383" t="s">
        <v>440</v>
      </c>
      <c r="D204" s="383" t="s">
        <v>652</v>
      </c>
      <c r="E204" s="383" t="s">
        <v>371</v>
      </c>
      <c r="F204" s="383" t="s">
        <v>840</v>
      </c>
      <c r="G204" s="393" t="s">
        <v>444</v>
      </c>
      <c r="H204" s="397" t="s">
        <v>801</v>
      </c>
      <c r="I204" s="127">
        <v>2633.23</v>
      </c>
      <c r="J204" s="89">
        <f>IF(B204='[4]ACS Fee-Based'!B204,1,0)</f>
        <v>1</v>
      </c>
      <c r="K204" s="89">
        <f>IF(C204='[4]ACS Fee-Based'!C204,1,0)</f>
        <v>1</v>
      </c>
      <c r="L204" s="89">
        <f>IF(D204='[4]ACS Fee-Based'!D204,1,0)</f>
        <v>1</v>
      </c>
      <c r="M204" s="89">
        <f>IF(E204='[4]ACS Fee-Based'!E204,1,0)</f>
        <v>0</v>
      </c>
      <c r="N204" s="89">
        <f>IF(F204='[4]ACS Fee-Based'!F204,1,0)</f>
        <v>0</v>
      </c>
      <c r="O204" s="89">
        <f>IF(G204='[4]ACS Fee-Based'!G204,1,0)</f>
        <v>1</v>
      </c>
    </row>
    <row r="205" spans="2:15" s="89" customFormat="1" ht="45" customHeight="1" x14ac:dyDescent="0.3">
      <c r="B205" s="384" t="s">
        <v>656</v>
      </c>
      <c r="C205" s="383" t="s">
        <v>440</v>
      </c>
      <c r="D205" s="383" t="s">
        <v>652</v>
      </c>
      <c r="E205" s="383" t="s">
        <v>371</v>
      </c>
      <c r="F205" s="383" t="s">
        <v>842</v>
      </c>
      <c r="G205" s="393" t="s">
        <v>442</v>
      </c>
      <c r="H205" s="397" t="s">
        <v>801</v>
      </c>
      <c r="I205" s="127">
        <v>1396.21</v>
      </c>
      <c r="J205" s="89">
        <f>IF(B205='[4]ACS Fee-Based'!B205,1,0)</f>
        <v>1</v>
      </c>
      <c r="K205" s="89">
        <f>IF(C205='[4]ACS Fee-Based'!C205,1,0)</f>
        <v>1</v>
      </c>
      <c r="L205" s="89">
        <f>IF(D205='[4]ACS Fee-Based'!D205,1,0)</f>
        <v>1</v>
      </c>
      <c r="M205" s="89">
        <f>IF(E205='[4]ACS Fee-Based'!E205,1,0)</f>
        <v>0</v>
      </c>
      <c r="N205" s="89">
        <f>IF(F205='[4]ACS Fee-Based'!F205,1,0)</f>
        <v>0</v>
      </c>
      <c r="O205" s="89">
        <f>IF(G205='[4]ACS Fee-Based'!G205,1,0)</f>
        <v>1</v>
      </c>
    </row>
    <row r="206" spans="2:15" s="89" customFormat="1" ht="45" customHeight="1" x14ac:dyDescent="0.3">
      <c r="B206" s="384" t="s">
        <v>657</v>
      </c>
      <c r="C206" s="383" t="s">
        <v>440</v>
      </c>
      <c r="D206" s="383" t="s">
        <v>652</v>
      </c>
      <c r="E206" s="383" t="s">
        <v>371</v>
      </c>
      <c r="F206" s="383" t="s">
        <v>842</v>
      </c>
      <c r="G206" s="393" t="s">
        <v>444</v>
      </c>
      <c r="H206" s="397" t="s">
        <v>801</v>
      </c>
      <c r="I206" s="127">
        <v>2096.42</v>
      </c>
      <c r="J206" s="89">
        <f>IF(B206='[4]ACS Fee-Based'!B206,1,0)</f>
        <v>1</v>
      </c>
      <c r="K206" s="89">
        <f>IF(C206='[4]ACS Fee-Based'!C206,1,0)</f>
        <v>1</v>
      </c>
      <c r="L206" s="89">
        <f>IF(D206='[4]ACS Fee-Based'!D206,1,0)</f>
        <v>1</v>
      </c>
      <c r="M206" s="89">
        <f>IF(E206='[4]ACS Fee-Based'!E206,1,0)</f>
        <v>0</v>
      </c>
      <c r="N206" s="89">
        <f>IF(F206='[4]ACS Fee-Based'!F206,1,0)</f>
        <v>0</v>
      </c>
      <c r="O206" s="89">
        <f>IF(G206='[4]ACS Fee-Based'!G206,1,0)</f>
        <v>1</v>
      </c>
    </row>
    <row r="207" spans="2:15" s="89" customFormat="1" ht="45" customHeight="1" x14ac:dyDescent="0.3">
      <c r="B207" s="384" t="s">
        <v>658</v>
      </c>
      <c r="C207" s="383" t="s">
        <v>440</v>
      </c>
      <c r="D207" s="383" t="s">
        <v>652</v>
      </c>
      <c r="E207" s="383" t="s">
        <v>371</v>
      </c>
      <c r="F207" s="383" t="s">
        <v>843</v>
      </c>
      <c r="G207" s="393" t="s">
        <v>442</v>
      </c>
      <c r="H207" s="397" t="s">
        <v>801</v>
      </c>
      <c r="I207" s="127">
        <v>2352.3200000000002</v>
      </c>
      <c r="J207" s="89">
        <f>IF(B207='[4]ACS Fee-Based'!B207,1,0)</f>
        <v>1</v>
      </c>
      <c r="K207" s="89">
        <f>IF(C207='[4]ACS Fee-Based'!C207,1,0)</f>
        <v>1</v>
      </c>
      <c r="L207" s="89">
        <f>IF(D207='[4]ACS Fee-Based'!D207,1,0)</f>
        <v>1</v>
      </c>
      <c r="M207" s="89">
        <f>IF(E207='[4]ACS Fee-Based'!E207,1,0)</f>
        <v>0</v>
      </c>
      <c r="N207" s="89">
        <f>IF(F207='[4]ACS Fee-Based'!F207,1,0)</f>
        <v>0</v>
      </c>
      <c r="O207" s="89">
        <f>IF(G207='[4]ACS Fee-Based'!G207,1,0)</f>
        <v>1</v>
      </c>
    </row>
    <row r="208" spans="2:15" s="89" customFormat="1" ht="45" customHeight="1" x14ac:dyDescent="0.3">
      <c r="B208" s="384" t="s">
        <v>659</v>
      </c>
      <c r="C208" s="383" t="s">
        <v>440</v>
      </c>
      <c r="D208" s="383" t="s">
        <v>652</v>
      </c>
      <c r="E208" s="383" t="s">
        <v>371</v>
      </c>
      <c r="F208" s="383" t="s">
        <v>843</v>
      </c>
      <c r="G208" s="393" t="s">
        <v>444</v>
      </c>
      <c r="H208" s="397" t="s">
        <v>801</v>
      </c>
      <c r="I208" s="127">
        <v>3052.5</v>
      </c>
      <c r="J208" s="89">
        <f>IF(B208='[4]ACS Fee-Based'!B208,1,0)</f>
        <v>1</v>
      </c>
      <c r="K208" s="89">
        <f>IF(C208='[4]ACS Fee-Based'!C208,1,0)</f>
        <v>1</v>
      </c>
      <c r="L208" s="89">
        <f>IF(D208='[4]ACS Fee-Based'!D208,1,0)</f>
        <v>1</v>
      </c>
      <c r="M208" s="89">
        <f>IF(E208='[4]ACS Fee-Based'!E208,1,0)</f>
        <v>0</v>
      </c>
      <c r="N208" s="89">
        <f>IF(F208='[4]ACS Fee-Based'!F208,1,0)</f>
        <v>0</v>
      </c>
      <c r="O208" s="89">
        <f>IF(G208='[4]ACS Fee-Based'!G208,1,0)</f>
        <v>1</v>
      </c>
    </row>
    <row r="209" spans="2:15" s="89" customFormat="1" ht="45" customHeight="1" x14ac:dyDescent="0.3">
      <c r="B209" s="384" t="s">
        <v>660</v>
      </c>
      <c r="C209" s="383" t="s">
        <v>440</v>
      </c>
      <c r="D209" s="383" t="s">
        <v>652</v>
      </c>
      <c r="E209" s="383" t="s">
        <v>371</v>
      </c>
      <c r="F209" s="383" t="s">
        <v>863</v>
      </c>
      <c r="G209" s="393" t="s">
        <v>442</v>
      </c>
      <c r="H209" s="397" t="s">
        <v>801</v>
      </c>
      <c r="I209" s="127">
        <v>1284.23</v>
      </c>
      <c r="J209" s="89">
        <f>IF(B209='[4]ACS Fee-Based'!B209,1,0)</f>
        <v>1</v>
      </c>
      <c r="K209" s="89">
        <f>IF(C209='[4]ACS Fee-Based'!C209,1,0)</f>
        <v>1</v>
      </c>
      <c r="L209" s="89">
        <f>IF(D209='[4]ACS Fee-Based'!D209,1,0)</f>
        <v>1</v>
      </c>
      <c r="M209" s="89">
        <f>IF(E209='[4]ACS Fee-Based'!E209,1,0)</f>
        <v>0</v>
      </c>
      <c r="N209" s="89">
        <f>IF(F209='[4]ACS Fee-Based'!F209,1,0)</f>
        <v>0</v>
      </c>
      <c r="O209" s="89">
        <f>IF(G209='[4]ACS Fee-Based'!G209,1,0)</f>
        <v>1</v>
      </c>
    </row>
    <row r="210" spans="2:15" s="89" customFormat="1" ht="45" customHeight="1" x14ac:dyDescent="0.3">
      <c r="B210" s="384" t="s">
        <v>661</v>
      </c>
      <c r="C210" s="383" t="s">
        <v>440</v>
      </c>
      <c r="D210" s="383" t="s">
        <v>652</v>
      </c>
      <c r="E210" s="383" t="s">
        <v>371</v>
      </c>
      <c r="F210" s="383" t="s">
        <v>863</v>
      </c>
      <c r="G210" s="393" t="s">
        <v>444</v>
      </c>
      <c r="H210" s="397" t="s">
        <v>801</v>
      </c>
      <c r="I210" s="127">
        <v>2204.69</v>
      </c>
      <c r="J210" s="89">
        <f>IF(B210='[4]ACS Fee-Based'!B210,1,0)</f>
        <v>1</v>
      </c>
      <c r="K210" s="89">
        <f>IF(C210='[4]ACS Fee-Based'!C210,1,0)</f>
        <v>1</v>
      </c>
      <c r="L210" s="89">
        <f>IF(D210='[4]ACS Fee-Based'!D210,1,0)</f>
        <v>1</v>
      </c>
      <c r="M210" s="89">
        <f>IF(E210='[4]ACS Fee-Based'!E210,1,0)</f>
        <v>0</v>
      </c>
      <c r="N210" s="89">
        <f>IF(F210='[4]ACS Fee-Based'!F210,1,0)</f>
        <v>0</v>
      </c>
      <c r="O210" s="89">
        <f>IF(G210='[4]ACS Fee-Based'!G210,1,0)</f>
        <v>1</v>
      </c>
    </row>
    <row r="211" spans="2:15" s="89" customFormat="1" ht="45" customHeight="1" x14ac:dyDescent="0.3">
      <c r="B211" s="384" t="s">
        <v>662</v>
      </c>
      <c r="C211" s="383" t="s">
        <v>440</v>
      </c>
      <c r="D211" s="383" t="s">
        <v>652</v>
      </c>
      <c r="E211" s="383" t="s">
        <v>371</v>
      </c>
      <c r="F211" s="383" t="s">
        <v>841</v>
      </c>
      <c r="G211" s="393" t="s">
        <v>442</v>
      </c>
      <c r="H211" s="397" t="s">
        <v>801</v>
      </c>
      <c r="I211" s="127">
        <v>2240.33</v>
      </c>
      <c r="J211" s="89">
        <f>IF(B211='[4]ACS Fee-Based'!B211,1,0)</f>
        <v>1</v>
      </c>
      <c r="K211" s="89">
        <f>IF(C211='[4]ACS Fee-Based'!C211,1,0)</f>
        <v>1</v>
      </c>
      <c r="L211" s="89">
        <f>IF(D211='[4]ACS Fee-Based'!D211,1,0)</f>
        <v>1</v>
      </c>
      <c r="M211" s="89">
        <f>IF(E211='[4]ACS Fee-Based'!E211,1,0)</f>
        <v>0</v>
      </c>
      <c r="N211" s="89">
        <f>IF(F211='[4]ACS Fee-Based'!F211,1,0)</f>
        <v>0</v>
      </c>
      <c r="O211" s="89">
        <f>IF(G211='[4]ACS Fee-Based'!G211,1,0)</f>
        <v>1</v>
      </c>
    </row>
    <row r="212" spans="2:15" s="89" customFormat="1" ht="45" customHeight="1" x14ac:dyDescent="0.3">
      <c r="B212" s="384" t="s">
        <v>663</v>
      </c>
      <c r="C212" s="383" t="s">
        <v>440</v>
      </c>
      <c r="D212" s="383" t="s">
        <v>652</v>
      </c>
      <c r="E212" s="383" t="s">
        <v>371</v>
      </c>
      <c r="F212" s="383" t="s">
        <v>841</v>
      </c>
      <c r="G212" s="393" t="s">
        <v>444</v>
      </c>
      <c r="H212" s="397" t="s">
        <v>801</v>
      </c>
      <c r="I212" s="127">
        <v>3160.78</v>
      </c>
      <c r="J212" s="89">
        <f>IF(B212='[4]ACS Fee-Based'!B212,1,0)</f>
        <v>1</v>
      </c>
      <c r="K212" s="89">
        <f>IF(C212='[4]ACS Fee-Based'!C212,1,0)</f>
        <v>1</v>
      </c>
      <c r="L212" s="89">
        <f>IF(D212='[4]ACS Fee-Based'!D212,1,0)</f>
        <v>1</v>
      </c>
      <c r="M212" s="89">
        <f>IF(E212='[4]ACS Fee-Based'!E212,1,0)</f>
        <v>0</v>
      </c>
      <c r="N212" s="89">
        <f>IF(F212='[4]ACS Fee-Based'!F212,1,0)</f>
        <v>0</v>
      </c>
      <c r="O212" s="89">
        <f>IF(G212='[4]ACS Fee-Based'!G212,1,0)</f>
        <v>1</v>
      </c>
    </row>
    <row r="213" spans="2:15" s="89" customFormat="1" ht="45" customHeight="1" x14ac:dyDescent="0.3">
      <c r="B213" s="384" t="s">
        <v>664</v>
      </c>
      <c r="C213" s="383" t="s">
        <v>440</v>
      </c>
      <c r="D213" s="383" t="s">
        <v>652</v>
      </c>
      <c r="E213" s="383" t="s">
        <v>371</v>
      </c>
      <c r="F213" s="383" t="s">
        <v>864</v>
      </c>
      <c r="G213" s="393" t="s">
        <v>442</v>
      </c>
      <c r="H213" s="397" t="s">
        <v>801</v>
      </c>
      <c r="I213" s="127">
        <v>1835.4</v>
      </c>
      <c r="J213" s="89">
        <f>IF(B213='[4]ACS Fee-Based'!B213,1,0)</f>
        <v>1</v>
      </c>
      <c r="K213" s="89">
        <f>IF(C213='[4]ACS Fee-Based'!C213,1,0)</f>
        <v>1</v>
      </c>
      <c r="L213" s="89">
        <f>IF(D213='[4]ACS Fee-Based'!D213,1,0)</f>
        <v>1</v>
      </c>
      <c r="M213" s="89">
        <f>IF(E213='[4]ACS Fee-Based'!E213,1,0)</f>
        <v>0</v>
      </c>
      <c r="N213" s="89">
        <f>IF(F213='[4]ACS Fee-Based'!F213,1,0)</f>
        <v>0</v>
      </c>
      <c r="O213" s="89">
        <f>IF(G213='[4]ACS Fee-Based'!G213,1,0)</f>
        <v>1</v>
      </c>
    </row>
    <row r="214" spans="2:15" s="89" customFormat="1" ht="45" customHeight="1" x14ac:dyDescent="0.3">
      <c r="B214" s="384" t="s">
        <v>665</v>
      </c>
      <c r="C214" s="383" t="s">
        <v>440</v>
      </c>
      <c r="D214" s="383" t="s">
        <v>652</v>
      </c>
      <c r="E214" s="383" t="s">
        <v>371</v>
      </c>
      <c r="F214" s="383" t="s">
        <v>864</v>
      </c>
      <c r="G214" s="393" t="s">
        <v>444</v>
      </c>
      <c r="H214" s="397" t="s">
        <v>801</v>
      </c>
      <c r="I214" s="127">
        <v>2755.85</v>
      </c>
      <c r="J214" s="89">
        <f>IF(B214='[4]ACS Fee-Based'!B214,1,0)</f>
        <v>1</v>
      </c>
      <c r="K214" s="89">
        <f>IF(C214='[4]ACS Fee-Based'!C214,1,0)</f>
        <v>1</v>
      </c>
      <c r="L214" s="89">
        <f>IF(D214='[4]ACS Fee-Based'!D214,1,0)</f>
        <v>1</v>
      </c>
      <c r="M214" s="89">
        <f>IF(E214='[4]ACS Fee-Based'!E214,1,0)</f>
        <v>0</v>
      </c>
      <c r="N214" s="89">
        <f>IF(F214='[4]ACS Fee-Based'!F214,1,0)</f>
        <v>0</v>
      </c>
      <c r="O214" s="89">
        <f>IF(G214='[4]ACS Fee-Based'!G214,1,0)</f>
        <v>1</v>
      </c>
    </row>
    <row r="215" spans="2:15" s="89" customFormat="1" ht="45" customHeight="1" x14ac:dyDescent="0.3">
      <c r="B215" s="384" t="s">
        <v>666</v>
      </c>
      <c r="C215" s="383" t="s">
        <v>440</v>
      </c>
      <c r="D215" s="383" t="s">
        <v>652</v>
      </c>
      <c r="E215" s="383" t="s">
        <v>371</v>
      </c>
      <c r="F215" s="383" t="s">
        <v>865</v>
      </c>
      <c r="G215" s="393" t="s">
        <v>442</v>
      </c>
      <c r="H215" s="397" t="s">
        <v>801</v>
      </c>
      <c r="I215" s="127">
        <v>2791.49</v>
      </c>
      <c r="J215" s="89">
        <f>IF(B215='[4]ACS Fee-Based'!B215,1,0)</f>
        <v>1</v>
      </c>
      <c r="K215" s="89">
        <f>IF(C215='[4]ACS Fee-Based'!C215,1,0)</f>
        <v>1</v>
      </c>
      <c r="L215" s="89">
        <f>IF(D215='[4]ACS Fee-Based'!D215,1,0)</f>
        <v>1</v>
      </c>
      <c r="M215" s="89">
        <f>IF(E215='[4]ACS Fee-Based'!E215,1,0)</f>
        <v>0</v>
      </c>
      <c r="N215" s="89">
        <f>IF(F215='[4]ACS Fee-Based'!F215,1,0)</f>
        <v>0</v>
      </c>
      <c r="O215" s="89">
        <f>IF(G215='[4]ACS Fee-Based'!G215,1,0)</f>
        <v>1</v>
      </c>
    </row>
    <row r="216" spans="2:15" s="89" customFormat="1" ht="45" customHeight="1" x14ac:dyDescent="0.3">
      <c r="B216" s="384" t="s">
        <v>667</v>
      </c>
      <c r="C216" s="383" t="s">
        <v>440</v>
      </c>
      <c r="D216" s="383" t="s">
        <v>652</v>
      </c>
      <c r="E216" s="383" t="s">
        <v>371</v>
      </c>
      <c r="F216" s="383" t="s">
        <v>865</v>
      </c>
      <c r="G216" s="393" t="s">
        <v>444</v>
      </c>
      <c r="H216" s="397" t="s">
        <v>801</v>
      </c>
      <c r="I216" s="127">
        <v>3711.96</v>
      </c>
      <c r="J216" s="89">
        <f>IF(B216='[4]ACS Fee-Based'!B216,1,0)</f>
        <v>1</v>
      </c>
      <c r="K216" s="89">
        <f>IF(C216='[4]ACS Fee-Based'!C216,1,0)</f>
        <v>1</v>
      </c>
      <c r="L216" s="89">
        <f>IF(D216='[4]ACS Fee-Based'!D216,1,0)</f>
        <v>1</v>
      </c>
      <c r="M216" s="89">
        <f>IF(E216='[4]ACS Fee-Based'!E216,1,0)</f>
        <v>0</v>
      </c>
      <c r="N216" s="89">
        <f>IF(F216='[4]ACS Fee-Based'!F216,1,0)</f>
        <v>0</v>
      </c>
      <c r="O216" s="89">
        <f>IF(G216='[4]ACS Fee-Based'!G216,1,0)</f>
        <v>1</v>
      </c>
    </row>
    <row r="217" spans="2:15" s="89" customFormat="1" ht="45" customHeight="1" x14ac:dyDescent="0.3">
      <c r="B217" s="384" t="s">
        <v>668</v>
      </c>
      <c r="C217" s="383" t="s">
        <v>634</v>
      </c>
      <c r="D217" s="383" t="s">
        <v>669</v>
      </c>
      <c r="E217" s="383" t="s">
        <v>848</v>
      </c>
      <c r="F217" s="383" t="s">
        <v>844</v>
      </c>
      <c r="G217" s="393" t="s">
        <v>442</v>
      </c>
      <c r="H217" s="397" t="s">
        <v>801</v>
      </c>
      <c r="I217" s="127">
        <v>104.82</v>
      </c>
      <c r="J217" s="89">
        <f>IF(B217='[4]ACS Fee-Based'!B217,1,0)</f>
        <v>1</v>
      </c>
      <c r="K217" s="89">
        <f>IF(C217='[4]ACS Fee-Based'!C217,1,0)</f>
        <v>1</v>
      </c>
      <c r="L217" s="89">
        <f>IF(D217='[4]ACS Fee-Based'!D217,1,0)</f>
        <v>1</v>
      </c>
      <c r="M217" s="89">
        <f>IF(E217='[4]ACS Fee-Based'!E217,1,0)</f>
        <v>0</v>
      </c>
      <c r="N217" s="89">
        <f>IF(F217='[4]ACS Fee-Based'!F217,1,0)</f>
        <v>0</v>
      </c>
      <c r="O217" s="89">
        <f>IF(G217='[4]ACS Fee-Based'!G217,1,0)</f>
        <v>1</v>
      </c>
    </row>
    <row r="218" spans="2:15" s="89" customFormat="1" ht="45" customHeight="1" x14ac:dyDescent="0.3">
      <c r="B218" s="384" t="s">
        <v>670</v>
      </c>
      <c r="C218" s="383" t="s">
        <v>634</v>
      </c>
      <c r="D218" s="383" t="s">
        <v>669</v>
      </c>
      <c r="E218" s="383" t="s">
        <v>848</v>
      </c>
      <c r="F218" s="383" t="s">
        <v>844</v>
      </c>
      <c r="G218" s="393" t="s">
        <v>444</v>
      </c>
      <c r="H218" s="397" t="s">
        <v>801</v>
      </c>
      <c r="I218" s="127">
        <v>454.92</v>
      </c>
      <c r="J218" s="89">
        <f>IF(B218='[4]ACS Fee-Based'!B218,1,0)</f>
        <v>1</v>
      </c>
      <c r="K218" s="89">
        <f>IF(C218='[4]ACS Fee-Based'!C218,1,0)</f>
        <v>1</v>
      </c>
      <c r="L218" s="89">
        <f>IF(D218='[4]ACS Fee-Based'!D218,1,0)</f>
        <v>1</v>
      </c>
      <c r="M218" s="89">
        <f>IF(E218='[4]ACS Fee-Based'!E218,1,0)</f>
        <v>0</v>
      </c>
      <c r="N218" s="89">
        <f>IF(F218='[4]ACS Fee-Based'!F218,1,0)</f>
        <v>0</v>
      </c>
      <c r="O218" s="89">
        <f>IF(G218='[4]ACS Fee-Based'!G218,1,0)</f>
        <v>1</v>
      </c>
    </row>
    <row r="219" spans="2:15" s="89" customFormat="1" ht="45" customHeight="1" x14ac:dyDescent="0.3">
      <c r="B219" s="384" t="s">
        <v>671</v>
      </c>
      <c r="C219" s="383" t="s">
        <v>634</v>
      </c>
      <c r="D219" s="383" t="s">
        <v>669</v>
      </c>
      <c r="E219" s="383" t="s">
        <v>848</v>
      </c>
      <c r="F219" s="383" t="s">
        <v>845</v>
      </c>
      <c r="G219" s="393" t="s">
        <v>442</v>
      </c>
      <c r="H219" s="397" t="s">
        <v>801</v>
      </c>
      <c r="I219" s="127">
        <v>209.64</v>
      </c>
      <c r="J219" s="89">
        <f>IF(B219='[4]ACS Fee-Based'!B219,1,0)</f>
        <v>1</v>
      </c>
      <c r="K219" s="89">
        <f>IF(C219='[4]ACS Fee-Based'!C219,1,0)</f>
        <v>1</v>
      </c>
      <c r="L219" s="89">
        <f>IF(D219='[4]ACS Fee-Based'!D219,1,0)</f>
        <v>1</v>
      </c>
      <c r="M219" s="89">
        <f>IF(E219='[4]ACS Fee-Based'!E219,1,0)</f>
        <v>0</v>
      </c>
      <c r="N219" s="89">
        <f>IF(F219='[4]ACS Fee-Based'!F219,1,0)</f>
        <v>0</v>
      </c>
      <c r="O219" s="89">
        <f>IF(G219='[4]ACS Fee-Based'!G219,1,0)</f>
        <v>1</v>
      </c>
    </row>
    <row r="220" spans="2:15" s="89" customFormat="1" ht="45" customHeight="1" x14ac:dyDescent="0.3">
      <c r="B220" s="384" t="s">
        <v>672</v>
      </c>
      <c r="C220" s="383" t="s">
        <v>634</v>
      </c>
      <c r="D220" s="383" t="s">
        <v>669</v>
      </c>
      <c r="E220" s="383" t="s">
        <v>848</v>
      </c>
      <c r="F220" s="383" t="s">
        <v>845</v>
      </c>
      <c r="G220" s="393" t="s">
        <v>444</v>
      </c>
      <c r="H220" s="397" t="s">
        <v>801</v>
      </c>
      <c r="I220" s="127">
        <v>909.84</v>
      </c>
      <c r="J220" s="89">
        <f>IF(B220='[4]ACS Fee-Based'!B220,1,0)</f>
        <v>1</v>
      </c>
      <c r="K220" s="89">
        <f>IF(C220='[4]ACS Fee-Based'!C220,1,0)</f>
        <v>1</v>
      </c>
      <c r="L220" s="89">
        <f>IF(D220='[4]ACS Fee-Based'!D220,1,0)</f>
        <v>1</v>
      </c>
      <c r="M220" s="89">
        <f>IF(E220='[4]ACS Fee-Based'!E220,1,0)</f>
        <v>0</v>
      </c>
      <c r="N220" s="89">
        <f>IF(F220='[4]ACS Fee-Based'!F220,1,0)</f>
        <v>0</v>
      </c>
      <c r="O220" s="89">
        <f>IF(G220='[4]ACS Fee-Based'!G220,1,0)</f>
        <v>1</v>
      </c>
    </row>
    <row r="221" spans="2:15" s="89" customFormat="1" ht="45" customHeight="1" x14ac:dyDescent="0.3">
      <c r="B221" s="384" t="s">
        <v>673</v>
      </c>
      <c r="C221" s="383" t="s">
        <v>634</v>
      </c>
      <c r="D221" s="383" t="s">
        <v>669</v>
      </c>
      <c r="E221" s="383" t="s">
        <v>848</v>
      </c>
      <c r="F221" s="383" t="s">
        <v>846</v>
      </c>
      <c r="G221" s="393" t="s">
        <v>442</v>
      </c>
      <c r="H221" s="397" t="s">
        <v>801</v>
      </c>
      <c r="I221" s="127">
        <v>137.79</v>
      </c>
      <c r="J221" s="89">
        <f>IF(B221='[4]ACS Fee-Based'!B221,1,0)</f>
        <v>1</v>
      </c>
      <c r="K221" s="89">
        <f>IF(C221='[4]ACS Fee-Based'!C221,1,0)</f>
        <v>1</v>
      </c>
      <c r="L221" s="89">
        <f>IF(D221='[4]ACS Fee-Based'!D221,1,0)</f>
        <v>1</v>
      </c>
      <c r="M221" s="89">
        <f>IF(E221='[4]ACS Fee-Based'!E221,1,0)</f>
        <v>0</v>
      </c>
      <c r="N221" s="89">
        <f>IF(F221='[4]ACS Fee-Based'!F221,1,0)</f>
        <v>0</v>
      </c>
      <c r="O221" s="89">
        <f>IF(G221='[4]ACS Fee-Based'!G221,1,0)</f>
        <v>1</v>
      </c>
    </row>
    <row r="222" spans="2:15" s="89" customFormat="1" ht="45" customHeight="1" x14ac:dyDescent="0.3">
      <c r="B222" s="384" t="s">
        <v>674</v>
      </c>
      <c r="C222" s="383" t="s">
        <v>634</v>
      </c>
      <c r="D222" s="383" t="s">
        <v>669</v>
      </c>
      <c r="E222" s="383" t="s">
        <v>848</v>
      </c>
      <c r="F222" s="383" t="s">
        <v>846</v>
      </c>
      <c r="G222" s="393" t="s">
        <v>444</v>
      </c>
      <c r="H222" s="397" t="s">
        <v>801</v>
      </c>
      <c r="I222" s="127">
        <v>598.03</v>
      </c>
      <c r="J222" s="89">
        <f>IF(B222='[4]ACS Fee-Based'!B222,1,0)</f>
        <v>1</v>
      </c>
      <c r="K222" s="89">
        <f>IF(C222='[4]ACS Fee-Based'!C222,1,0)</f>
        <v>1</v>
      </c>
      <c r="L222" s="89">
        <f>IF(D222='[4]ACS Fee-Based'!D222,1,0)</f>
        <v>1</v>
      </c>
      <c r="M222" s="89">
        <f>IF(E222='[4]ACS Fee-Based'!E222,1,0)</f>
        <v>0</v>
      </c>
      <c r="N222" s="89">
        <f>IF(F222='[4]ACS Fee-Based'!F222,1,0)</f>
        <v>0</v>
      </c>
      <c r="O222" s="89">
        <f>IF(G222='[4]ACS Fee-Based'!G222,1,0)</f>
        <v>1</v>
      </c>
    </row>
    <row r="223" spans="2:15" s="89" customFormat="1" ht="45" customHeight="1" x14ac:dyDescent="0.3">
      <c r="B223" s="384" t="s">
        <v>675</v>
      </c>
      <c r="C223" s="383" t="s">
        <v>634</v>
      </c>
      <c r="D223" s="383" t="s">
        <v>669</v>
      </c>
      <c r="E223" s="383" t="s">
        <v>848</v>
      </c>
      <c r="F223" s="383" t="s">
        <v>847</v>
      </c>
      <c r="G223" s="393" t="s">
        <v>442</v>
      </c>
      <c r="H223" s="397" t="s">
        <v>801</v>
      </c>
      <c r="I223" s="127">
        <v>275.58999999999997</v>
      </c>
      <c r="J223" s="89">
        <f>IF(B223='[4]ACS Fee-Based'!B223,1,0)</f>
        <v>1</v>
      </c>
      <c r="K223" s="89">
        <f>IF(C223='[4]ACS Fee-Based'!C223,1,0)</f>
        <v>1</v>
      </c>
      <c r="L223" s="89">
        <f>IF(D223='[4]ACS Fee-Based'!D223,1,0)</f>
        <v>1</v>
      </c>
      <c r="M223" s="89">
        <f>IF(E223='[4]ACS Fee-Based'!E223,1,0)</f>
        <v>0</v>
      </c>
      <c r="N223" s="89">
        <f>IF(F223='[4]ACS Fee-Based'!F223,1,0)</f>
        <v>0</v>
      </c>
      <c r="O223" s="89">
        <f>IF(G223='[4]ACS Fee-Based'!G223,1,0)</f>
        <v>1</v>
      </c>
    </row>
    <row r="224" spans="2:15" s="89" customFormat="1" ht="45" customHeight="1" x14ac:dyDescent="0.3">
      <c r="B224" s="384" t="s">
        <v>676</v>
      </c>
      <c r="C224" s="383" t="s">
        <v>634</v>
      </c>
      <c r="D224" s="383" t="s">
        <v>669</v>
      </c>
      <c r="E224" s="383" t="s">
        <v>848</v>
      </c>
      <c r="F224" s="383" t="s">
        <v>847</v>
      </c>
      <c r="G224" s="393" t="s">
        <v>444</v>
      </c>
      <c r="H224" s="397" t="s">
        <v>801</v>
      </c>
      <c r="I224" s="127">
        <v>1196.03</v>
      </c>
      <c r="J224" s="89">
        <f>IF(B224='[4]ACS Fee-Based'!B224,1,0)</f>
        <v>1</v>
      </c>
      <c r="K224" s="89">
        <f>IF(C224='[4]ACS Fee-Based'!C224,1,0)</f>
        <v>1</v>
      </c>
      <c r="L224" s="89">
        <f>IF(D224='[4]ACS Fee-Based'!D224,1,0)</f>
        <v>1</v>
      </c>
      <c r="M224" s="89">
        <f>IF(E224='[4]ACS Fee-Based'!E224,1,0)</f>
        <v>0</v>
      </c>
      <c r="N224" s="89">
        <f>IF(F224='[4]ACS Fee-Based'!F224,1,0)</f>
        <v>0</v>
      </c>
      <c r="O224" s="89">
        <f>IF(G224='[4]ACS Fee-Based'!G224,1,0)</f>
        <v>1</v>
      </c>
    </row>
    <row r="225" spans="2:15" s="89" customFormat="1" ht="30" customHeight="1" x14ac:dyDescent="0.3">
      <c r="B225" s="384" t="s">
        <v>677</v>
      </c>
      <c r="C225" s="383" t="s">
        <v>634</v>
      </c>
      <c r="D225" s="383" t="s">
        <v>669</v>
      </c>
      <c r="E225" s="383" t="s">
        <v>849</v>
      </c>
      <c r="F225" s="383" t="s">
        <v>457</v>
      </c>
      <c r="G225" s="393" t="s">
        <v>442</v>
      </c>
      <c r="H225" s="397" t="s">
        <v>801</v>
      </c>
      <c r="I225" s="127">
        <v>9.51</v>
      </c>
      <c r="J225" s="89">
        <f>IF(B225='[4]ACS Fee-Based'!B225,1,0)</f>
        <v>1</v>
      </c>
      <c r="K225" s="89">
        <f>IF(C225='[4]ACS Fee-Based'!C225,1,0)</f>
        <v>1</v>
      </c>
      <c r="L225" s="89">
        <f>IF(D225='[4]ACS Fee-Based'!D225,1,0)</f>
        <v>1</v>
      </c>
      <c r="M225" s="89">
        <f>IF(E225='[4]ACS Fee-Based'!E225,1,0)</f>
        <v>0</v>
      </c>
      <c r="N225" s="89">
        <f>IF(F225='[4]ACS Fee-Based'!F225,1,0)</f>
        <v>1</v>
      </c>
      <c r="O225" s="89">
        <f>IF(G225='[4]ACS Fee-Based'!G225,1,0)</f>
        <v>1</v>
      </c>
    </row>
    <row r="226" spans="2:15" s="89" customFormat="1" ht="30" customHeight="1" x14ac:dyDescent="0.3">
      <c r="B226" s="384" t="s">
        <v>678</v>
      </c>
      <c r="C226" s="383" t="s">
        <v>634</v>
      </c>
      <c r="D226" s="383" t="s">
        <v>669</v>
      </c>
      <c r="E226" s="383" t="s">
        <v>849</v>
      </c>
      <c r="F226" s="383" t="s">
        <v>457</v>
      </c>
      <c r="G226" s="393" t="s">
        <v>444</v>
      </c>
      <c r="H226" s="397" t="s">
        <v>801</v>
      </c>
      <c r="I226" s="127">
        <v>9.51</v>
      </c>
      <c r="J226" s="89">
        <f>IF(B226='[4]ACS Fee-Based'!B226,1,0)</f>
        <v>1</v>
      </c>
      <c r="K226" s="89">
        <f>IF(C226='[4]ACS Fee-Based'!C226,1,0)</f>
        <v>1</v>
      </c>
      <c r="L226" s="89">
        <f>IF(D226='[4]ACS Fee-Based'!D226,1,0)</f>
        <v>1</v>
      </c>
      <c r="M226" s="89">
        <f>IF(E226='[4]ACS Fee-Based'!E226,1,0)</f>
        <v>0</v>
      </c>
      <c r="N226" s="89">
        <f>IF(F226='[4]ACS Fee-Based'!F226,1,0)</f>
        <v>1</v>
      </c>
      <c r="O226" s="89">
        <f>IF(G226='[4]ACS Fee-Based'!G226,1,0)</f>
        <v>1</v>
      </c>
    </row>
    <row r="227" spans="2:15" s="89" customFormat="1" ht="30" customHeight="1" x14ac:dyDescent="0.3">
      <c r="B227" s="384" t="s">
        <v>679</v>
      </c>
      <c r="C227" s="383" t="s">
        <v>634</v>
      </c>
      <c r="D227" s="383" t="s">
        <v>669</v>
      </c>
      <c r="E227" s="383" t="s">
        <v>849</v>
      </c>
      <c r="F227" s="383" t="s">
        <v>460</v>
      </c>
      <c r="G227" s="393" t="s">
        <v>442</v>
      </c>
      <c r="H227" s="397" t="s">
        <v>801</v>
      </c>
      <c r="I227" s="127">
        <v>12.35</v>
      </c>
      <c r="J227" s="89">
        <f>IF(B227='[4]ACS Fee-Based'!B227,1,0)</f>
        <v>1</v>
      </c>
      <c r="K227" s="89">
        <f>IF(C227='[4]ACS Fee-Based'!C227,1,0)</f>
        <v>1</v>
      </c>
      <c r="L227" s="89">
        <f>IF(D227='[4]ACS Fee-Based'!D227,1,0)</f>
        <v>1</v>
      </c>
      <c r="M227" s="89">
        <f>IF(E227='[4]ACS Fee-Based'!E227,1,0)</f>
        <v>0</v>
      </c>
      <c r="N227" s="89">
        <f>IF(F227='[4]ACS Fee-Based'!F227,1,0)</f>
        <v>1</v>
      </c>
      <c r="O227" s="89">
        <f>IF(G227='[4]ACS Fee-Based'!G227,1,0)</f>
        <v>1</v>
      </c>
    </row>
    <row r="228" spans="2:15" s="89" customFormat="1" ht="30" customHeight="1" x14ac:dyDescent="0.3">
      <c r="B228" s="384" t="s">
        <v>680</v>
      </c>
      <c r="C228" s="383" t="s">
        <v>634</v>
      </c>
      <c r="D228" s="383" t="s">
        <v>669</v>
      </c>
      <c r="E228" s="383" t="s">
        <v>849</v>
      </c>
      <c r="F228" s="383" t="s">
        <v>460</v>
      </c>
      <c r="G228" s="393" t="s">
        <v>444</v>
      </c>
      <c r="H228" s="397" t="s">
        <v>801</v>
      </c>
      <c r="I228" s="127">
        <v>12.35</v>
      </c>
      <c r="J228" s="89">
        <f>IF(B228='[4]ACS Fee-Based'!B228,1,0)</f>
        <v>1</v>
      </c>
      <c r="K228" s="89">
        <f>IF(C228='[4]ACS Fee-Based'!C228,1,0)</f>
        <v>1</v>
      </c>
      <c r="L228" s="89">
        <f>IF(D228='[4]ACS Fee-Based'!D228,1,0)</f>
        <v>1</v>
      </c>
      <c r="M228" s="89">
        <f>IF(E228='[4]ACS Fee-Based'!E228,1,0)</f>
        <v>0</v>
      </c>
      <c r="N228" s="89">
        <f>IF(F228='[4]ACS Fee-Based'!F228,1,0)</f>
        <v>1</v>
      </c>
      <c r="O228" s="89">
        <f>IF(G228='[4]ACS Fee-Based'!G228,1,0)</f>
        <v>1</v>
      </c>
    </row>
    <row r="229" spans="2:15" s="89" customFormat="1" ht="30" customHeight="1" x14ac:dyDescent="0.3">
      <c r="B229" s="384" t="s">
        <v>681</v>
      </c>
      <c r="C229" s="383" t="s">
        <v>682</v>
      </c>
      <c r="D229" s="383" t="s">
        <v>683</v>
      </c>
      <c r="E229" s="383" t="s">
        <v>372</v>
      </c>
      <c r="F229" s="383" t="s">
        <v>457</v>
      </c>
      <c r="G229" s="393" t="s">
        <v>442</v>
      </c>
      <c r="H229" s="397" t="s">
        <v>801</v>
      </c>
      <c r="I229" s="127">
        <v>462.47</v>
      </c>
      <c r="J229" s="89">
        <f>IF(B229='[4]ACS Fee-Based'!B229,1,0)</f>
        <v>1</v>
      </c>
      <c r="K229" s="89">
        <f>IF(C229='[4]ACS Fee-Based'!C229,1,0)</f>
        <v>1</v>
      </c>
      <c r="L229" s="89">
        <f>IF(D229='[4]ACS Fee-Based'!D229,1,0)</f>
        <v>1</v>
      </c>
      <c r="M229" s="89">
        <f>IF(E229='[4]ACS Fee-Based'!E229,1,0)</f>
        <v>0</v>
      </c>
      <c r="N229" s="89">
        <f>IF(F229='[4]ACS Fee-Based'!F229,1,0)</f>
        <v>1</v>
      </c>
      <c r="O229" s="89">
        <f>IF(G229='[4]ACS Fee-Based'!G229,1,0)</f>
        <v>1</v>
      </c>
    </row>
    <row r="230" spans="2:15" s="89" customFormat="1" ht="30" customHeight="1" x14ac:dyDescent="0.3">
      <c r="B230" s="384" t="s">
        <v>684</v>
      </c>
      <c r="C230" s="383" t="s">
        <v>682</v>
      </c>
      <c r="D230" s="383" t="s">
        <v>683</v>
      </c>
      <c r="E230" s="383" t="s">
        <v>372</v>
      </c>
      <c r="F230" s="383" t="s">
        <v>457</v>
      </c>
      <c r="G230" s="393" t="s">
        <v>444</v>
      </c>
      <c r="H230" s="397" t="s">
        <v>801</v>
      </c>
      <c r="I230" s="127">
        <v>812.56</v>
      </c>
      <c r="J230" s="89">
        <f>IF(B230='[4]ACS Fee-Based'!B230,1,0)</f>
        <v>1</v>
      </c>
      <c r="K230" s="89">
        <f>IF(C230='[4]ACS Fee-Based'!C230,1,0)</f>
        <v>1</v>
      </c>
      <c r="L230" s="89">
        <f>IF(D230='[4]ACS Fee-Based'!D230,1,0)</f>
        <v>1</v>
      </c>
      <c r="M230" s="89">
        <f>IF(E230='[4]ACS Fee-Based'!E230,1,0)</f>
        <v>0</v>
      </c>
      <c r="N230" s="89">
        <f>IF(F230='[4]ACS Fee-Based'!F230,1,0)</f>
        <v>1</v>
      </c>
      <c r="O230" s="89">
        <f>IF(G230='[4]ACS Fee-Based'!G230,1,0)</f>
        <v>1</v>
      </c>
    </row>
    <row r="231" spans="2:15" s="89" customFormat="1" ht="30" customHeight="1" x14ac:dyDescent="0.3">
      <c r="B231" s="384" t="s">
        <v>685</v>
      </c>
      <c r="C231" s="383" t="s">
        <v>682</v>
      </c>
      <c r="D231" s="383" t="s">
        <v>683</v>
      </c>
      <c r="E231" s="383" t="s">
        <v>373</v>
      </c>
      <c r="F231" s="383" t="s">
        <v>457</v>
      </c>
      <c r="G231" s="393" t="s">
        <v>442</v>
      </c>
      <c r="H231" s="397" t="s">
        <v>801</v>
      </c>
      <c r="I231" s="127">
        <v>532.78</v>
      </c>
      <c r="J231" s="89">
        <f>IF(B231='[4]ACS Fee-Based'!B231,1,0)</f>
        <v>1</v>
      </c>
      <c r="K231" s="89">
        <f>IF(C231='[4]ACS Fee-Based'!C231,1,0)</f>
        <v>1</v>
      </c>
      <c r="L231" s="89">
        <f>IF(D231='[4]ACS Fee-Based'!D231,1,0)</f>
        <v>1</v>
      </c>
      <c r="M231" s="89">
        <f>IF(E231='[4]ACS Fee-Based'!E231,1,0)</f>
        <v>0</v>
      </c>
      <c r="N231" s="89">
        <f>IF(F231='[4]ACS Fee-Based'!F231,1,0)</f>
        <v>1</v>
      </c>
      <c r="O231" s="89">
        <f>IF(G231='[4]ACS Fee-Based'!G231,1,0)</f>
        <v>1</v>
      </c>
    </row>
    <row r="232" spans="2:15" s="89" customFormat="1" ht="30" customHeight="1" x14ac:dyDescent="0.3">
      <c r="B232" s="384" t="s">
        <v>686</v>
      </c>
      <c r="C232" s="383" t="s">
        <v>682</v>
      </c>
      <c r="D232" s="383" t="s">
        <v>683</v>
      </c>
      <c r="E232" s="383" t="s">
        <v>373</v>
      </c>
      <c r="F232" s="383" t="s">
        <v>457</v>
      </c>
      <c r="G232" s="393" t="s">
        <v>444</v>
      </c>
      <c r="H232" s="397" t="s">
        <v>801</v>
      </c>
      <c r="I232" s="127">
        <v>882.89</v>
      </c>
      <c r="J232" s="89">
        <f>IF(B232='[4]ACS Fee-Based'!B232,1,0)</f>
        <v>1</v>
      </c>
      <c r="K232" s="89">
        <f>IF(C232='[4]ACS Fee-Based'!C232,1,0)</f>
        <v>1</v>
      </c>
      <c r="L232" s="89">
        <f>IF(D232='[4]ACS Fee-Based'!D232,1,0)</f>
        <v>1</v>
      </c>
      <c r="M232" s="89">
        <f>IF(E232='[4]ACS Fee-Based'!E232,1,0)</f>
        <v>0</v>
      </c>
      <c r="N232" s="89">
        <f>IF(F232='[4]ACS Fee-Based'!F232,1,0)</f>
        <v>1</v>
      </c>
      <c r="O232" s="89">
        <f>IF(G232='[4]ACS Fee-Based'!G232,1,0)</f>
        <v>1</v>
      </c>
    </row>
    <row r="233" spans="2:15" s="89" customFormat="1" ht="30" customHeight="1" x14ac:dyDescent="0.3">
      <c r="B233" s="384" t="s">
        <v>687</v>
      </c>
      <c r="C233" s="383" t="s">
        <v>682</v>
      </c>
      <c r="D233" s="383" t="s">
        <v>683</v>
      </c>
      <c r="E233" s="383" t="s">
        <v>374</v>
      </c>
      <c r="F233" s="383" t="s">
        <v>457</v>
      </c>
      <c r="G233" s="393" t="s">
        <v>442</v>
      </c>
      <c r="H233" s="397" t="s">
        <v>801</v>
      </c>
      <c r="I233" s="127">
        <v>718.38</v>
      </c>
      <c r="J233" s="89">
        <f>IF(B233='[4]ACS Fee-Based'!B233,1,0)</f>
        <v>1</v>
      </c>
      <c r="K233" s="89">
        <f>IF(C233='[4]ACS Fee-Based'!C233,1,0)</f>
        <v>1</v>
      </c>
      <c r="L233" s="89">
        <f>IF(D233='[4]ACS Fee-Based'!D233,1,0)</f>
        <v>1</v>
      </c>
      <c r="M233" s="89">
        <f>IF(E233='[4]ACS Fee-Based'!E233,1,0)</f>
        <v>1</v>
      </c>
      <c r="N233" s="89">
        <f>IF(F233='[4]ACS Fee-Based'!F233,1,0)</f>
        <v>1</v>
      </c>
      <c r="O233" s="89">
        <f>IF(G233='[4]ACS Fee-Based'!G233,1,0)</f>
        <v>1</v>
      </c>
    </row>
    <row r="234" spans="2:15" s="89" customFormat="1" ht="30" customHeight="1" x14ac:dyDescent="0.3">
      <c r="B234" s="384" t="s">
        <v>688</v>
      </c>
      <c r="C234" s="383" t="s">
        <v>682</v>
      </c>
      <c r="D234" s="383" t="s">
        <v>683</v>
      </c>
      <c r="E234" s="383" t="s">
        <v>374</v>
      </c>
      <c r="F234" s="383" t="s">
        <v>457</v>
      </c>
      <c r="G234" s="393" t="s">
        <v>444</v>
      </c>
      <c r="H234" s="397" t="s">
        <v>801</v>
      </c>
      <c r="I234" s="127">
        <v>1068.48</v>
      </c>
      <c r="J234" s="89">
        <f>IF(B234='[4]ACS Fee-Based'!B234,1,0)</f>
        <v>1</v>
      </c>
      <c r="K234" s="89">
        <f>IF(C234='[4]ACS Fee-Based'!C234,1,0)</f>
        <v>1</v>
      </c>
      <c r="L234" s="89">
        <f>IF(D234='[4]ACS Fee-Based'!D234,1,0)</f>
        <v>1</v>
      </c>
      <c r="M234" s="89">
        <f>IF(E234='[4]ACS Fee-Based'!E234,1,0)</f>
        <v>1</v>
      </c>
      <c r="N234" s="89">
        <f>IF(F234='[4]ACS Fee-Based'!F234,1,0)</f>
        <v>1</v>
      </c>
      <c r="O234" s="89">
        <f>IF(G234='[4]ACS Fee-Based'!G234,1,0)</f>
        <v>1</v>
      </c>
    </row>
    <row r="235" spans="2:15" s="89" customFormat="1" ht="30" customHeight="1" x14ac:dyDescent="0.3">
      <c r="B235" s="384" t="s">
        <v>689</v>
      </c>
      <c r="C235" s="383" t="s">
        <v>682</v>
      </c>
      <c r="D235" s="383" t="s">
        <v>683</v>
      </c>
      <c r="E235" s="383" t="s">
        <v>375</v>
      </c>
      <c r="F235" s="383" t="s">
        <v>457</v>
      </c>
      <c r="G235" s="393" t="s">
        <v>442</v>
      </c>
      <c r="H235" s="397" t="s">
        <v>801</v>
      </c>
      <c r="I235" s="127">
        <v>2620.9899999999998</v>
      </c>
      <c r="J235" s="89">
        <f>IF(B235='[4]ACS Fee-Based'!B235,1,0)</f>
        <v>1</v>
      </c>
      <c r="K235" s="89">
        <f>IF(C235='[4]ACS Fee-Based'!C235,1,0)</f>
        <v>1</v>
      </c>
      <c r="L235" s="89">
        <f>IF(D235='[4]ACS Fee-Based'!D235,1,0)</f>
        <v>1</v>
      </c>
      <c r="M235" s="89">
        <f>IF(E235='[4]ACS Fee-Based'!E235,1,0)</f>
        <v>0</v>
      </c>
      <c r="N235" s="89">
        <f>IF(F235='[4]ACS Fee-Based'!F235,1,0)</f>
        <v>1</v>
      </c>
      <c r="O235" s="89">
        <f>IF(G235='[4]ACS Fee-Based'!G235,1,0)</f>
        <v>1</v>
      </c>
    </row>
    <row r="236" spans="2:15" s="89" customFormat="1" ht="30" customHeight="1" x14ac:dyDescent="0.3">
      <c r="B236" s="384" t="s">
        <v>690</v>
      </c>
      <c r="C236" s="383" t="s">
        <v>682</v>
      </c>
      <c r="D236" s="383" t="s">
        <v>683</v>
      </c>
      <c r="E236" s="383" t="s">
        <v>375</v>
      </c>
      <c r="F236" s="383" t="s">
        <v>457</v>
      </c>
      <c r="G236" s="393" t="s">
        <v>444</v>
      </c>
      <c r="H236" s="397" t="s">
        <v>801</v>
      </c>
      <c r="I236" s="127">
        <v>3321.18</v>
      </c>
      <c r="J236" s="89">
        <f>IF(B236='[4]ACS Fee-Based'!B236,1,0)</f>
        <v>1</v>
      </c>
      <c r="K236" s="89">
        <f>IF(C236='[4]ACS Fee-Based'!C236,1,0)</f>
        <v>1</v>
      </c>
      <c r="L236" s="89">
        <f>IF(D236='[4]ACS Fee-Based'!D236,1,0)</f>
        <v>1</v>
      </c>
      <c r="M236" s="89">
        <f>IF(E236='[4]ACS Fee-Based'!E236,1,0)</f>
        <v>0</v>
      </c>
      <c r="N236" s="89">
        <f>IF(F236='[4]ACS Fee-Based'!F236,1,0)</f>
        <v>1</v>
      </c>
      <c r="O236" s="89">
        <f>IF(G236='[4]ACS Fee-Based'!G236,1,0)</f>
        <v>1</v>
      </c>
    </row>
    <row r="237" spans="2:15" s="89" customFormat="1" ht="30" customHeight="1" x14ac:dyDescent="0.3">
      <c r="B237" s="384" t="s">
        <v>691</v>
      </c>
      <c r="C237" s="383" t="s">
        <v>682</v>
      </c>
      <c r="D237" s="383" t="s">
        <v>683</v>
      </c>
      <c r="E237" s="383" t="s">
        <v>376</v>
      </c>
      <c r="F237" s="383" t="s">
        <v>457</v>
      </c>
      <c r="G237" s="393" t="s">
        <v>442</v>
      </c>
      <c r="H237" s="397" t="s">
        <v>801</v>
      </c>
      <c r="I237" s="127">
        <v>462.47</v>
      </c>
      <c r="J237" s="89">
        <f>IF(B237='[4]ACS Fee-Based'!B237,1,0)</f>
        <v>1</v>
      </c>
      <c r="K237" s="89">
        <f>IF(C237='[4]ACS Fee-Based'!C237,1,0)</f>
        <v>1</v>
      </c>
      <c r="L237" s="89">
        <f>IF(D237='[4]ACS Fee-Based'!D237,1,0)</f>
        <v>1</v>
      </c>
      <c r="M237" s="89">
        <f>IF(E237='[4]ACS Fee-Based'!E237,1,0)</f>
        <v>0</v>
      </c>
      <c r="N237" s="89">
        <f>IF(F237='[4]ACS Fee-Based'!F237,1,0)</f>
        <v>1</v>
      </c>
      <c r="O237" s="89">
        <f>IF(G237='[4]ACS Fee-Based'!G237,1,0)</f>
        <v>1</v>
      </c>
    </row>
    <row r="238" spans="2:15" s="89" customFormat="1" ht="30" customHeight="1" x14ac:dyDescent="0.3">
      <c r="B238" s="384" t="s">
        <v>692</v>
      </c>
      <c r="C238" s="383" t="s">
        <v>682</v>
      </c>
      <c r="D238" s="383" t="s">
        <v>683</v>
      </c>
      <c r="E238" s="383" t="s">
        <v>376</v>
      </c>
      <c r="F238" s="383" t="s">
        <v>457</v>
      </c>
      <c r="G238" s="393" t="s">
        <v>444</v>
      </c>
      <c r="H238" s="397" t="s">
        <v>801</v>
      </c>
      <c r="I238" s="127">
        <v>812.56</v>
      </c>
      <c r="J238" s="89">
        <f>IF(B238='[4]ACS Fee-Based'!B238,1,0)</f>
        <v>1</v>
      </c>
      <c r="K238" s="89">
        <f>IF(C238='[4]ACS Fee-Based'!C238,1,0)</f>
        <v>1</v>
      </c>
      <c r="L238" s="89">
        <f>IF(D238='[4]ACS Fee-Based'!D238,1,0)</f>
        <v>1</v>
      </c>
      <c r="M238" s="89">
        <f>IF(E238='[4]ACS Fee-Based'!E238,1,0)</f>
        <v>0</v>
      </c>
      <c r="N238" s="89">
        <f>IF(F238='[4]ACS Fee-Based'!F238,1,0)</f>
        <v>1</v>
      </c>
      <c r="O238" s="89">
        <f>IF(G238='[4]ACS Fee-Based'!G238,1,0)</f>
        <v>1</v>
      </c>
    </row>
    <row r="239" spans="2:15" s="89" customFormat="1" ht="30" customHeight="1" x14ac:dyDescent="0.3">
      <c r="B239" s="384" t="s">
        <v>693</v>
      </c>
      <c r="C239" s="383" t="s">
        <v>682</v>
      </c>
      <c r="D239" s="383" t="s">
        <v>683</v>
      </c>
      <c r="E239" s="383" t="s">
        <v>377</v>
      </c>
      <c r="F239" s="383" t="s">
        <v>457</v>
      </c>
      <c r="G239" s="393" t="s">
        <v>442</v>
      </c>
      <c r="H239" s="397" t="s">
        <v>801</v>
      </c>
      <c r="I239" s="127">
        <v>532.78</v>
      </c>
      <c r="J239" s="89">
        <f>IF(B239='[4]ACS Fee-Based'!B239,1,0)</f>
        <v>1</v>
      </c>
      <c r="K239" s="89">
        <f>IF(C239='[4]ACS Fee-Based'!C239,1,0)</f>
        <v>1</v>
      </c>
      <c r="L239" s="89">
        <f>IF(D239='[4]ACS Fee-Based'!D239,1,0)</f>
        <v>1</v>
      </c>
      <c r="M239" s="89">
        <f>IF(E239='[4]ACS Fee-Based'!E239,1,0)</f>
        <v>0</v>
      </c>
      <c r="N239" s="89">
        <f>IF(F239='[4]ACS Fee-Based'!F239,1,0)</f>
        <v>1</v>
      </c>
      <c r="O239" s="89">
        <f>IF(G239='[4]ACS Fee-Based'!G239,1,0)</f>
        <v>1</v>
      </c>
    </row>
    <row r="240" spans="2:15" s="89" customFormat="1" ht="30" customHeight="1" x14ac:dyDescent="0.3">
      <c r="B240" s="384" t="s">
        <v>694</v>
      </c>
      <c r="C240" s="383" t="s">
        <v>682</v>
      </c>
      <c r="D240" s="383" t="s">
        <v>683</v>
      </c>
      <c r="E240" s="383" t="s">
        <v>377</v>
      </c>
      <c r="F240" s="383" t="s">
        <v>457</v>
      </c>
      <c r="G240" s="393" t="s">
        <v>444</v>
      </c>
      <c r="H240" s="397" t="s">
        <v>801</v>
      </c>
      <c r="I240" s="127">
        <v>882.89</v>
      </c>
      <c r="J240" s="89">
        <f>IF(B240='[4]ACS Fee-Based'!B240,1,0)</f>
        <v>1</v>
      </c>
      <c r="K240" s="89">
        <f>IF(C240='[4]ACS Fee-Based'!C240,1,0)</f>
        <v>1</v>
      </c>
      <c r="L240" s="89">
        <f>IF(D240='[4]ACS Fee-Based'!D240,1,0)</f>
        <v>1</v>
      </c>
      <c r="M240" s="89">
        <f>IF(E240='[4]ACS Fee-Based'!E240,1,0)</f>
        <v>0</v>
      </c>
      <c r="N240" s="89">
        <f>IF(F240='[4]ACS Fee-Based'!F240,1,0)</f>
        <v>1</v>
      </c>
      <c r="O240" s="89">
        <f>IF(G240='[4]ACS Fee-Based'!G240,1,0)</f>
        <v>1</v>
      </c>
    </row>
    <row r="241" spans="2:15" s="89" customFormat="1" ht="30" customHeight="1" x14ac:dyDescent="0.3">
      <c r="B241" s="384" t="s">
        <v>695</v>
      </c>
      <c r="C241" s="383" t="s">
        <v>682</v>
      </c>
      <c r="D241" s="383" t="s">
        <v>683</v>
      </c>
      <c r="E241" s="383" t="s">
        <v>378</v>
      </c>
      <c r="F241" s="383" t="s">
        <v>457</v>
      </c>
      <c r="G241" s="393" t="s">
        <v>442</v>
      </c>
      <c r="H241" s="397" t="s">
        <v>801</v>
      </c>
      <c r="I241" s="127">
        <v>718.38</v>
      </c>
      <c r="J241" s="89">
        <f>IF(B241='[4]ACS Fee-Based'!B241,1,0)</f>
        <v>1</v>
      </c>
      <c r="K241" s="89">
        <f>IF(C241='[4]ACS Fee-Based'!C241,1,0)</f>
        <v>1</v>
      </c>
      <c r="L241" s="89">
        <f>IF(D241='[4]ACS Fee-Based'!D241,1,0)</f>
        <v>1</v>
      </c>
      <c r="M241" s="89">
        <f>IF(E241='[4]ACS Fee-Based'!E241,1,0)</f>
        <v>1</v>
      </c>
      <c r="N241" s="89">
        <f>IF(F241='[4]ACS Fee-Based'!F241,1,0)</f>
        <v>1</v>
      </c>
      <c r="O241" s="89">
        <f>IF(G241='[4]ACS Fee-Based'!G241,1,0)</f>
        <v>1</v>
      </c>
    </row>
    <row r="242" spans="2:15" s="89" customFormat="1" ht="30" customHeight="1" x14ac:dyDescent="0.3">
      <c r="B242" s="384" t="s">
        <v>696</v>
      </c>
      <c r="C242" s="383" t="s">
        <v>682</v>
      </c>
      <c r="D242" s="383" t="s">
        <v>683</v>
      </c>
      <c r="E242" s="383" t="s">
        <v>378</v>
      </c>
      <c r="F242" s="383" t="s">
        <v>457</v>
      </c>
      <c r="G242" s="393" t="s">
        <v>444</v>
      </c>
      <c r="H242" s="397" t="s">
        <v>801</v>
      </c>
      <c r="I242" s="127">
        <v>1068.48</v>
      </c>
      <c r="J242" s="89">
        <f>IF(B242='[4]ACS Fee-Based'!B242,1,0)</f>
        <v>1</v>
      </c>
      <c r="K242" s="89">
        <f>IF(C242='[4]ACS Fee-Based'!C242,1,0)</f>
        <v>1</v>
      </c>
      <c r="L242" s="89">
        <f>IF(D242='[4]ACS Fee-Based'!D242,1,0)</f>
        <v>1</v>
      </c>
      <c r="M242" s="89">
        <f>IF(E242='[4]ACS Fee-Based'!E242,1,0)</f>
        <v>1</v>
      </c>
      <c r="N242" s="89">
        <f>IF(F242='[4]ACS Fee-Based'!F242,1,0)</f>
        <v>1</v>
      </c>
      <c r="O242" s="89">
        <f>IF(G242='[4]ACS Fee-Based'!G242,1,0)</f>
        <v>1</v>
      </c>
    </row>
    <row r="243" spans="2:15" s="89" customFormat="1" ht="30" customHeight="1" x14ac:dyDescent="0.3">
      <c r="B243" s="384" t="s">
        <v>697</v>
      </c>
      <c r="C243" s="383" t="s">
        <v>682</v>
      </c>
      <c r="D243" s="383" t="s">
        <v>683</v>
      </c>
      <c r="E243" s="383" t="s">
        <v>379</v>
      </c>
      <c r="F243" s="383" t="s">
        <v>457</v>
      </c>
      <c r="G243" s="393" t="s">
        <v>442</v>
      </c>
      <c r="H243" s="397" t="s">
        <v>801</v>
      </c>
      <c r="I243" s="127">
        <v>2620.9899999999998</v>
      </c>
      <c r="J243" s="89">
        <f>IF(B243='[4]ACS Fee-Based'!B243,1,0)</f>
        <v>1</v>
      </c>
      <c r="K243" s="89">
        <f>IF(C243='[4]ACS Fee-Based'!C243,1,0)</f>
        <v>1</v>
      </c>
      <c r="L243" s="89">
        <f>IF(D243='[4]ACS Fee-Based'!D243,1,0)</f>
        <v>1</v>
      </c>
      <c r="M243" s="89">
        <f>IF(E243='[4]ACS Fee-Based'!E243,1,0)</f>
        <v>0</v>
      </c>
      <c r="N243" s="89">
        <f>IF(F243='[4]ACS Fee-Based'!F243,1,0)</f>
        <v>1</v>
      </c>
      <c r="O243" s="89">
        <f>IF(G243='[4]ACS Fee-Based'!G243,1,0)</f>
        <v>1</v>
      </c>
    </row>
    <row r="244" spans="2:15" s="89" customFormat="1" ht="30" customHeight="1" x14ac:dyDescent="0.3">
      <c r="B244" s="384" t="s">
        <v>698</v>
      </c>
      <c r="C244" s="383" t="s">
        <v>682</v>
      </c>
      <c r="D244" s="383" t="s">
        <v>683</v>
      </c>
      <c r="E244" s="383" t="s">
        <v>379</v>
      </c>
      <c r="F244" s="383" t="s">
        <v>457</v>
      </c>
      <c r="G244" s="393" t="s">
        <v>444</v>
      </c>
      <c r="H244" s="397" t="s">
        <v>801</v>
      </c>
      <c r="I244" s="127">
        <v>3321.18</v>
      </c>
      <c r="J244" s="89">
        <f>IF(B244='[4]ACS Fee-Based'!B244,1,0)</f>
        <v>1</v>
      </c>
      <c r="K244" s="89">
        <f>IF(C244='[4]ACS Fee-Based'!C244,1,0)</f>
        <v>1</v>
      </c>
      <c r="L244" s="89">
        <f>IF(D244='[4]ACS Fee-Based'!D244,1,0)</f>
        <v>1</v>
      </c>
      <c r="M244" s="89">
        <f>IF(E244='[4]ACS Fee-Based'!E244,1,0)</f>
        <v>0</v>
      </c>
      <c r="N244" s="89">
        <f>IF(F244='[4]ACS Fee-Based'!F244,1,0)</f>
        <v>1</v>
      </c>
      <c r="O244" s="89">
        <f>IF(G244='[4]ACS Fee-Based'!G244,1,0)</f>
        <v>1</v>
      </c>
    </row>
    <row r="245" spans="2:15" s="89" customFormat="1" ht="30" customHeight="1" x14ac:dyDescent="0.3">
      <c r="B245" s="384" t="s">
        <v>699</v>
      </c>
      <c r="C245" s="383" t="s">
        <v>682</v>
      </c>
      <c r="D245" s="383" t="s">
        <v>700</v>
      </c>
      <c r="E245" s="383" t="s">
        <v>351</v>
      </c>
      <c r="F245" s="383" t="s">
        <v>805</v>
      </c>
      <c r="G245" s="393" t="s">
        <v>442</v>
      </c>
      <c r="H245" s="397" t="s">
        <v>801</v>
      </c>
      <c r="I245" s="127">
        <v>162.81</v>
      </c>
      <c r="J245" s="89">
        <f>IF(B245='[4]ACS Fee-Based'!B245,1,0)</f>
        <v>1</v>
      </c>
      <c r="K245" s="89">
        <f>IF(C245='[4]ACS Fee-Based'!C245,1,0)</f>
        <v>1</v>
      </c>
      <c r="L245" s="89">
        <f>IF(D245='[4]ACS Fee-Based'!D245,1,0)</f>
        <v>1</v>
      </c>
      <c r="M245" s="89">
        <f>IF(E245='[4]ACS Fee-Based'!E245,1,0)</f>
        <v>1</v>
      </c>
      <c r="N245" s="89">
        <f>IF(F245='[4]ACS Fee-Based'!F245,1,0)</f>
        <v>0</v>
      </c>
      <c r="O245" s="89">
        <f>IF(G245='[4]ACS Fee-Based'!G245,1,0)</f>
        <v>1</v>
      </c>
    </row>
    <row r="246" spans="2:15" s="89" customFormat="1" ht="30" customHeight="1" x14ac:dyDescent="0.3">
      <c r="B246" s="384" t="s">
        <v>701</v>
      </c>
      <c r="C246" s="383" t="s">
        <v>682</v>
      </c>
      <c r="D246" s="383" t="s">
        <v>700</v>
      </c>
      <c r="E246" s="383" t="s">
        <v>351</v>
      </c>
      <c r="F246" s="383" t="s">
        <v>805</v>
      </c>
      <c r="G246" s="393" t="s">
        <v>444</v>
      </c>
      <c r="H246" s="397" t="s">
        <v>801</v>
      </c>
      <c r="I246" s="127">
        <v>512.92999999999995</v>
      </c>
      <c r="J246" s="89">
        <f>IF(B246='[4]ACS Fee-Based'!B246,1,0)</f>
        <v>1</v>
      </c>
      <c r="K246" s="89">
        <f>IF(C246='[4]ACS Fee-Based'!C246,1,0)</f>
        <v>1</v>
      </c>
      <c r="L246" s="89">
        <f>IF(D246='[4]ACS Fee-Based'!D246,1,0)</f>
        <v>1</v>
      </c>
      <c r="M246" s="89">
        <f>IF(E246='[4]ACS Fee-Based'!E246,1,0)</f>
        <v>1</v>
      </c>
      <c r="N246" s="89">
        <f>IF(F246='[4]ACS Fee-Based'!F246,1,0)</f>
        <v>0</v>
      </c>
      <c r="O246" s="89">
        <f>IF(G246='[4]ACS Fee-Based'!G246,1,0)</f>
        <v>1</v>
      </c>
    </row>
    <row r="247" spans="2:15" s="89" customFormat="1" ht="30" customHeight="1" x14ac:dyDescent="0.3">
      <c r="B247" s="384" t="s">
        <v>702</v>
      </c>
      <c r="C247" s="383" t="s">
        <v>682</v>
      </c>
      <c r="D247" s="383" t="s">
        <v>700</v>
      </c>
      <c r="E247" s="383" t="s">
        <v>351</v>
      </c>
      <c r="F247" s="383" t="s">
        <v>807</v>
      </c>
      <c r="G247" s="393" t="s">
        <v>442</v>
      </c>
      <c r="H247" s="397" t="s">
        <v>801</v>
      </c>
      <c r="I247" s="127">
        <v>263.42</v>
      </c>
      <c r="J247" s="89">
        <f>IF(B247='[4]ACS Fee-Based'!B247,1,0)</f>
        <v>1</v>
      </c>
      <c r="K247" s="89">
        <f>IF(C247='[4]ACS Fee-Based'!C247,1,0)</f>
        <v>1</v>
      </c>
      <c r="L247" s="89">
        <f>IF(D247='[4]ACS Fee-Based'!D247,1,0)</f>
        <v>1</v>
      </c>
      <c r="M247" s="89">
        <f>IF(E247='[4]ACS Fee-Based'!E247,1,0)</f>
        <v>1</v>
      </c>
      <c r="N247" s="89">
        <f>IF(F247='[4]ACS Fee-Based'!F247,1,0)</f>
        <v>0</v>
      </c>
      <c r="O247" s="89">
        <f>IF(G247='[4]ACS Fee-Based'!G247,1,0)</f>
        <v>1</v>
      </c>
    </row>
    <row r="248" spans="2:15" s="89" customFormat="1" ht="30" customHeight="1" x14ac:dyDescent="0.3">
      <c r="B248" s="384" t="s">
        <v>703</v>
      </c>
      <c r="C248" s="383" t="s">
        <v>682</v>
      </c>
      <c r="D248" s="383" t="s">
        <v>700</v>
      </c>
      <c r="E248" s="383" t="s">
        <v>351</v>
      </c>
      <c r="F248" s="383" t="s">
        <v>807</v>
      </c>
      <c r="G248" s="393" t="s">
        <v>444</v>
      </c>
      <c r="H248" s="397" t="s">
        <v>801</v>
      </c>
      <c r="I248" s="127">
        <v>613.54</v>
      </c>
      <c r="J248" s="89">
        <f>IF(B248='[4]ACS Fee-Based'!B248,1,0)</f>
        <v>1</v>
      </c>
      <c r="K248" s="89">
        <f>IF(C248='[4]ACS Fee-Based'!C248,1,0)</f>
        <v>1</v>
      </c>
      <c r="L248" s="89">
        <f>IF(D248='[4]ACS Fee-Based'!D248,1,0)</f>
        <v>1</v>
      </c>
      <c r="M248" s="89">
        <f>IF(E248='[4]ACS Fee-Based'!E248,1,0)</f>
        <v>1</v>
      </c>
      <c r="N248" s="89">
        <f>IF(F248='[4]ACS Fee-Based'!F248,1,0)</f>
        <v>0</v>
      </c>
      <c r="O248" s="89">
        <f>IF(G248='[4]ACS Fee-Based'!G248,1,0)</f>
        <v>1</v>
      </c>
    </row>
    <row r="249" spans="2:15" s="89" customFormat="1" ht="30" customHeight="1" x14ac:dyDescent="0.3">
      <c r="B249" s="384" t="s">
        <v>704</v>
      </c>
      <c r="C249" s="383" t="s">
        <v>682</v>
      </c>
      <c r="D249" s="383" t="s">
        <v>700</v>
      </c>
      <c r="E249" s="383" t="s">
        <v>351</v>
      </c>
      <c r="F249" s="383" t="s">
        <v>806</v>
      </c>
      <c r="G249" s="393" t="s">
        <v>442</v>
      </c>
      <c r="H249" s="397" t="s">
        <v>801</v>
      </c>
      <c r="I249" s="127">
        <v>210.95</v>
      </c>
      <c r="J249" s="89">
        <f>IF(B249='[4]ACS Fee-Based'!B249,1,0)</f>
        <v>1</v>
      </c>
      <c r="K249" s="89">
        <f>IF(C249='[4]ACS Fee-Based'!C249,1,0)</f>
        <v>1</v>
      </c>
      <c r="L249" s="89">
        <f>IF(D249='[4]ACS Fee-Based'!D249,1,0)</f>
        <v>1</v>
      </c>
      <c r="M249" s="89">
        <f>IF(E249='[4]ACS Fee-Based'!E249,1,0)</f>
        <v>1</v>
      </c>
      <c r="N249" s="89">
        <f>IF(F249='[4]ACS Fee-Based'!F249,1,0)</f>
        <v>0</v>
      </c>
      <c r="O249" s="89">
        <f>IF(G249='[4]ACS Fee-Based'!G249,1,0)</f>
        <v>1</v>
      </c>
    </row>
    <row r="250" spans="2:15" s="89" customFormat="1" ht="30" customHeight="1" x14ac:dyDescent="0.3">
      <c r="B250" s="384" t="s">
        <v>705</v>
      </c>
      <c r="C250" s="383" t="s">
        <v>682</v>
      </c>
      <c r="D250" s="383" t="s">
        <v>700</v>
      </c>
      <c r="E250" s="383" t="s">
        <v>351</v>
      </c>
      <c r="F250" s="383" t="s">
        <v>806</v>
      </c>
      <c r="G250" s="393" t="s">
        <v>444</v>
      </c>
      <c r="H250" s="397" t="s">
        <v>801</v>
      </c>
      <c r="I250" s="127">
        <v>671.17</v>
      </c>
      <c r="J250" s="89">
        <f>IF(B250='[4]ACS Fee-Based'!B250,1,0)</f>
        <v>1</v>
      </c>
      <c r="K250" s="89">
        <f>IF(C250='[4]ACS Fee-Based'!C250,1,0)</f>
        <v>1</v>
      </c>
      <c r="L250" s="89">
        <f>IF(D250='[4]ACS Fee-Based'!D250,1,0)</f>
        <v>1</v>
      </c>
      <c r="M250" s="89">
        <f>IF(E250='[4]ACS Fee-Based'!E250,1,0)</f>
        <v>1</v>
      </c>
      <c r="N250" s="89">
        <f>IF(F250='[4]ACS Fee-Based'!F250,1,0)</f>
        <v>0</v>
      </c>
      <c r="O250" s="89">
        <f>IF(G250='[4]ACS Fee-Based'!G250,1,0)</f>
        <v>1</v>
      </c>
    </row>
    <row r="251" spans="2:15" s="89" customFormat="1" ht="30" customHeight="1" x14ac:dyDescent="0.3">
      <c r="B251" s="384" t="s">
        <v>706</v>
      </c>
      <c r="C251" s="383" t="s">
        <v>682</v>
      </c>
      <c r="D251" s="383" t="s">
        <v>700</v>
      </c>
      <c r="E251" s="383" t="s">
        <v>351</v>
      </c>
      <c r="F251" s="383" t="s">
        <v>808</v>
      </c>
      <c r="G251" s="393" t="s">
        <v>442</v>
      </c>
      <c r="H251" s="397" t="s">
        <v>801</v>
      </c>
      <c r="I251" s="127">
        <v>344.15</v>
      </c>
      <c r="J251" s="89">
        <f>IF(B251='[4]ACS Fee-Based'!B251,1,0)</f>
        <v>1</v>
      </c>
      <c r="K251" s="89">
        <f>IF(C251='[4]ACS Fee-Based'!C251,1,0)</f>
        <v>1</v>
      </c>
      <c r="L251" s="89">
        <f>IF(D251='[4]ACS Fee-Based'!D251,1,0)</f>
        <v>1</v>
      </c>
      <c r="M251" s="89">
        <f>IF(E251='[4]ACS Fee-Based'!E251,1,0)</f>
        <v>1</v>
      </c>
      <c r="N251" s="89">
        <f>IF(F251='[4]ACS Fee-Based'!F251,1,0)</f>
        <v>0</v>
      </c>
      <c r="O251" s="89">
        <f>IF(G251='[4]ACS Fee-Based'!G251,1,0)</f>
        <v>1</v>
      </c>
    </row>
    <row r="252" spans="2:15" s="89" customFormat="1" ht="30" customHeight="1" x14ac:dyDescent="0.3">
      <c r="B252" s="384" t="s">
        <v>707</v>
      </c>
      <c r="C252" s="383" t="s">
        <v>682</v>
      </c>
      <c r="D252" s="383" t="s">
        <v>700</v>
      </c>
      <c r="E252" s="383" t="s">
        <v>351</v>
      </c>
      <c r="F252" s="383" t="s">
        <v>808</v>
      </c>
      <c r="G252" s="393" t="s">
        <v>444</v>
      </c>
      <c r="H252" s="397" t="s">
        <v>801</v>
      </c>
      <c r="I252" s="127">
        <v>804.37</v>
      </c>
      <c r="J252" s="89">
        <f>IF(B252='[4]ACS Fee-Based'!B252,1,0)</f>
        <v>1</v>
      </c>
      <c r="K252" s="89">
        <f>IF(C252='[4]ACS Fee-Based'!C252,1,0)</f>
        <v>1</v>
      </c>
      <c r="L252" s="89">
        <f>IF(D252='[4]ACS Fee-Based'!D252,1,0)</f>
        <v>1</v>
      </c>
      <c r="M252" s="89">
        <f>IF(E252='[4]ACS Fee-Based'!E252,1,0)</f>
        <v>1</v>
      </c>
      <c r="N252" s="89">
        <f>IF(F252='[4]ACS Fee-Based'!F252,1,0)</f>
        <v>0</v>
      </c>
      <c r="O252" s="89">
        <f>IF(G252='[4]ACS Fee-Based'!G252,1,0)</f>
        <v>1</v>
      </c>
    </row>
    <row r="253" spans="2:15" s="89" customFormat="1" ht="24.75" customHeight="1" x14ac:dyDescent="0.3">
      <c r="B253" s="384" t="s">
        <v>708</v>
      </c>
      <c r="C253" s="383" t="s">
        <v>682</v>
      </c>
      <c r="D253" s="383" t="s">
        <v>709</v>
      </c>
      <c r="E253" s="383" t="s">
        <v>352</v>
      </c>
      <c r="F253" s="383" t="s">
        <v>805</v>
      </c>
      <c r="G253" s="393" t="s">
        <v>442</v>
      </c>
      <c r="H253" s="397" t="s">
        <v>801</v>
      </c>
      <c r="I253" s="127">
        <v>508.71</v>
      </c>
      <c r="J253" s="89">
        <f>IF(B253='[4]ACS Fee-Based'!B253,1,0)</f>
        <v>1</v>
      </c>
      <c r="K253" s="89">
        <f>IF(C253='[4]ACS Fee-Based'!C253,1,0)</f>
        <v>1</v>
      </c>
      <c r="L253" s="89">
        <f>IF(D253='[4]ACS Fee-Based'!D253,1,0)</f>
        <v>1</v>
      </c>
      <c r="M253" s="89">
        <f>IF(E253='[4]ACS Fee-Based'!E253,1,0)</f>
        <v>1</v>
      </c>
      <c r="N253" s="89">
        <f>IF(F253='[4]ACS Fee-Based'!F253,1,0)</f>
        <v>0</v>
      </c>
      <c r="O253" s="89">
        <f>IF(G253='[4]ACS Fee-Based'!G253,1,0)</f>
        <v>1</v>
      </c>
    </row>
    <row r="254" spans="2:15" s="89" customFormat="1" ht="24.75" customHeight="1" x14ac:dyDescent="0.3">
      <c r="B254" s="384" t="s">
        <v>710</v>
      </c>
      <c r="C254" s="383" t="s">
        <v>682</v>
      </c>
      <c r="D254" s="383" t="s">
        <v>709</v>
      </c>
      <c r="E254" s="383" t="s">
        <v>352</v>
      </c>
      <c r="F254" s="383" t="s">
        <v>805</v>
      </c>
      <c r="G254" s="393" t="s">
        <v>444</v>
      </c>
      <c r="H254" s="397" t="s">
        <v>801</v>
      </c>
      <c r="I254" s="127">
        <v>858.82</v>
      </c>
      <c r="J254" s="89">
        <f>IF(B254='[4]ACS Fee-Based'!B254,1,0)</f>
        <v>1</v>
      </c>
      <c r="K254" s="89">
        <f>IF(C254='[4]ACS Fee-Based'!C254,1,0)</f>
        <v>1</v>
      </c>
      <c r="L254" s="89">
        <f>IF(D254='[4]ACS Fee-Based'!D254,1,0)</f>
        <v>1</v>
      </c>
      <c r="M254" s="89">
        <f>IF(E254='[4]ACS Fee-Based'!E254,1,0)</f>
        <v>1</v>
      </c>
      <c r="N254" s="89">
        <f>IF(F254='[4]ACS Fee-Based'!F254,1,0)</f>
        <v>0</v>
      </c>
      <c r="O254" s="89">
        <f>IF(G254='[4]ACS Fee-Based'!G254,1,0)</f>
        <v>1</v>
      </c>
    </row>
    <row r="255" spans="2:15" s="89" customFormat="1" ht="24.75" customHeight="1" x14ac:dyDescent="0.3">
      <c r="B255" s="384" t="s">
        <v>711</v>
      </c>
      <c r="C255" s="383" t="s">
        <v>682</v>
      </c>
      <c r="D255" s="383" t="s">
        <v>709</v>
      </c>
      <c r="E255" s="383" t="s">
        <v>352</v>
      </c>
      <c r="F255" s="383" t="s">
        <v>807</v>
      </c>
      <c r="G255" s="393" t="s">
        <v>442</v>
      </c>
      <c r="H255" s="397" t="s">
        <v>801</v>
      </c>
      <c r="I255" s="127">
        <v>1056.57</v>
      </c>
      <c r="J255" s="89">
        <f>IF(B255='[4]ACS Fee-Based'!B255,1,0)</f>
        <v>1</v>
      </c>
      <c r="K255" s="89">
        <f>IF(C255='[4]ACS Fee-Based'!C255,1,0)</f>
        <v>1</v>
      </c>
      <c r="L255" s="89">
        <f>IF(D255='[4]ACS Fee-Based'!D255,1,0)</f>
        <v>1</v>
      </c>
      <c r="M255" s="89">
        <f>IF(E255='[4]ACS Fee-Based'!E255,1,0)</f>
        <v>1</v>
      </c>
      <c r="N255" s="89">
        <f>IF(F255='[4]ACS Fee-Based'!F255,1,0)</f>
        <v>0</v>
      </c>
      <c r="O255" s="89">
        <f>IF(G255='[4]ACS Fee-Based'!G255,1,0)</f>
        <v>1</v>
      </c>
    </row>
    <row r="256" spans="2:15" s="89" customFormat="1" ht="24.75" customHeight="1" x14ac:dyDescent="0.3">
      <c r="B256" s="384" t="s">
        <v>712</v>
      </c>
      <c r="C256" s="383" t="s">
        <v>682</v>
      </c>
      <c r="D256" s="383" t="s">
        <v>709</v>
      </c>
      <c r="E256" s="383" t="s">
        <v>352</v>
      </c>
      <c r="F256" s="383" t="s">
        <v>807</v>
      </c>
      <c r="G256" s="393" t="s">
        <v>444</v>
      </c>
      <c r="H256" s="397" t="s">
        <v>801</v>
      </c>
      <c r="I256" s="127">
        <v>1756.78</v>
      </c>
      <c r="J256" s="89">
        <f>IF(B256='[4]ACS Fee-Based'!B256,1,0)</f>
        <v>1</v>
      </c>
      <c r="K256" s="89">
        <f>IF(C256='[4]ACS Fee-Based'!C256,1,0)</f>
        <v>1</v>
      </c>
      <c r="L256" s="89">
        <f>IF(D256='[4]ACS Fee-Based'!D256,1,0)</f>
        <v>1</v>
      </c>
      <c r="M256" s="89">
        <f>IF(E256='[4]ACS Fee-Based'!E256,1,0)</f>
        <v>1</v>
      </c>
      <c r="N256" s="89">
        <f>IF(F256='[4]ACS Fee-Based'!F256,1,0)</f>
        <v>0</v>
      </c>
      <c r="O256" s="89">
        <f>IF(G256='[4]ACS Fee-Based'!G256,1,0)</f>
        <v>1</v>
      </c>
    </row>
    <row r="257" spans="2:15" s="89" customFormat="1" ht="30" customHeight="1" x14ac:dyDescent="0.3">
      <c r="B257" s="384" t="s">
        <v>713</v>
      </c>
      <c r="C257" s="383" t="s">
        <v>682</v>
      </c>
      <c r="D257" s="383" t="s">
        <v>714</v>
      </c>
      <c r="E257" s="383" t="s">
        <v>353</v>
      </c>
      <c r="F257" s="383" t="s">
        <v>805</v>
      </c>
      <c r="G257" s="393" t="s">
        <v>442</v>
      </c>
      <c r="H257" s="397" t="s">
        <v>801</v>
      </c>
      <c r="I257" s="127">
        <v>90.78</v>
      </c>
      <c r="J257" s="89">
        <f>IF(B257='[4]ACS Fee-Based'!B257,1,0)</f>
        <v>1</v>
      </c>
      <c r="K257" s="89">
        <f>IF(C257='[4]ACS Fee-Based'!C257,1,0)</f>
        <v>1</v>
      </c>
      <c r="L257" s="89">
        <f>IF(D257='[4]ACS Fee-Based'!D257,1,0)</f>
        <v>1</v>
      </c>
      <c r="M257" s="89">
        <f>IF(E257='[4]ACS Fee-Based'!E257,1,0)</f>
        <v>1</v>
      </c>
      <c r="N257" s="89">
        <f>IF(F257='[4]ACS Fee-Based'!F257,1,0)</f>
        <v>0</v>
      </c>
      <c r="O257" s="89">
        <f>IF(G257='[4]ACS Fee-Based'!G257,1,0)</f>
        <v>1</v>
      </c>
    </row>
    <row r="258" spans="2:15" s="89" customFormat="1" ht="30" customHeight="1" x14ac:dyDescent="0.3">
      <c r="B258" s="384" t="s">
        <v>715</v>
      </c>
      <c r="C258" s="383" t="s">
        <v>682</v>
      </c>
      <c r="D258" s="383" t="s">
        <v>714</v>
      </c>
      <c r="E258" s="383" t="s">
        <v>353</v>
      </c>
      <c r="F258" s="383" t="s">
        <v>805</v>
      </c>
      <c r="G258" s="393" t="s">
        <v>444</v>
      </c>
      <c r="H258" s="397" t="s">
        <v>801</v>
      </c>
      <c r="I258" s="127">
        <v>182.49</v>
      </c>
      <c r="J258" s="89">
        <f>IF(B258='[4]ACS Fee-Based'!B258,1,0)</f>
        <v>1</v>
      </c>
      <c r="K258" s="89">
        <f>IF(C258='[4]ACS Fee-Based'!C258,1,0)</f>
        <v>1</v>
      </c>
      <c r="L258" s="89">
        <f>IF(D258='[4]ACS Fee-Based'!D258,1,0)</f>
        <v>1</v>
      </c>
      <c r="M258" s="89">
        <f>IF(E258='[4]ACS Fee-Based'!E258,1,0)</f>
        <v>1</v>
      </c>
      <c r="N258" s="89">
        <f>IF(F258='[4]ACS Fee-Based'!F258,1,0)</f>
        <v>0</v>
      </c>
      <c r="O258" s="89">
        <f>IF(G258='[4]ACS Fee-Based'!G258,1,0)</f>
        <v>1</v>
      </c>
    </row>
    <row r="259" spans="2:15" s="89" customFormat="1" ht="30" customHeight="1" x14ac:dyDescent="0.3">
      <c r="B259" s="384" t="s">
        <v>716</v>
      </c>
      <c r="C259" s="383" t="s">
        <v>682</v>
      </c>
      <c r="D259" s="383" t="s">
        <v>714</v>
      </c>
      <c r="E259" s="383" t="s">
        <v>353</v>
      </c>
      <c r="F259" s="383" t="s">
        <v>806</v>
      </c>
      <c r="G259" s="393" t="s">
        <v>442</v>
      </c>
      <c r="H259" s="397" t="s">
        <v>801</v>
      </c>
      <c r="I259" s="127">
        <v>162.09</v>
      </c>
      <c r="J259" s="89">
        <f>IF(B259='[4]ACS Fee-Based'!B259,1,0)</f>
        <v>1</v>
      </c>
      <c r="K259" s="89">
        <f>IF(C259='[4]ACS Fee-Based'!C259,1,0)</f>
        <v>1</v>
      </c>
      <c r="L259" s="89">
        <f>IF(D259='[4]ACS Fee-Based'!D259,1,0)</f>
        <v>1</v>
      </c>
      <c r="M259" s="89">
        <f>IF(E259='[4]ACS Fee-Based'!E259,1,0)</f>
        <v>1</v>
      </c>
      <c r="N259" s="89">
        <f>IF(F259='[4]ACS Fee-Based'!F259,1,0)</f>
        <v>0</v>
      </c>
      <c r="O259" s="89">
        <f>IF(G259='[4]ACS Fee-Based'!G259,1,0)</f>
        <v>1</v>
      </c>
    </row>
    <row r="260" spans="2:15" s="89" customFormat="1" ht="30" customHeight="1" x14ac:dyDescent="0.3">
      <c r="B260" s="384" t="s">
        <v>717</v>
      </c>
      <c r="C260" s="383" t="s">
        <v>682</v>
      </c>
      <c r="D260" s="383" t="s">
        <v>714</v>
      </c>
      <c r="E260" s="383" t="s">
        <v>353</v>
      </c>
      <c r="F260" s="383" t="s">
        <v>806</v>
      </c>
      <c r="G260" s="393" t="s">
        <v>444</v>
      </c>
      <c r="H260" s="397" t="s">
        <v>801</v>
      </c>
      <c r="I260" s="127">
        <v>282.64999999999998</v>
      </c>
      <c r="J260" s="89">
        <f>IF(B260='[4]ACS Fee-Based'!B260,1,0)</f>
        <v>1</v>
      </c>
      <c r="K260" s="89">
        <f>IF(C260='[4]ACS Fee-Based'!C260,1,0)</f>
        <v>1</v>
      </c>
      <c r="L260" s="89">
        <f>IF(D260='[4]ACS Fee-Based'!D260,1,0)</f>
        <v>1</v>
      </c>
      <c r="M260" s="89">
        <f>IF(E260='[4]ACS Fee-Based'!E260,1,0)</f>
        <v>1</v>
      </c>
      <c r="N260" s="89">
        <f>IF(F260='[4]ACS Fee-Based'!F260,1,0)</f>
        <v>0</v>
      </c>
      <c r="O260" s="89">
        <f>IF(G260='[4]ACS Fee-Based'!G260,1,0)</f>
        <v>1</v>
      </c>
    </row>
    <row r="261" spans="2:15" s="89" customFormat="1" ht="30" customHeight="1" x14ac:dyDescent="0.3">
      <c r="B261" s="384" t="s">
        <v>718</v>
      </c>
      <c r="C261" s="383" t="s">
        <v>682</v>
      </c>
      <c r="D261" s="383" t="s">
        <v>714</v>
      </c>
      <c r="E261" s="383" t="s">
        <v>353</v>
      </c>
      <c r="F261" s="383" t="s">
        <v>807</v>
      </c>
      <c r="G261" s="393" t="s">
        <v>442</v>
      </c>
      <c r="H261" s="397" t="s">
        <v>801</v>
      </c>
      <c r="I261" s="127">
        <v>441.62</v>
      </c>
      <c r="J261" s="89">
        <f>IF(B261='[4]ACS Fee-Based'!B261,1,0)</f>
        <v>1</v>
      </c>
      <c r="K261" s="89">
        <f>IF(C261='[4]ACS Fee-Based'!C261,1,0)</f>
        <v>1</v>
      </c>
      <c r="L261" s="89">
        <f>IF(D261='[4]ACS Fee-Based'!D261,1,0)</f>
        <v>1</v>
      </c>
      <c r="M261" s="89">
        <f>IF(E261='[4]ACS Fee-Based'!E261,1,0)</f>
        <v>1</v>
      </c>
      <c r="N261" s="89">
        <f>IF(F261='[4]ACS Fee-Based'!F261,1,0)</f>
        <v>0</v>
      </c>
      <c r="O261" s="89">
        <f>IF(G261='[4]ACS Fee-Based'!G261,1,0)</f>
        <v>1</v>
      </c>
    </row>
    <row r="262" spans="2:15" s="89" customFormat="1" ht="30" customHeight="1" x14ac:dyDescent="0.3">
      <c r="B262" s="384" t="s">
        <v>719</v>
      </c>
      <c r="C262" s="383" t="s">
        <v>682</v>
      </c>
      <c r="D262" s="383" t="s">
        <v>714</v>
      </c>
      <c r="E262" s="383" t="s">
        <v>353</v>
      </c>
      <c r="F262" s="383" t="s">
        <v>807</v>
      </c>
      <c r="G262" s="393" t="s">
        <v>444</v>
      </c>
      <c r="H262" s="397" t="s">
        <v>801</v>
      </c>
      <c r="I262" s="127">
        <v>1141.83</v>
      </c>
      <c r="J262" s="89">
        <f>IF(B262='[4]ACS Fee-Based'!B262,1,0)</f>
        <v>1</v>
      </c>
      <c r="K262" s="89">
        <f>IF(C262='[4]ACS Fee-Based'!C262,1,0)</f>
        <v>1</v>
      </c>
      <c r="L262" s="89">
        <f>IF(D262='[4]ACS Fee-Based'!D262,1,0)</f>
        <v>1</v>
      </c>
      <c r="M262" s="89">
        <f>IF(E262='[4]ACS Fee-Based'!E262,1,0)</f>
        <v>1</v>
      </c>
      <c r="N262" s="89">
        <f>IF(F262='[4]ACS Fee-Based'!F262,1,0)</f>
        <v>0</v>
      </c>
      <c r="O262" s="89">
        <f>IF(G262='[4]ACS Fee-Based'!G262,1,0)</f>
        <v>1</v>
      </c>
    </row>
    <row r="263" spans="2:15" s="89" customFormat="1" ht="30" customHeight="1" x14ac:dyDescent="0.3">
      <c r="B263" s="384" t="s">
        <v>720</v>
      </c>
      <c r="C263" s="383" t="s">
        <v>682</v>
      </c>
      <c r="D263" s="383" t="s">
        <v>714</v>
      </c>
      <c r="E263" s="383" t="s">
        <v>353</v>
      </c>
      <c r="F263" s="383" t="s">
        <v>808</v>
      </c>
      <c r="G263" s="393" t="s">
        <v>442</v>
      </c>
      <c r="H263" s="397" t="s">
        <v>801</v>
      </c>
      <c r="I263" s="127">
        <v>577.47</v>
      </c>
      <c r="J263" s="89">
        <f>IF(B263='[4]ACS Fee-Based'!B263,1,0)</f>
        <v>1</v>
      </c>
      <c r="K263" s="89">
        <f>IF(C263='[4]ACS Fee-Based'!C263,1,0)</f>
        <v>1</v>
      </c>
      <c r="L263" s="89">
        <f>IF(D263='[4]ACS Fee-Based'!D263,1,0)</f>
        <v>1</v>
      </c>
      <c r="M263" s="89">
        <f>IF(E263='[4]ACS Fee-Based'!E263,1,0)</f>
        <v>1</v>
      </c>
      <c r="N263" s="89">
        <f>IF(F263='[4]ACS Fee-Based'!F263,1,0)</f>
        <v>0</v>
      </c>
      <c r="O263" s="89">
        <f>IF(G263='[4]ACS Fee-Based'!G263,1,0)</f>
        <v>1</v>
      </c>
    </row>
    <row r="264" spans="2:15" s="89" customFormat="1" ht="30" customHeight="1" x14ac:dyDescent="0.3">
      <c r="B264" s="384" t="s">
        <v>721</v>
      </c>
      <c r="C264" s="383" t="s">
        <v>682</v>
      </c>
      <c r="D264" s="383" t="s">
        <v>714</v>
      </c>
      <c r="E264" s="383" t="s">
        <v>353</v>
      </c>
      <c r="F264" s="383" t="s">
        <v>808</v>
      </c>
      <c r="G264" s="393" t="s">
        <v>444</v>
      </c>
      <c r="H264" s="397" t="s">
        <v>801</v>
      </c>
      <c r="I264" s="127">
        <v>1497.94</v>
      </c>
      <c r="J264" s="89">
        <f>IF(B264='[4]ACS Fee-Based'!B264,1,0)</f>
        <v>1</v>
      </c>
      <c r="K264" s="89">
        <f>IF(C264='[4]ACS Fee-Based'!C264,1,0)</f>
        <v>1</v>
      </c>
      <c r="L264" s="89">
        <f>IF(D264='[4]ACS Fee-Based'!D264,1,0)</f>
        <v>1</v>
      </c>
      <c r="M264" s="89">
        <f>IF(E264='[4]ACS Fee-Based'!E264,1,0)</f>
        <v>1</v>
      </c>
      <c r="N264" s="89">
        <f>IF(F264='[4]ACS Fee-Based'!F264,1,0)</f>
        <v>0</v>
      </c>
      <c r="O264" s="89">
        <f>IF(G264='[4]ACS Fee-Based'!G264,1,0)</f>
        <v>1</v>
      </c>
    </row>
    <row r="265" spans="2:15" s="89" customFormat="1" ht="60" customHeight="1" x14ac:dyDescent="0.3">
      <c r="B265" s="384" t="s">
        <v>722</v>
      </c>
      <c r="C265" s="383" t="s">
        <v>682</v>
      </c>
      <c r="D265" s="383" t="s">
        <v>714</v>
      </c>
      <c r="E265" s="383" t="s">
        <v>866</v>
      </c>
      <c r="F265" s="383" t="s">
        <v>457</v>
      </c>
      <c r="G265" s="393" t="s">
        <v>442</v>
      </c>
      <c r="H265" s="397" t="s">
        <v>801</v>
      </c>
      <c r="I265" s="127">
        <v>169.8</v>
      </c>
      <c r="J265" s="89">
        <f>IF(B265='[4]ACS Fee-Based'!B265,1,0)</f>
        <v>1</v>
      </c>
      <c r="K265" s="89">
        <f>IF(C265='[4]ACS Fee-Based'!C265,1,0)</f>
        <v>1</v>
      </c>
      <c r="L265" s="89">
        <f>IF(D265='[4]ACS Fee-Based'!D265,1,0)</f>
        <v>1</v>
      </c>
      <c r="M265" s="89">
        <f>IF(E265='[4]ACS Fee-Based'!E265,1,0)</f>
        <v>0</v>
      </c>
      <c r="N265" s="89">
        <f>IF(F265='[4]ACS Fee-Based'!F265,1,0)</f>
        <v>1</v>
      </c>
      <c r="O265" s="89">
        <f>IF(G265='[4]ACS Fee-Based'!G265,1,0)</f>
        <v>1</v>
      </c>
    </row>
    <row r="266" spans="2:15" s="89" customFormat="1" ht="60" customHeight="1" x14ac:dyDescent="0.3">
      <c r="B266" s="384" t="s">
        <v>723</v>
      </c>
      <c r="C266" s="383" t="s">
        <v>682</v>
      </c>
      <c r="D266" s="383" t="s">
        <v>714</v>
      </c>
      <c r="E266" s="383" t="s">
        <v>866</v>
      </c>
      <c r="F266" s="383" t="s">
        <v>457</v>
      </c>
      <c r="G266" s="393" t="s">
        <v>444</v>
      </c>
      <c r="H266" s="397" t="s">
        <v>801</v>
      </c>
      <c r="I266" s="127">
        <v>519.9</v>
      </c>
      <c r="J266" s="89">
        <f>IF(B266='[4]ACS Fee-Based'!B266,1,0)</f>
        <v>1</v>
      </c>
      <c r="K266" s="89">
        <f>IF(C266='[4]ACS Fee-Based'!C266,1,0)</f>
        <v>1</v>
      </c>
      <c r="L266" s="89">
        <f>IF(D266='[4]ACS Fee-Based'!D266,1,0)</f>
        <v>1</v>
      </c>
      <c r="M266" s="89">
        <f>IF(E266='[4]ACS Fee-Based'!E266,1,0)</f>
        <v>0</v>
      </c>
      <c r="N266" s="89">
        <f>IF(F266='[4]ACS Fee-Based'!F266,1,0)</f>
        <v>1</v>
      </c>
      <c r="O266" s="89">
        <f>IF(G266='[4]ACS Fee-Based'!G266,1,0)</f>
        <v>1</v>
      </c>
    </row>
    <row r="267" spans="2:15" s="89" customFormat="1" ht="60" customHeight="1" x14ac:dyDescent="0.3">
      <c r="B267" s="384" t="s">
        <v>724</v>
      </c>
      <c r="C267" s="383" t="s">
        <v>682</v>
      </c>
      <c r="D267" s="383" t="s">
        <v>714</v>
      </c>
      <c r="E267" s="383" t="s">
        <v>866</v>
      </c>
      <c r="F267" s="383" t="s">
        <v>460</v>
      </c>
      <c r="G267" s="393" t="s">
        <v>442</v>
      </c>
      <c r="H267" s="397" t="s">
        <v>801</v>
      </c>
      <c r="I267" s="127">
        <v>220.14</v>
      </c>
      <c r="J267" s="89">
        <f>IF(B267='[4]ACS Fee-Based'!B267,1,0)</f>
        <v>1</v>
      </c>
      <c r="K267" s="89">
        <f>IF(C267='[4]ACS Fee-Based'!C267,1,0)</f>
        <v>1</v>
      </c>
      <c r="L267" s="89">
        <f>IF(D267='[4]ACS Fee-Based'!D267,1,0)</f>
        <v>1</v>
      </c>
      <c r="M267" s="89">
        <f>IF(E267='[4]ACS Fee-Based'!E267,1,0)</f>
        <v>0</v>
      </c>
      <c r="N267" s="89">
        <f>IF(F267='[4]ACS Fee-Based'!F267,1,0)</f>
        <v>1</v>
      </c>
      <c r="O267" s="89">
        <f>IF(G267='[4]ACS Fee-Based'!G267,1,0)</f>
        <v>1</v>
      </c>
    </row>
    <row r="268" spans="2:15" s="89" customFormat="1" ht="60" customHeight="1" x14ac:dyDescent="0.3">
      <c r="B268" s="384" t="s">
        <v>725</v>
      </c>
      <c r="C268" s="383" t="s">
        <v>682</v>
      </c>
      <c r="D268" s="383" t="s">
        <v>714</v>
      </c>
      <c r="E268" s="383" t="s">
        <v>866</v>
      </c>
      <c r="F268" s="383" t="s">
        <v>460</v>
      </c>
      <c r="G268" s="393" t="s">
        <v>444</v>
      </c>
      <c r="H268" s="397" t="s">
        <v>801</v>
      </c>
      <c r="I268" s="127">
        <v>680.36</v>
      </c>
      <c r="J268" s="89">
        <f>IF(B268='[4]ACS Fee-Based'!B268,1,0)</f>
        <v>1</v>
      </c>
      <c r="K268" s="89">
        <f>IF(C268='[4]ACS Fee-Based'!C268,1,0)</f>
        <v>1</v>
      </c>
      <c r="L268" s="89">
        <f>IF(D268='[4]ACS Fee-Based'!D268,1,0)</f>
        <v>1</v>
      </c>
      <c r="M268" s="89">
        <f>IF(E268='[4]ACS Fee-Based'!E268,1,0)</f>
        <v>0</v>
      </c>
      <c r="N268" s="89">
        <f>IF(F268='[4]ACS Fee-Based'!F268,1,0)</f>
        <v>1</v>
      </c>
      <c r="O268" s="89">
        <f>IF(G268='[4]ACS Fee-Based'!G268,1,0)</f>
        <v>1</v>
      </c>
    </row>
    <row r="269" spans="2:15" s="89" customFormat="1" ht="60" customHeight="1" x14ac:dyDescent="0.3">
      <c r="B269" s="384" t="s">
        <v>726</v>
      </c>
      <c r="C269" s="383" t="s">
        <v>682</v>
      </c>
      <c r="D269" s="383" t="s">
        <v>714</v>
      </c>
      <c r="E269" s="383" t="s">
        <v>867</v>
      </c>
      <c r="F269" s="383" t="s">
        <v>457</v>
      </c>
      <c r="G269" s="393" t="s">
        <v>442</v>
      </c>
      <c r="H269" s="397" t="s">
        <v>801</v>
      </c>
      <c r="I269" s="127">
        <v>100.6</v>
      </c>
      <c r="J269" s="89">
        <f>IF(B269='[4]ACS Fee-Based'!B269,1,0)</f>
        <v>1</v>
      </c>
      <c r="K269" s="89">
        <f>IF(C269='[4]ACS Fee-Based'!C269,1,0)</f>
        <v>1</v>
      </c>
      <c r="L269" s="89">
        <f>IF(D269='[4]ACS Fee-Based'!D269,1,0)</f>
        <v>1</v>
      </c>
      <c r="M269" s="89">
        <f>IF(E269='[4]ACS Fee-Based'!E269,1,0)</f>
        <v>0</v>
      </c>
      <c r="N269" s="89">
        <f>IF(F269='[4]ACS Fee-Based'!F269,1,0)</f>
        <v>1</v>
      </c>
      <c r="O269" s="89">
        <f>IF(G269='[4]ACS Fee-Based'!G269,1,0)</f>
        <v>1</v>
      </c>
    </row>
    <row r="270" spans="2:15" s="89" customFormat="1" ht="60" customHeight="1" x14ac:dyDescent="0.3">
      <c r="B270" s="384" t="s">
        <v>727</v>
      </c>
      <c r="C270" s="383" t="s">
        <v>682</v>
      </c>
      <c r="D270" s="383" t="s">
        <v>714</v>
      </c>
      <c r="E270" s="383" t="s">
        <v>867</v>
      </c>
      <c r="F270" s="383" t="s">
        <v>457</v>
      </c>
      <c r="G270" s="393" t="s">
        <v>444</v>
      </c>
      <c r="H270" s="397" t="s">
        <v>801</v>
      </c>
      <c r="I270" s="127">
        <v>100.6</v>
      </c>
      <c r="J270" s="89">
        <f>IF(B270='[4]ACS Fee-Based'!B270,1,0)</f>
        <v>1</v>
      </c>
      <c r="K270" s="89">
        <f>IF(C270='[4]ACS Fee-Based'!C270,1,0)</f>
        <v>1</v>
      </c>
      <c r="L270" s="89">
        <f>IF(D270='[4]ACS Fee-Based'!D270,1,0)</f>
        <v>1</v>
      </c>
      <c r="M270" s="89">
        <f>IF(E270='[4]ACS Fee-Based'!E270,1,0)</f>
        <v>0</v>
      </c>
      <c r="N270" s="89">
        <f>IF(F270='[4]ACS Fee-Based'!F270,1,0)</f>
        <v>1</v>
      </c>
      <c r="O270" s="89">
        <f>IF(G270='[4]ACS Fee-Based'!G270,1,0)</f>
        <v>1</v>
      </c>
    </row>
    <row r="271" spans="2:15" s="89" customFormat="1" ht="60" customHeight="1" x14ac:dyDescent="0.3">
      <c r="B271" s="384" t="s">
        <v>728</v>
      </c>
      <c r="C271" s="383" t="s">
        <v>682</v>
      </c>
      <c r="D271" s="383" t="s">
        <v>714</v>
      </c>
      <c r="E271" s="383" t="s">
        <v>867</v>
      </c>
      <c r="F271" s="383" t="s">
        <v>460</v>
      </c>
      <c r="G271" s="393" t="s">
        <v>442</v>
      </c>
      <c r="H271" s="397" t="s">
        <v>801</v>
      </c>
      <c r="I271" s="127">
        <v>129.18</v>
      </c>
      <c r="J271" s="89">
        <f>IF(B271='[4]ACS Fee-Based'!B271,1,0)</f>
        <v>1</v>
      </c>
      <c r="K271" s="89">
        <f>IF(C271='[4]ACS Fee-Based'!C271,1,0)</f>
        <v>1</v>
      </c>
      <c r="L271" s="89">
        <f>IF(D271='[4]ACS Fee-Based'!D271,1,0)</f>
        <v>1</v>
      </c>
      <c r="M271" s="89">
        <f>IF(E271='[4]ACS Fee-Based'!E271,1,0)</f>
        <v>0</v>
      </c>
      <c r="N271" s="89">
        <f>IF(F271='[4]ACS Fee-Based'!F271,1,0)</f>
        <v>1</v>
      </c>
      <c r="O271" s="89">
        <f>IF(G271='[4]ACS Fee-Based'!G271,1,0)</f>
        <v>1</v>
      </c>
    </row>
    <row r="272" spans="2:15" s="89" customFormat="1" ht="60" customHeight="1" x14ac:dyDescent="0.3">
      <c r="B272" s="384" t="s">
        <v>729</v>
      </c>
      <c r="C272" s="383" t="s">
        <v>682</v>
      </c>
      <c r="D272" s="383" t="s">
        <v>714</v>
      </c>
      <c r="E272" s="383" t="s">
        <v>867</v>
      </c>
      <c r="F272" s="383" t="s">
        <v>460</v>
      </c>
      <c r="G272" s="393" t="s">
        <v>444</v>
      </c>
      <c r="H272" s="397" t="s">
        <v>801</v>
      </c>
      <c r="I272" s="127">
        <v>129.18</v>
      </c>
      <c r="J272" s="89">
        <f>IF(B272='[4]ACS Fee-Based'!B272,1,0)</f>
        <v>1</v>
      </c>
      <c r="K272" s="89">
        <f>IF(C272='[4]ACS Fee-Based'!C272,1,0)</f>
        <v>1</v>
      </c>
      <c r="L272" s="89">
        <f>IF(D272='[4]ACS Fee-Based'!D272,1,0)</f>
        <v>1</v>
      </c>
      <c r="M272" s="89">
        <f>IF(E272='[4]ACS Fee-Based'!E272,1,0)</f>
        <v>0</v>
      </c>
      <c r="N272" s="89">
        <f>IF(F272='[4]ACS Fee-Based'!F272,1,0)</f>
        <v>1</v>
      </c>
      <c r="O272" s="89">
        <f>IF(G272='[4]ACS Fee-Based'!G272,1,0)</f>
        <v>1</v>
      </c>
    </row>
    <row r="273" spans="2:15" s="89" customFormat="1" ht="24.75" customHeight="1" x14ac:dyDescent="0.3">
      <c r="B273" s="384" t="s">
        <v>730</v>
      </c>
      <c r="C273" s="383" t="s">
        <v>682</v>
      </c>
      <c r="D273" s="383" t="s">
        <v>731</v>
      </c>
      <c r="E273" s="383" t="s">
        <v>354</v>
      </c>
      <c r="F273" s="383" t="s">
        <v>805</v>
      </c>
      <c r="G273" s="393" t="s">
        <v>442</v>
      </c>
      <c r="H273" s="397" t="s">
        <v>801</v>
      </c>
      <c r="I273" s="127">
        <v>118.48</v>
      </c>
      <c r="J273" s="89">
        <f>IF(B273='[4]ACS Fee-Based'!B273,1,0)</f>
        <v>1</v>
      </c>
      <c r="K273" s="89">
        <f>IF(C273='[4]ACS Fee-Based'!C273,1,0)</f>
        <v>1</v>
      </c>
      <c r="L273" s="89">
        <f>IF(D273='[4]ACS Fee-Based'!D273,1,0)</f>
        <v>1</v>
      </c>
      <c r="M273" s="89">
        <f>IF(E273='[4]ACS Fee-Based'!E273,1,0)</f>
        <v>1</v>
      </c>
      <c r="N273" s="89">
        <f>IF(F273='[4]ACS Fee-Based'!F273,1,0)</f>
        <v>0</v>
      </c>
      <c r="O273" s="89">
        <f>IF(G273='[4]ACS Fee-Based'!G273,1,0)</f>
        <v>1</v>
      </c>
    </row>
    <row r="274" spans="2:15" s="89" customFormat="1" ht="24.75" customHeight="1" x14ac:dyDescent="0.3">
      <c r="B274" s="384" t="s">
        <v>732</v>
      </c>
      <c r="C274" s="383" t="s">
        <v>682</v>
      </c>
      <c r="D274" s="383" t="s">
        <v>731</v>
      </c>
      <c r="E274" s="383" t="s">
        <v>354</v>
      </c>
      <c r="F274" s="383" t="s">
        <v>805</v>
      </c>
      <c r="G274" s="393" t="s">
        <v>444</v>
      </c>
      <c r="H274" s="397" t="s">
        <v>801</v>
      </c>
      <c r="I274" s="127">
        <v>223.63</v>
      </c>
      <c r="J274" s="89">
        <f>IF(B274='[4]ACS Fee-Based'!B274,1,0)</f>
        <v>1</v>
      </c>
      <c r="K274" s="89">
        <f>IF(C274='[4]ACS Fee-Based'!C274,1,0)</f>
        <v>1</v>
      </c>
      <c r="L274" s="89">
        <f>IF(D274='[4]ACS Fee-Based'!D274,1,0)</f>
        <v>1</v>
      </c>
      <c r="M274" s="89">
        <f>IF(E274='[4]ACS Fee-Based'!E274,1,0)</f>
        <v>1</v>
      </c>
      <c r="N274" s="89">
        <f>IF(F274='[4]ACS Fee-Based'!F274,1,0)</f>
        <v>0</v>
      </c>
      <c r="O274" s="89">
        <f>IF(G274='[4]ACS Fee-Based'!G274,1,0)</f>
        <v>1</v>
      </c>
    </row>
    <row r="275" spans="2:15" s="89" customFormat="1" ht="24.75" customHeight="1" x14ac:dyDescent="0.3">
      <c r="B275" s="384" t="s">
        <v>733</v>
      </c>
      <c r="C275" s="383" t="s">
        <v>682</v>
      </c>
      <c r="D275" s="383" t="s">
        <v>731</v>
      </c>
      <c r="E275" s="383" t="s">
        <v>354</v>
      </c>
      <c r="F275" s="383" t="s">
        <v>806</v>
      </c>
      <c r="G275" s="393" t="s">
        <v>442</v>
      </c>
      <c r="H275" s="397" t="s">
        <v>801</v>
      </c>
      <c r="I275" s="127">
        <v>196.15</v>
      </c>
      <c r="J275" s="89">
        <f>IF(B275='[4]ACS Fee-Based'!B275,1,0)</f>
        <v>1</v>
      </c>
      <c r="K275" s="89">
        <f>IF(C275='[4]ACS Fee-Based'!C275,1,0)</f>
        <v>1</v>
      </c>
      <c r="L275" s="89">
        <f>IF(D275='[4]ACS Fee-Based'!D275,1,0)</f>
        <v>1</v>
      </c>
      <c r="M275" s="89">
        <f>IF(E275='[4]ACS Fee-Based'!E275,1,0)</f>
        <v>1</v>
      </c>
      <c r="N275" s="89">
        <f>IF(F275='[4]ACS Fee-Based'!F275,1,0)</f>
        <v>0</v>
      </c>
      <c r="O275" s="89">
        <f>IF(G275='[4]ACS Fee-Based'!G275,1,0)</f>
        <v>1</v>
      </c>
    </row>
    <row r="276" spans="2:15" s="89" customFormat="1" ht="24.75" customHeight="1" x14ac:dyDescent="0.3">
      <c r="B276" s="384" t="s">
        <v>734</v>
      </c>
      <c r="C276" s="383" t="s">
        <v>682</v>
      </c>
      <c r="D276" s="383" t="s">
        <v>731</v>
      </c>
      <c r="E276" s="383" t="s">
        <v>354</v>
      </c>
      <c r="F276" s="383" t="s">
        <v>806</v>
      </c>
      <c r="G276" s="393" t="s">
        <v>444</v>
      </c>
      <c r="H276" s="397" t="s">
        <v>801</v>
      </c>
      <c r="I276" s="127">
        <v>334.35</v>
      </c>
      <c r="J276" s="89">
        <f>IF(B276='[4]ACS Fee-Based'!B276,1,0)</f>
        <v>1</v>
      </c>
      <c r="K276" s="89">
        <f>IF(C276='[4]ACS Fee-Based'!C276,1,0)</f>
        <v>1</v>
      </c>
      <c r="L276" s="89">
        <f>IF(D276='[4]ACS Fee-Based'!D276,1,0)</f>
        <v>1</v>
      </c>
      <c r="M276" s="89">
        <f>IF(E276='[4]ACS Fee-Based'!E276,1,0)</f>
        <v>1</v>
      </c>
      <c r="N276" s="89">
        <f>IF(F276='[4]ACS Fee-Based'!F276,1,0)</f>
        <v>0</v>
      </c>
      <c r="O276" s="89">
        <f>IF(G276='[4]ACS Fee-Based'!G276,1,0)</f>
        <v>1</v>
      </c>
    </row>
    <row r="277" spans="2:15" s="89" customFormat="1" ht="24.75" customHeight="1" x14ac:dyDescent="0.3">
      <c r="B277" s="384" t="s">
        <v>735</v>
      </c>
      <c r="C277" s="383" t="s">
        <v>682</v>
      </c>
      <c r="D277" s="383" t="s">
        <v>731</v>
      </c>
      <c r="E277" s="383" t="s">
        <v>354</v>
      </c>
      <c r="F277" s="383" t="s">
        <v>807</v>
      </c>
      <c r="G277" s="393" t="s">
        <v>442</v>
      </c>
      <c r="H277" s="397" t="s">
        <v>801</v>
      </c>
      <c r="I277" s="127">
        <v>357.77</v>
      </c>
      <c r="J277" s="89">
        <f>IF(B277='[4]ACS Fee-Based'!B277,1,0)</f>
        <v>1</v>
      </c>
      <c r="K277" s="89">
        <f>IF(C277='[4]ACS Fee-Based'!C277,1,0)</f>
        <v>1</v>
      </c>
      <c r="L277" s="89">
        <f>IF(D277='[4]ACS Fee-Based'!D277,1,0)</f>
        <v>1</v>
      </c>
      <c r="M277" s="89">
        <f>IF(E277='[4]ACS Fee-Based'!E277,1,0)</f>
        <v>1</v>
      </c>
      <c r="N277" s="89">
        <f>IF(F277='[4]ACS Fee-Based'!F277,1,0)</f>
        <v>0</v>
      </c>
      <c r="O277" s="89">
        <f>IF(G277='[4]ACS Fee-Based'!G277,1,0)</f>
        <v>1</v>
      </c>
    </row>
    <row r="278" spans="2:15" s="89" customFormat="1" ht="24.75" customHeight="1" x14ac:dyDescent="0.3">
      <c r="B278" s="384" t="s">
        <v>736</v>
      </c>
      <c r="C278" s="383" t="s">
        <v>682</v>
      </c>
      <c r="D278" s="383" t="s">
        <v>731</v>
      </c>
      <c r="E278" s="383" t="s">
        <v>354</v>
      </c>
      <c r="F278" s="383" t="s">
        <v>807</v>
      </c>
      <c r="G278" s="393" t="s">
        <v>444</v>
      </c>
      <c r="H278" s="397" t="s">
        <v>801</v>
      </c>
      <c r="I278" s="127">
        <v>1057.98</v>
      </c>
      <c r="J278" s="89">
        <f>IF(B278='[4]ACS Fee-Based'!B278,1,0)</f>
        <v>1</v>
      </c>
      <c r="K278" s="89">
        <f>IF(C278='[4]ACS Fee-Based'!C278,1,0)</f>
        <v>1</v>
      </c>
      <c r="L278" s="89">
        <f>IF(D278='[4]ACS Fee-Based'!D278,1,0)</f>
        <v>1</v>
      </c>
      <c r="M278" s="89">
        <f>IF(E278='[4]ACS Fee-Based'!E278,1,0)</f>
        <v>1</v>
      </c>
      <c r="N278" s="89">
        <f>IF(F278='[4]ACS Fee-Based'!F278,1,0)</f>
        <v>0</v>
      </c>
      <c r="O278" s="89">
        <f>IF(G278='[4]ACS Fee-Based'!G278,1,0)</f>
        <v>1</v>
      </c>
    </row>
    <row r="279" spans="2:15" s="89" customFormat="1" ht="24.75" customHeight="1" x14ac:dyDescent="0.3">
      <c r="B279" s="384" t="s">
        <v>737</v>
      </c>
      <c r="C279" s="383" t="s">
        <v>682</v>
      </c>
      <c r="D279" s="383" t="s">
        <v>731</v>
      </c>
      <c r="E279" s="383" t="s">
        <v>354</v>
      </c>
      <c r="F279" s="383" t="s">
        <v>808</v>
      </c>
      <c r="G279" s="393" t="s">
        <v>442</v>
      </c>
      <c r="H279" s="397" t="s">
        <v>801</v>
      </c>
      <c r="I279" s="127">
        <v>467.25</v>
      </c>
      <c r="J279" s="89">
        <f>IF(B279='[4]ACS Fee-Based'!B279,1,0)</f>
        <v>1</v>
      </c>
      <c r="K279" s="89">
        <f>IF(C279='[4]ACS Fee-Based'!C279,1,0)</f>
        <v>1</v>
      </c>
      <c r="L279" s="89">
        <f>IF(D279='[4]ACS Fee-Based'!D279,1,0)</f>
        <v>1</v>
      </c>
      <c r="M279" s="89">
        <f>IF(E279='[4]ACS Fee-Based'!E279,1,0)</f>
        <v>1</v>
      </c>
      <c r="N279" s="89">
        <f>IF(F279='[4]ACS Fee-Based'!F279,1,0)</f>
        <v>0</v>
      </c>
      <c r="O279" s="89">
        <f>IF(G279='[4]ACS Fee-Based'!G279,1,0)</f>
        <v>1</v>
      </c>
    </row>
    <row r="280" spans="2:15" s="89" customFormat="1" ht="24.75" customHeight="1" x14ac:dyDescent="0.3">
      <c r="B280" s="384" t="s">
        <v>738</v>
      </c>
      <c r="C280" s="383" t="s">
        <v>682</v>
      </c>
      <c r="D280" s="383" t="s">
        <v>731</v>
      </c>
      <c r="E280" s="383" t="s">
        <v>354</v>
      </c>
      <c r="F280" s="383" t="s">
        <v>808</v>
      </c>
      <c r="G280" s="393" t="s">
        <v>444</v>
      </c>
      <c r="H280" s="397" t="s">
        <v>801</v>
      </c>
      <c r="I280" s="127">
        <v>1387.69</v>
      </c>
      <c r="J280" s="89">
        <f>IF(B280='[4]ACS Fee-Based'!B280,1,0)</f>
        <v>1</v>
      </c>
      <c r="K280" s="89">
        <f>IF(C280='[4]ACS Fee-Based'!C280,1,0)</f>
        <v>1</v>
      </c>
      <c r="L280" s="89">
        <f>IF(D280='[4]ACS Fee-Based'!D280,1,0)</f>
        <v>1</v>
      </c>
      <c r="M280" s="89">
        <f>IF(E280='[4]ACS Fee-Based'!E280,1,0)</f>
        <v>1</v>
      </c>
      <c r="N280" s="89">
        <f>IF(F280='[4]ACS Fee-Based'!F280,1,0)</f>
        <v>0</v>
      </c>
      <c r="O280" s="89">
        <f>IF(G280='[4]ACS Fee-Based'!G280,1,0)</f>
        <v>1</v>
      </c>
    </row>
    <row r="281" spans="2:15" s="89" customFormat="1" ht="24.75" customHeight="1" x14ac:dyDescent="0.3">
      <c r="B281" s="384" t="s">
        <v>739</v>
      </c>
      <c r="C281" s="383" t="s">
        <v>682</v>
      </c>
      <c r="D281" s="383" t="s">
        <v>731</v>
      </c>
      <c r="E281" s="383" t="s">
        <v>355</v>
      </c>
      <c r="F281" s="383" t="s">
        <v>805</v>
      </c>
      <c r="G281" s="393" t="s">
        <v>442</v>
      </c>
      <c r="H281" s="397" t="s">
        <v>801</v>
      </c>
      <c r="I281" s="127">
        <v>118.48</v>
      </c>
      <c r="J281" s="89">
        <f>IF(B281='[4]ACS Fee-Based'!B281,1,0)</f>
        <v>1</v>
      </c>
      <c r="K281" s="89">
        <f>IF(C281='[4]ACS Fee-Based'!C281,1,0)</f>
        <v>1</v>
      </c>
      <c r="L281" s="89">
        <f>IF(D281='[4]ACS Fee-Based'!D281,1,0)</f>
        <v>1</v>
      </c>
      <c r="M281" s="89">
        <f>IF(E281='[4]ACS Fee-Based'!E281,1,0)</f>
        <v>1</v>
      </c>
      <c r="N281" s="89">
        <f>IF(F281='[4]ACS Fee-Based'!F281,1,0)</f>
        <v>0</v>
      </c>
      <c r="O281" s="89">
        <f>IF(G281='[4]ACS Fee-Based'!G281,1,0)</f>
        <v>1</v>
      </c>
    </row>
    <row r="282" spans="2:15" s="89" customFormat="1" ht="24.75" customHeight="1" x14ac:dyDescent="0.3">
      <c r="B282" s="384" t="s">
        <v>740</v>
      </c>
      <c r="C282" s="383" t="s">
        <v>682</v>
      </c>
      <c r="D282" s="383" t="s">
        <v>731</v>
      </c>
      <c r="E282" s="383" t="s">
        <v>355</v>
      </c>
      <c r="F282" s="383" t="s">
        <v>805</v>
      </c>
      <c r="G282" s="393" t="s">
        <v>444</v>
      </c>
      <c r="H282" s="397" t="s">
        <v>801</v>
      </c>
      <c r="I282" s="127">
        <v>223.63</v>
      </c>
      <c r="J282" s="89">
        <f>IF(B282='[4]ACS Fee-Based'!B282,1,0)</f>
        <v>1</v>
      </c>
      <c r="K282" s="89">
        <f>IF(C282='[4]ACS Fee-Based'!C282,1,0)</f>
        <v>1</v>
      </c>
      <c r="L282" s="89">
        <f>IF(D282='[4]ACS Fee-Based'!D282,1,0)</f>
        <v>1</v>
      </c>
      <c r="M282" s="89">
        <f>IF(E282='[4]ACS Fee-Based'!E282,1,0)</f>
        <v>1</v>
      </c>
      <c r="N282" s="89">
        <f>IF(F282='[4]ACS Fee-Based'!F282,1,0)</f>
        <v>0</v>
      </c>
      <c r="O282" s="89">
        <f>IF(G282='[4]ACS Fee-Based'!G282,1,0)</f>
        <v>1</v>
      </c>
    </row>
    <row r="283" spans="2:15" s="89" customFormat="1" ht="24.75" customHeight="1" x14ac:dyDescent="0.3">
      <c r="B283" s="384" t="s">
        <v>741</v>
      </c>
      <c r="C283" s="383" t="s">
        <v>682</v>
      </c>
      <c r="D283" s="383" t="s">
        <v>731</v>
      </c>
      <c r="E283" s="383" t="s">
        <v>355</v>
      </c>
      <c r="F283" s="383" t="s">
        <v>806</v>
      </c>
      <c r="G283" s="393" t="s">
        <v>442</v>
      </c>
      <c r="H283" s="397" t="s">
        <v>801</v>
      </c>
      <c r="I283" s="127">
        <v>196.15</v>
      </c>
      <c r="J283" s="89">
        <f>IF(B283='[4]ACS Fee-Based'!B283,1,0)</f>
        <v>1</v>
      </c>
      <c r="K283" s="89">
        <f>IF(C283='[4]ACS Fee-Based'!C283,1,0)</f>
        <v>1</v>
      </c>
      <c r="L283" s="89">
        <f>IF(D283='[4]ACS Fee-Based'!D283,1,0)</f>
        <v>1</v>
      </c>
      <c r="M283" s="89">
        <f>IF(E283='[4]ACS Fee-Based'!E283,1,0)</f>
        <v>1</v>
      </c>
      <c r="N283" s="89">
        <f>IF(F283='[4]ACS Fee-Based'!F283,1,0)</f>
        <v>0</v>
      </c>
      <c r="O283" s="89">
        <f>IF(G283='[4]ACS Fee-Based'!G283,1,0)</f>
        <v>1</v>
      </c>
    </row>
    <row r="284" spans="2:15" s="89" customFormat="1" ht="24.75" customHeight="1" x14ac:dyDescent="0.3">
      <c r="B284" s="384" t="s">
        <v>742</v>
      </c>
      <c r="C284" s="383" t="s">
        <v>682</v>
      </c>
      <c r="D284" s="383" t="s">
        <v>731</v>
      </c>
      <c r="E284" s="383" t="s">
        <v>355</v>
      </c>
      <c r="F284" s="383" t="s">
        <v>806</v>
      </c>
      <c r="G284" s="393" t="s">
        <v>444</v>
      </c>
      <c r="H284" s="397" t="s">
        <v>801</v>
      </c>
      <c r="I284" s="127">
        <v>334.35</v>
      </c>
      <c r="J284" s="89">
        <f>IF(B284='[4]ACS Fee-Based'!B284,1,0)</f>
        <v>1</v>
      </c>
      <c r="K284" s="89">
        <f>IF(C284='[4]ACS Fee-Based'!C284,1,0)</f>
        <v>1</v>
      </c>
      <c r="L284" s="89">
        <f>IF(D284='[4]ACS Fee-Based'!D284,1,0)</f>
        <v>1</v>
      </c>
      <c r="M284" s="89">
        <f>IF(E284='[4]ACS Fee-Based'!E284,1,0)</f>
        <v>1</v>
      </c>
      <c r="N284" s="89">
        <f>IF(F284='[4]ACS Fee-Based'!F284,1,0)</f>
        <v>0</v>
      </c>
      <c r="O284" s="89">
        <f>IF(G284='[4]ACS Fee-Based'!G284,1,0)</f>
        <v>1</v>
      </c>
    </row>
    <row r="285" spans="2:15" s="89" customFormat="1" ht="24.75" customHeight="1" x14ac:dyDescent="0.3">
      <c r="B285" s="384" t="s">
        <v>743</v>
      </c>
      <c r="C285" s="383" t="s">
        <v>682</v>
      </c>
      <c r="D285" s="383" t="s">
        <v>731</v>
      </c>
      <c r="E285" s="383" t="s">
        <v>355</v>
      </c>
      <c r="F285" s="383" t="s">
        <v>807</v>
      </c>
      <c r="G285" s="393" t="s">
        <v>442</v>
      </c>
      <c r="H285" s="397" t="s">
        <v>801</v>
      </c>
      <c r="I285" s="127">
        <v>567.41999999999996</v>
      </c>
      <c r="J285" s="89">
        <f>IF(B285='[4]ACS Fee-Based'!B285,1,0)</f>
        <v>1</v>
      </c>
      <c r="K285" s="89">
        <f>IF(C285='[4]ACS Fee-Based'!C285,1,0)</f>
        <v>1</v>
      </c>
      <c r="L285" s="89">
        <f>IF(D285='[4]ACS Fee-Based'!D285,1,0)</f>
        <v>1</v>
      </c>
      <c r="M285" s="89">
        <f>IF(E285='[4]ACS Fee-Based'!E285,1,0)</f>
        <v>1</v>
      </c>
      <c r="N285" s="89">
        <f>IF(F285='[4]ACS Fee-Based'!F285,1,0)</f>
        <v>0</v>
      </c>
      <c r="O285" s="89">
        <f>IF(G285='[4]ACS Fee-Based'!G285,1,0)</f>
        <v>1</v>
      </c>
    </row>
    <row r="286" spans="2:15" s="89" customFormat="1" ht="24.75" customHeight="1" x14ac:dyDescent="0.3">
      <c r="B286" s="384" t="s">
        <v>744</v>
      </c>
      <c r="C286" s="383" t="s">
        <v>682</v>
      </c>
      <c r="D286" s="383" t="s">
        <v>731</v>
      </c>
      <c r="E286" s="383" t="s">
        <v>355</v>
      </c>
      <c r="F286" s="383" t="s">
        <v>807</v>
      </c>
      <c r="G286" s="393" t="s">
        <v>444</v>
      </c>
      <c r="H286" s="397" t="s">
        <v>801</v>
      </c>
      <c r="I286" s="127">
        <v>1267.6099999999999</v>
      </c>
      <c r="J286" s="89">
        <f>IF(B286='[4]ACS Fee-Based'!B286,1,0)</f>
        <v>1</v>
      </c>
      <c r="K286" s="89">
        <f>IF(C286='[4]ACS Fee-Based'!C286,1,0)</f>
        <v>1</v>
      </c>
      <c r="L286" s="89">
        <f>IF(D286='[4]ACS Fee-Based'!D286,1,0)</f>
        <v>1</v>
      </c>
      <c r="M286" s="89">
        <f>IF(E286='[4]ACS Fee-Based'!E286,1,0)</f>
        <v>1</v>
      </c>
      <c r="N286" s="89">
        <f>IF(F286='[4]ACS Fee-Based'!F286,1,0)</f>
        <v>0</v>
      </c>
      <c r="O286" s="89">
        <f>IF(G286='[4]ACS Fee-Based'!G286,1,0)</f>
        <v>1</v>
      </c>
    </row>
    <row r="287" spans="2:15" s="89" customFormat="1" ht="24.75" customHeight="1" x14ac:dyDescent="0.3">
      <c r="B287" s="384" t="s">
        <v>745</v>
      </c>
      <c r="C287" s="383" t="s">
        <v>682</v>
      </c>
      <c r="D287" s="383" t="s">
        <v>731</v>
      </c>
      <c r="E287" s="383" t="s">
        <v>355</v>
      </c>
      <c r="F287" s="383" t="s">
        <v>808</v>
      </c>
      <c r="G287" s="393" t="s">
        <v>442</v>
      </c>
      <c r="H287" s="397" t="s">
        <v>801</v>
      </c>
      <c r="I287" s="127">
        <v>742.83</v>
      </c>
      <c r="J287" s="89">
        <f>IF(B287='[4]ACS Fee-Based'!B287,1,0)</f>
        <v>1</v>
      </c>
      <c r="K287" s="89">
        <f>IF(C287='[4]ACS Fee-Based'!C287,1,0)</f>
        <v>1</v>
      </c>
      <c r="L287" s="89">
        <f>IF(D287='[4]ACS Fee-Based'!D287,1,0)</f>
        <v>1</v>
      </c>
      <c r="M287" s="89">
        <f>IF(E287='[4]ACS Fee-Based'!E287,1,0)</f>
        <v>1</v>
      </c>
      <c r="N287" s="89">
        <f>IF(F287='[4]ACS Fee-Based'!F287,1,0)</f>
        <v>0</v>
      </c>
      <c r="O287" s="89">
        <f>IF(G287='[4]ACS Fee-Based'!G287,1,0)</f>
        <v>1</v>
      </c>
    </row>
    <row r="288" spans="2:15" s="89" customFormat="1" ht="24.75" customHeight="1" x14ac:dyDescent="0.3">
      <c r="B288" s="384" t="s">
        <v>746</v>
      </c>
      <c r="C288" s="383" t="s">
        <v>682</v>
      </c>
      <c r="D288" s="383" t="s">
        <v>731</v>
      </c>
      <c r="E288" s="383" t="s">
        <v>355</v>
      </c>
      <c r="F288" s="383" t="s">
        <v>808</v>
      </c>
      <c r="G288" s="393" t="s">
        <v>444</v>
      </c>
      <c r="H288" s="397" t="s">
        <v>801</v>
      </c>
      <c r="I288" s="127">
        <v>1663.28</v>
      </c>
      <c r="J288" s="89">
        <f>IF(B288='[4]ACS Fee-Based'!B288,1,0)</f>
        <v>1</v>
      </c>
      <c r="K288" s="89">
        <f>IF(C288='[4]ACS Fee-Based'!C288,1,0)</f>
        <v>1</v>
      </c>
      <c r="L288" s="89">
        <f>IF(D288='[4]ACS Fee-Based'!D288,1,0)</f>
        <v>1</v>
      </c>
      <c r="M288" s="89">
        <f>IF(E288='[4]ACS Fee-Based'!E288,1,0)</f>
        <v>1</v>
      </c>
      <c r="N288" s="89">
        <f>IF(F288='[4]ACS Fee-Based'!F288,1,0)</f>
        <v>0</v>
      </c>
      <c r="O288" s="89">
        <f>IF(G288='[4]ACS Fee-Based'!G288,1,0)</f>
        <v>1</v>
      </c>
    </row>
    <row r="289" spans="2:15" s="89" customFormat="1" ht="24.75" customHeight="1" x14ac:dyDescent="0.3">
      <c r="B289" s="384" t="s">
        <v>747</v>
      </c>
      <c r="C289" s="383" t="s">
        <v>682</v>
      </c>
      <c r="D289" s="383" t="s">
        <v>748</v>
      </c>
      <c r="E289" s="383" t="s">
        <v>356</v>
      </c>
      <c r="F289" s="383" t="s">
        <v>805</v>
      </c>
      <c r="G289" s="393" t="s">
        <v>442</v>
      </c>
      <c r="H289" s="397" t="s">
        <v>801</v>
      </c>
      <c r="I289" s="127">
        <v>162.81</v>
      </c>
      <c r="J289" s="89">
        <f>IF(B289='[4]ACS Fee-Based'!B289,1,0)</f>
        <v>1</v>
      </c>
      <c r="K289" s="89">
        <f>IF(C289='[4]ACS Fee-Based'!C289,1,0)</f>
        <v>1</v>
      </c>
      <c r="L289" s="89">
        <f>IF(D289='[4]ACS Fee-Based'!D289,1,0)</f>
        <v>1</v>
      </c>
      <c r="M289" s="89">
        <f>IF(E289='[4]ACS Fee-Based'!E289,1,0)</f>
        <v>1</v>
      </c>
      <c r="N289" s="89">
        <f>IF(F289='[4]ACS Fee-Based'!F289,1,0)</f>
        <v>0</v>
      </c>
      <c r="O289" s="89">
        <f>IF(G289='[4]ACS Fee-Based'!G289,1,0)</f>
        <v>1</v>
      </c>
    </row>
    <row r="290" spans="2:15" s="89" customFormat="1" ht="24.75" customHeight="1" x14ac:dyDescent="0.3">
      <c r="B290" s="384" t="s">
        <v>749</v>
      </c>
      <c r="C290" s="383" t="s">
        <v>682</v>
      </c>
      <c r="D290" s="383" t="s">
        <v>748</v>
      </c>
      <c r="E290" s="383" t="s">
        <v>356</v>
      </c>
      <c r="F290" s="383" t="s">
        <v>805</v>
      </c>
      <c r="G290" s="393" t="s">
        <v>444</v>
      </c>
      <c r="H290" s="397" t="s">
        <v>801</v>
      </c>
      <c r="I290" s="127">
        <v>512.92999999999995</v>
      </c>
      <c r="J290" s="89">
        <f>IF(B290='[4]ACS Fee-Based'!B290,1,0)</f>
        <v>1</v>
      </c>
      <c r="K290" s="89">
        <f>IF(C290='[4]ACS Fee-Based'!C290,1,0)</f>
        <v>1</v>
      </c>
      <c r="L290" s="89">
        <f>IF(D290='[4]ACS Fee-Based'!D290,1,0)</f>
        <v>1</v>
      </c>
      <c r="M290" s="89">
        <f>IF(E290='[4]ACS Fee-Based'!E290,1,0)</f>
        <v>1</v>
      </c>
      <c r="N290" s="89">
        <f>IF(F290='[4]ACS Fee-Based'!F290,1,0)</f>
        <v>0</v>
      </c>
      <c r="O290" s="89">
        <f>IF(G290='[4]ACS Fee-Based'!G290,1,0)</f>
        <v>1</v>
      </c>
    </row>
    <row r="291" spans="2:15" s="89" customFormat="1" ht="24.75" customHeight="1" x14ac:dyDescent="0.3">
      <c r="B291" s="384" t="s">
        <v>750</v>
      </c>
      <c r="C291" s="383" t="s">
        <v>682</v>
      </c>
      <c r="D291" s="383" t="s">
        <v>748</v>
      </c>
      <c r="E291" s="383" t="s">
        <v>356</v>
      </c>
      <c r="F291" s="383" t="s">
        <v>807</v>
      </c>
      <c r="G291" s="393" t="s">
        <v>442</v>
      </c>
      <c r="H291" s="397" t="s">
        <v>801</v>
      </c>
      <c r="I291" s="127">
        <v>518.49</v>
      </c>
      <c r="J291" s="89">
        <f>IF(B291='[4]ACS Fee-Based'!B291,1,0)</f>
        <v>1</v>
      </c>
      <c r="K291" s="89">
        <f>IF(C291='[4]ACS Fee-Based'!C291,1,0)</f>
        <v>1</v>
      </c>
      <c r="L291" s="89">
        <f>IF(D291='[4]ACS Fee-Based'!D291,1,0)</f>
        <v>1</v>
      </c>
      <c r="M291" s="89">
        <f>IF(E291='[4]ACS Fee-Based'!E291,1,0)</f>
        <v>1</v>
      </c>
      <c r="N291" s="89">
        <f>IF(F291='[4]ACS Fee-Based'!F291,1,0)</f>
        <v>0</v>
      </c>
      <c r="O291" s="89">
        <f>IF(G291='[4]ACS Fee-Based'!G291,1,0)</f>
        <v>1</v>
      </c>
    </row>
    <row r="292" spans="2:15" s="89" customFormat="1" ht="24.75" customHeight="1" x14ac:dyDescent="0.3">
      <c r="B292" s="384" t="s">
        <v>751</v>
      </c>
      <c r="C292" s="383" t="s">
        <v>682</v>
      </c>
      <c r="D292" s="383" t="s">
        <v>748</v>
      </c>
      <c r="E292" s="383" t="s">
        <v>356</v>
      </c>
      <c r="F292" s="383" t="s">
        <v>807</v>
      </c>
      <c r="G292" s="393" t="s">
        <v>444</v>
      </c>
      <c r="H292" s="397" t="s">
        <v>801</v>
      </c>
      <c r="I292" s="127">
        <v>1218.71</v>
      </c>
      <c r="J292" s="89">
        <f>IF(B292='[4]ACS Fee-Based'!B292,1,0)</f>
        <v>1</v>
      </c>
      <c r="K292" s="89">
        <f>IF(C292='[4]ACS Fee-Based'!C292,1,0)</f>
        <v>1</v>
      </c>
      <c r="L292" s="89">
        <f>IF(D292='[4]ACS Fee-Based'!D292,1,0)</f>
        <v>1</v>
      </c>
      <c r="M292" s="89">
        <f>IF(E292='[4]ACS Fee-Based'!E292,1,0)</f>
        <v>1</v>
      </c>
      <c r="N292" s="89">
        <f>IF(F292='[4]ACS Fee-Based'!F292,1,0)</f>
        <v>0</v>
      </c>
      <c r="O292" s="89">
        <f>IF(G292='[4]ACS Fee-Based'!G292,1,0)</f>
        <v>1</v>
      </c>
    </row>
    <row r="293" spans="2:15" s="89" customFormat="1" ht="30" customHeight="1" x14ac:dyDescent="0.3">
      <c r="B293" s="384" t="s">
        <v>752</v>
      </c>
      <c r="C293" s="383" t="s">
        <v>682</v>
      </c>
      <c r="D293" s="383" t="s">
        <v>753</v>
      </c>
      <c r="E293" s="383" t="s">
        <v>357</v>
      </c>
      <c r="F293" s="383" t="s">
        <v>805</v>
      </c>
      <c r="G293" s="393" t="s">
        <v>442</v>
      </c>
      <c r="H293" s="397" t="s">
        <v>801</v>
      </c>
      <c r="I293" s="127">
        <v>165.02</v>
      </c>
      <c r="J293" s="89">
        <f>IF(B293='[4]ACS Fee-Based'!B293,1,0)</f>
        <v>1</v>
      </c>
      <c r="K293" s="89">
        <f>IF(C293='[4]ACS Fee-Based'!C293,1,0)</f>
        <v>1</v>
      </c>
      <c r="L293" s="89">
        <f>IF(D293='[4]ACS Fee-Based'!D293,1,0)</f>
        <v>1</v>
      </c>
      <c r="M293" s="89">
        <f>IF(E293='[4]ACS Fee-Based'!E293,1,0)</f>
        <v>1</v>
      </c>
      <c r="N293" s="89">
        <f>IF(F293='[4]ACS Fee-Based'!F293,1,0)</f>
        <v>0</v>
      </c>
      <c r="O293" s="89">
        <f>IF(G293='[4]ACS Fee-Based'!G293,1,0)</f>
        <v>1</v>
      </c>
    </row>
    <row r="294" spans="2:15" s="89" customFormat="1" ht="30" customHeight="1" x14ac:dyDescent="0.3">
      <c r="B294" s="384" t="s">
        <v>754</v>
      </c>
      <c r="C294" s="383" t="s">
        <v>682</v>
      </c>
      <c r="D294" s="383" t="s">
        <v>753</v>
      </c>
      <c r="E294" s="383" t="s">
        <v>357</v>
      </c>
      <c r="F294" s="383" t="s">
        <v>805</v>
      </c>
      <c r="G294" s="393" t="s">
        <v>444</v>
      </c>
      <c r="H294" s="397" t="s">
        <v>801</v>
      </c>
      <c r="I294" s="127">
        <v>285.64999999999998</v>
      </c>
      <c r="J294" s="89">
        <f>IF(B294='[4]ACS Fee-Based'!B294,1,0)</f>
        <v>1</v>
      </c>
      <c r="K294" s="89">
        <f>IF(C294='[4]ACS Fee-Based'!C294,1,0)</f>
        <v>1</v>
      </c>
      <c r="L294" s="89">
        <f>IF(D294='[4]ACS Fee-Based'!D294,1,0)</f>
        <v>1</v>
      </c>
      <c r="M294" s="89">
        <f>IF(E294='[4]ACS Fee-Based'!E294,1,0)</f>
        <v>1</v>
      </c>
      <c r="N294" s="89">
        <f>IF(F294='[4]ACS Fee-Based'!F294,1,0)</f>
        <v>0</v>
      </c>
      <c r="O294" s="89">
        <f>IF(G294='[4]ACS Fee-Based'!G294,1,0)</f>
        <v>1</v>
      </c>
    </row>
    <row r="295" spans="2:15" s="89" customFormat="1" ht="30" customHeight="1" x14ac:dyDescent="0.3">
      <c r="B295" s="384" t="s">
        <v>755</v>
      </c>
      <c r="C295" s="383" t="s">
        <v>682</v>
      </c>
      <c r="D295" s="383" t="s">
        <v>753</v>
      </c>
      <c r="E295" s="383" t="s">
        <v>357</v>
      </c>
      <c r="F295" s="383" t="s">
        <v>806</v>
      </c>
      <c r="G295" s="393" t="s">
        <v>442</v>
      </c>
      <c r="H295" s="397" t="s">
        <v>801</v>
      </c>
      <c r="I295" s="127">
        <v>223.27</v>
      </c>
      <c r="J295" s="89">
        <f>IF(B295='[4]ACS Fee-Based'!B295,1,0)</f>
        <v>1</v>
      </c>
      <c r="K295" s="89">
        <f>IF(C295='[4]ACS Fee-Based'!C295,1,0)</f>
        <v>1</v>
      </c>
      <c r="L295" s="89">
        <f>IF(D295='[4]ACS Fee-Based'!D295,1,0)</f>
        <v>1</v>
      </c>
      <c r="M295" s="89">
        <f>IF(E295='[4]ACS Fee-Based'!E295,1,0)</f>
        <v>1</v>
      </c>
      <c r="N295" s="89">
        <f>IF(F295='[4]ACS Fee-Based'!F295,1,0)</f>
        <v>0</v>
      </c>
      <c r="O295" s="89">
        <f>IF(G295='[4]ACS Fee-Based'!G295,1,0)</f>
        <v>1</v>
      </c>
    </row>
    <row r="296" spans="2:15" s="89" customFormat="1" ht="30" customHeight="1" x14ac:dyDescent="0.3">
      <c r="B296" s="384" t="s">
        <v>756</v>
      </c>
      <c r="C296" s="383" t="s">
        <v>682</v>
      </c>
      <c r="D296" s="383" t="s">
        <v>753</v>
      </c>
      <c r="E296" s="383" t="s">
        <v>357</v>
      </c>
      <c r="F296" s="383" t="s">
        <v>806</v>
      </c>
      <c r="G296" s="393" t="s">
        <v>444</v>
      </c>
      <c r="H296" s="397" t="s">
        <v>801</v>
      </c>
      <c r="I296" s="127">
        <v>381.83</v>
      </c>
      <c r="J296" s="89">
        <f>IF(B296='[4]ACS Fee-Based'!B296,1,0)</f>
        <v>1</v>
      </c>
      <c r="K296" s="89">
        <f>IF(C296='[4]ACS Fee-Based'!C296,1,0)</f>
        <v>1</v>
      </c>
      <c r="L296" s="89">
        <f>IF(D296='[4]ACS Fee-Based'!D296,1,0)</f>
        <v>1</v>
      </c>
      <c r="M296" s="89">
        <f>IF(E296='[4]ACS Fee-Based'!E296,1,0)</f>
        <v>1</v>
      </c>
      <c r="N296" s="89">
        <f>IF(F296='[4]ACS Fee-Based'!F296,1,0)</f>
        <v>0</v>
      </c>
      <c r="O296" s="89">
        <f>IF(G296='[4]ACS Fee-Based'!G296,1,0)</f>
        <v>1</v>
      </c>
    </row>
    <row r="297" spans="2:15" s="89" customFormat="1" ht="30" customHeight="1" x14ac:dyDescent="0.3">
      <c r="B297" s="384" t="s">
        <v>757</v>
      </c>
      <c r="C297" s="383" t="s">
        <v>682</v>
      </c>
      <c r="D297" s="383" t="s">
        <v>753</v>
      </c>
      <c r="E297" s="383" t="s">
        <v>357</v>
      </c>
      <c r="F297" s="383" t="s">
        <v>807</v>
      </c>
      <c r="G297" s="393" t="s">
        <v>442</v>
      </c>
      <c r="H297" s="397" t="s">
        <v>801</v>
      </c>
      <c r="I297" s="127">
        <v>1098.49</v>
      </c>
      <c r="J297" s="89">
        <f>IF(B297='[4]ACS Fee-Based'!B297,1,0)</f>
        <v>1</v>
      </c>
      <c r="K297" s="89">
        <f>IF(C297='[4]ACS Fee-Based'!C297,1,0)</f>
        <v>1</v>
      </c>
      <c r="L297" s="89">
        <f>IF(D297='[4]ACS Fee-Based'!D297,1,0)</f>
        <v>1</v>
      </c>
      <c r="M297" s="89">
        <f>IF(E297='[4]ACS Fee-Based'!E297,1,0)</f>
        <v>1</v>
      </c>
      <c r="N297" s="89">
        <f>IF(F297='[4]ACS Fee-Based'!F297,1,0)</f>
        <v>0</v>
      </c>
      <c r="O297" s="89">
        <f>IF(G297='[4]ACS Fee-Based'!G297,1,0)</f>
        <v>1</v>
      </c>
    </row>
    <row r="298" spans="2:15" s="89" customFormat="1" ht="30" customHeight="1" x14ac:dyDescent="0.3">
      <c r="B298" s="384" t="s">
        <v>758</v>
      </c>
      <c r="C298" s="383" t="s">
        <v>682</v>
      </c>
      <c r="D298" s="383" t="s">
        <v>753</v>
      </c>
      <c r="E298" s="383" t="s">
        <v>357</v>
      </c>
      <c r="F298" s="383" t="s">
        <v>807</v>
      </c>
      <c r="G298" s="393" t="s">
        <v>444</v>
      </c>
      <c r="H298" s="397" t="s">
        <v>801</v>
      </c>
      <c r="I298" s="127">
        <v>1798.7</v>
      </c>
      <c r="J298" s="89">
        <f>IF(B298='[4]ACS Fee-Based'!B298,1,0)</f>
        <v>1</v>
      </c>
      <c r="K298" s="89">
        <f>IF(C298='[4]ACS Fee-Based'!C298,1,0)</f>
        <v>1</v>
      </c>
      <c r="L298" s="89">
        <f>IF(D298='[4]ACS Fee-Based'!D298,1,0)</f>
        <v>1</v>
      </c>
      <c r="M298" s="89">
        <f>IF(E298='[4]ACS Fee-Based'!E298,1,0)</f>
        <v>1</v>
      </c>
      <c r="N298" s="89">
        <f>IF(F298='[4]ACS Fee-Based'!F298,1,0)</f>
        <v>0</v>
      </c>
      <c r="O298" s="89">
        <f>IF(G298='[4]ACS Fee-Based'!G298,1,0)</f>
        <v>1</v>
      </c>
    </row>
    <row r="299" spans="2:15" s="89" customFormat="1" ht="30" customHeight="1" x14ac:dyDescent="0.3">
      <c r="B299" s="384" t="s">
        <v>759</v>
      </c>
      <c r="C299" s="383" t="s">
        <v>682</v>
      </c>
      <c r="D299" s="383" t="s">
        <v>753</v>
      </c>
      <c r="E299" s="383" t="s">
        <v>357</v>
      </c>
      <c r="F299" s="383" t="s">
        <v>808</v>
      </c>
      <c r="G299" s="393" t="s">
        <v>442</v>
      </c>
      <c r="H299" s="397" t="s">
        <v>801</v>
      </c>
      <c r="I299" s="127">
        <v>1440.99</v>
      </c>
      <c r="J299" s="89">
        <f>IF(B299='[4]ACS Fee-Based'!B299,1,0)</f>
        <v>1</v>
      </c>
      <c r="K299" s="89">
        <f>IF(C299='[4]ACS Fee-Based'!C299,1,0)</f>
        <v>1</v>
      </c>
      <c r="L299" s="89">
        <f>IF(D299='[4]ACS Fee-Based'!D299,1,0)</f>
        <v>1</v>
      </c>
      <c r="M299" s="89">
        <f>IF(E299='[4]ACS Fee-Based'!E299,1,0)</f>
        <v>1</v>
      </c>
      <c r="N299" s="89">
        <f>IF(F299='[4]ACS Fee-Based'!F299,1,0)</f>
        <v>0</v>
      </c>
      <c r="O299" s="89">
        <f>IF(G299='[4]ACS Fee-Based'!G299,1,0)</f>
        <v>1</v>
      </c>
    </row>
    <row r="300" spans="2:15" s="89" customFormat="1" ht="30" customHeight="1" x14ac:dyDescent="0.3">
      <c r="B300" s="384" t="s">
        <v>760</v>
      </c>
      <c r="C300" s="383" t="s">
        <v>682</v>
      </c>
      <c r="D300" s="383" t="s">
        <v>753</v>
      </c>
      <c r="E300" s="383" t="s">
        <v>357</v>
      </c>
      <c r="F300" s="383" t="s">
        <v>808</v>
      </c>
      <c r="G300" s="393" t="s">
        <v>444</v>
      </c>
      <c r="H300" s="397" t="s">
        <v>801</v>
      </c>
      <c r="I300" s="127">
        <v>2361.4299999999998</v>
      </c>
      <c r="J300" s="89">
        <f>IF(B300='[4]ACS Fee-Based'!B300,1,0)</f>
        <v>1</v>
      </c>
      <c r="K300" s="89">
        <f>IF(C300='[4]ACS Fee-Based'!C300,1,0)</f>
        <v>1</v>
      </c>
      <c r="L300" s="89">
        <f>IF(D300='[4]ACS Fee-Based'!D300,1,0)</f>
        <v>1</v>
      </c>
      <c r="M300" s="89">
        <f>IF(E300='[4]ACS Fee-Based'!E300,1,0)</f>
        <v>1</v>
      </c>
      <c r="N300" s="89">
        <f>IF(F300='[4]ACS Fee-Based'!F300,1,0)</f>
        <v>0</v>
      </c>
      <c r="O300" s="89">
        <f>IF(G300='[4]ACS Fee-Based'!G300,1,0)</f>
        <v>1</v>
      </c>
    </row>
    <row r="301" spans="2:15" s="89" customFormat="1" ht="45" customHeight="1" x14ac:dyDescent="0.3">
      <c r="B301" s="384" t="s">
        <v>761</v>
      </c>
      <c r="C301" s="383" t="s">
        <v>682</v>
      </c>
      <c r="D301" s="383" t="s">
        <v>762</v>
      </c>
      <c r="E301" s="383" t="s">
        <v>358</v>
      </c>
      <c r="F301" s="383" t="s">
        <v>457</v>
      </c>
      <c r="G301" s="393" t="s">
        <v>442</v>
      </c>
      <c r="H301" s="397" t="s">
        <v>801</v>
      </c>
      <c r="I301" s="127">
        <v>42.32</v>
      </c>
      <c r="J301" s="89">
        <f>IF(B301='[4]ACS Fee-Based'!B301,1,0)</f>
        <v>1</v>
      </c>
      <c r="K301" s="89">
        <f>IF(C301='[4]ACS Fee-Based'!C301,1,0)</f>
        <v>1</v>
      </c>
      <c r="L301" s="89">
        <f>IF(D301='[4]ACS Fee-Based'!D301,1,0)</f>
        <v>1</v>
      </c>
      <c r="M301" s="89">
        <f>IF(E301='[4]ACS Fee-Based'!E301,1,0)</f>
        <v>1</v>
      </c>
      <c r="N301" s="89">
        <f>IF(F301='[4]ACS Fee-Based'!F301,1,0)</f>
        <v>1</v>
      </c>
      <c r="O301" s="89">
        <f>IF(G301='[4]ACS Fee-Based'!G301,1,0)</f>
        <v>1</v>
      </c>
    </row>
    <row r="302" spans="2:15" s="89" customFormat="1" ht="45" customHeight="1" x14ac:dyDescent="0.3">
      <c r="B302" s="384" t="s">
        <v>763</v>
      </c>
      <c r="C302" s="383" t="s">
        <v>682</v>
      </c>
      <c r="D302" s="383" t="s">
        <v>762</v>
      </c>
      <c r="E302" s="383" t="s">
        <v>358</v>
      </c>
      <c r="F302" s="383" t="s">
        <v>457</v>
      </c>
      <c r="G302" s="393" t="s">
        <v>444</v>
      </c>
      <c r="H302" s="397" t="s">
        <v>801</v>
      </c>
      <c r="I302" s="127">
        <v>42.32</v>
      </c>
      <c r="J302" s="89">
        <f>IF(B302='[4]ACS Fee-Based'!B302,1,0)</f>
        <v>1</v>
      </c>
      <c r="K302" s="89">
        <f>IF(C302='[4]ACS Fee-Based'!C302,1,0)</f>
        <v>1</v>
      </c>
      <c r="L302" s="89">
        <f>IF(D302='[4]ACS Fee-Based'!D302,1,0)</f>
        <v>1</v>
      </c>
      <c r="M302" s="89">
        <f>IF(E302='[4]ACS Fee-Based'!E302,1,0)</f>
        <v>1</v>
      </c>
      <c r="N302" s="89">
        <f>IF(F302='[4]ACS Fee-Based'!F302,1,0)</f>
        <v>1</v>
      </c>
      <c r="O302" s="89">
        <f>IF(G302='[4]ACS Fee-Based'!G302,1,0)</f>
        <v>1</v>
      </c>
    </row>
    <row r="303" spans="2:15" s="89" customFormat="1" ht="24.75" customHeight="1" x14ac:dyDescent="0.3">
      <c r="B303" s="384" t="s">
        <v>764</v>
      </c>
      <c r="C303" s="383" t="s">
        <v>682</v>
      </c>
      <c r="D303" s="383" t="s">
        <v>762</v>
      </c>
      <c r="E303" s="383" t="s">
        <v>359</v>
      </c>
      <c r="F303" s="383" t="s">
        <v>457</v>
      </c>
      <c r="G303" s="393" t="s">
        <v>442</v>
      </c>
      <c r="H303" s="397" t="s">
        <v>801</v>
      </c>
      <c r="I303" s="127">
        <v>42.32</v>
      </c>
      <c r="J303" s="89">
        <f>IF(B303='[4]ACS Fee-Based'!B303,1,0)</f>
        <v>1</v>
      </c>
      <c r="K303" s="89">
        <f>IF(C303='[4]ACS Fee-Based'!C303,1,0)</f>
        <v>1</v>
      </c>
      <c r="L303" s="89">
        <f>IF(D303='[4]ACS Fee-Based'!D303,1,0)</f>
        <v>1</v>
      </c>
      <c r="M303" s="89">
        <f>IF(E303='[4]ACS Fee-Based'!E303,1,0)</f>
        <v>1</v>
      </c>
      <c r="N303" s="89">
        <f>IF(F303='[4]ACS Fee-Based'!F303,1,0)</f>
        <v>1</v>
      </c>
      <c r="O303" s="89">
        <f>IF(G303='[4]ACS Fee-Based'!G303,1,0)</f>
        <v>1</v>
      </c>
    </row>
    <row r="304" spans="2:15" s="89" customFormat="1" ht="24.75" customHeight="1" x14ac:dyDescent="0.3">
      <c r="B304" s="384" t="s">
        <v>765</v>
      </c>
      <c r="C304" s="383" t="s">
        <v>682</v>
      </c>
      <c r="D304" s="383" t="s">
        <v>762</v>
      </c>
      <c r="E304" s="383" t="s">
        <v>359</v>
      </c>
      <c r="F304" s="383" t="s">
        <v>457</v>
      </c>
      <c r="G304" s="393" t="s">
        <v>444</v>
      </c>
      <c r="H304" s="397" t="s">
        <v>801</v>
      </c>
      <c r="I304" s="127">
        <v>42.32</v>
      </c>
      <c r="J304" s="89">
        <f>IF(B304='[4]ACS Fee-Based'!B304,1,0)</f>
        <v>1</v>
      </c>
      <c r="K304" s="89">
        <f>IF(C304='[4]ACS Fee-Based'!C304,1,0)</f>
        <v>1</v>
      </c>
      <c r="L304" s="89">
        <f>IF(D304='[4]ACS Fee-Based'!D304,1,0)</f>
        <v>1</v>
      </c>
      <c r="M304" s="89">
        <f>IF(E304='[4]ACS Fee-Based'!E304,1,0)</f>
        <v>1</v>
      </c>
      <c r="N304" s="89">
        <f>IF(F304='[4]ACS Fee-Based'!F304,1,0)</f>
        <v>1</v>
      </c>
      <c r="O304" s="89">
        <f>IF(G304='[4]ACS Fee-Based'!G304,1,0)</f>
        <v>1</v>
      </c>
    </row>
    <row r="305" spans="2:15" s="89" customFormat="1" ht="24.75" customHeight="1" x14ac:dyDescent="0.3">
      <c r="B305" s="384" t="s">
        <v>766</v>
      </c>
      <c r="C305" s="383" t="s">
        <v>682</v>
      </c>
      <c r="D305" s="383" t="s">
        <v>762</v>
      </c>
      <c r="E305" s="383" t="s">
        <v>360</v>
      </c>
      <c r="F305" s="383" t="s">
        <v>457</v>
      </c>
      <c r="G305" s="393" t="s">
        <v>442</v>
      </c>
      <c r="H305" s="397" t="s">
        <v>801</v>
      </c>
      <c r="I305" s="127">
        <v>42.32</v>
      </c>
      <c r="J305" s="89">
        <f>IF(B305='[4]ACS Fee-Based'!B305,1,0)</f>
        <v>1</v>
      </c>
      <c r="K305" s="89">
        <f>IF(C305='[4]ACS Fee-Based'!C305,1,0)</f>
        <v>1</v>
      </c>
      <c r="L305" s="89">
        <f>IF(D305='[4]ACS Fee-Based'!D305,1,0)</f>
        <v>1</v>
      </c>
      <c r="M305" s="89">
        <f>IF(E305='[4]ACS Fee-Based'!E305,1,0)</f>
        <v>1</v>
      </c>
      <c r="N305" s="89">
        <f>IF(F305='[4]ACS Fee-Based'!F305,1,0)</f>
        <v>1</v>
      </c>
      <c r="O305" s="89">
        <f>IF(G305='[4]ACS Fee-Based'!G305,1,0)</f>
        <v>1</v>
      </c>
    </row>
    <row r="306" spans="2:15" s="89" customFormat="1" ht="24.75" customHeight="1" x14ac:dyDescent="0.3">
      <c r="B306" s="384" t="s">
        <v>767</v>
      </c>
      <c r="C306" s="383" t="s">
        <v>682</v>
      </c>
      <c r="D306" s="383" t="s">
        <v>762</v>
      </c>
      <c r="E306" s="383" t="s">
        <v>360</v>
      </c>
      <c r="F306" s="383" t="s">
        <v>457</v>
      </c>
      <c r="G306" s="393" t="s">
        <v>444</v>
      </c>
      <c r="H306" s="397" t="s">
        <v>801</v>
      </c>
      <c r="I306" s="127">
        <v>42.32</v>
      </c>
      <c r="J306" s="89">
        <f>IF(B306='[4]ACS Fee-Based'!B306,1,0)</f>
        <v>1</v>
      </c>
      <c r="K306" s="89">
        <f>IF(C306='[4]ACS Fee-Based'!C306,1,0)</f>
        <v>1</v>
      </c>
      <c r="L306" s="89">
        <f>IF(D306='[4]ACS Fee-Based'!D306,1,0)</f>
        <v>1</v>
      </c>
      <c r="M306" s="89">
        <f>IF(E306='[4]ACS Fee-Based'!E306,1,0)</f>
        <v>1</v>
      </c>
      <c r="N306" s="89">
        <f>IF(F306='[4]ACS Fee-Based'!F306,1,0)</f>
        <v>1</v>
      </c>
      <c r="O306" s="89">
        <f>IF(G306='[4]ACS Fee-Based'!G306,1,0)</f>
        <v>1</v>
      </c>
    </row>
    <row r="307" spans="2:15" s="89" customFormat="1" ht="30" customHeight="1" x14ac:dyDescent="0.3">
      <c r="B307" s="384" t="s">
        <v>768</v>
      </c>
      <c r="C307" s="383" t="s">
        <v>682</v>
      </c>
      <c r="D307" s="383" t="s">
        <v>769</v>
      </c>
      <c r="E307" s="383" t="s">
        <v>802</v>
      </c>
      <c r="F307" s="383" t="s">
        <v>457</v>
      </c>
      <c r="G307" s="393" t="s">
        <v>442</v>
      </c>
      <c r="H307" s="397" t="s">
        <v>801</v>
      </c>
      <c r="I307" s="127">
        <v>174.01</v>
      </c>
      <c r="J307" s="89">
        <f>IF(B307='[4]ACS Fee-Based'!B307,1,0)</f>
        <v>1</v>
      </c>
      <c r="K307" s="89">
        <f>IF(C307='[4]ACS Fee-Based'!C307,1,0)</f>
        <v>1</v>
      </c>
      <c r="L307" s="89">
        <f>IF(D307='[4]ACS Fee-Based'!D307,1,0)</f>
        <v>1</v>
      </c>
      <c r="M307" s="89">
        <f>IF(E307='[4]ACS Fee-Based'!E307,1,0)</f>
        <v>0</v>
      </c>
      <c r="N307" s="89">
        <f>IF(F307='[4]ACS Fee-Based'!F307,1,0)</f>
        <v>1</v>
      </c>
      <c r="O307" s="89">
        <f>IF(G307='[4]ACS Fee-Based'!G307,1,0)</f>
        <v>1</v>
      </c>
    </row>
    <row r="308" spans="2:15" s="89" customFormat="1" ht="30" customHeight="1" x14ac:dyDescent="0.3">
      <c r="B308" s="384" t="s">
        <v>770</v>
      </c>
      <c r="C308" s="383" t="s">
        <v>682</v>
      </c>
      <c r="D308" s="383" t="s">
        <v>769</v>
      </c>
      <c r="E308" s="383" t="s">
        <v>802</v>
      </c>
      <c r="F308" s="383" t="s">
        <v>457</v>
      </c>
      <c r="G308" s="393" t="s">
        <v>444</v>
      </c>
      <c r="H308" s="397" t="s">
        <v>801</v>
      </c>
      <c r="I308" s="127">
        <v>524.1</v>
      </c>
      <c r="J308" s="89">
        <f>IF(B308='[4]ACS Fee-Based'!B308,1,0)</f>
        <v>1</v>
      </c>
      <c r="K308" s="89">
        <f>IF(C308='[4]ACS Fee-Based'!C308,1,0)</f>
        <v>1</v>
      </c>
      <c r="L308" s="89">
        <f>IF(D308='[4]ACS Fee-Based'!D308,1,0)</f>
        <v>1</v>
      </c>
      <c r="M308" s="89">
        <f>IF(E308='[4]ACS Fee-Based'!E308,1,0)</f>
        <v>0</v>
      </c>
      <c r="N308" s="89">
        <f>IF(F308='[4]ACS Fee-Based'!F308,1,0)</f>
        <v>1</v>
      </c>
      <c r="O308" s="89">
        <f>IF(G308='[4]ACS Fee-Based'!G308,1,0)</f>
        <v>1</v>
      </c>
    </row>
    <row r="309" spans="2:15" s="89" customFormat="1" ht="24.75" customHeight="1" x14ac:dyDescent="0.3">
      <c r="B309" s="384" t="s">
        <v>771</v>
      </c>
      <c r="C309" s="383" t="s">
        <v>682</v>
      </c>
      <c r="D309" s="383" t="s">
        <v>772</v>
      </c>
      <c r="E309" s="383" t="s">
        <v>361</v>
      </c>
      <c r="F309" s="383" t="s">
        <v>457</v>
      </c>
      <c r="G309" s="393" t="s">
        <v>442</v>
      </c>
      <c r="H309" s="397" t="s">
        <v>801</v>
      </c>
      <c r="I309" s="127">
        <v>131.36000000000001</v>
      </c>
      <c r="J309" s="89">
        <f>IF(B309='[4]ACS Fee-Based'!B309,1,0)</f>
        <v>1</v>
      </c>
      <c r="K309" s="89">
        <f>IF(C309='[4]ACS Fee-Based'!C309,1,0)</f>
        <v>1</v>
      </c>
      <c r="L309" s="89">
        <f>IF(D309='[4]ACS Fee-Based'!D309,1,0)</f>
        <v>1</v>
      </c>
      <c r="M309" s="89">
        <f>IF(E309='[4]ACS Fee-Based'!E309,1,0)</f>
        <v>1</v>
      </c>
      <c r="N309" s="89">
        <f>IF(F309='[4]ACS Fee-Based'!F309,1,0)</f>
        <v>1</v>
      </c>
      <c r="O309" s="89">
        <f>IF(G309='[4]ACS Fee-Based'!G309,1,0)</f>
        <v>1</v>
      </c>
    </row>
    <row r="310" spans="2:15" s="89" customFormat="1" ht="24.75" customHeight="1" thickBot="1" x14ac:dyDescent="0.35">
      <c r="B310" s="388" t="s">
        <v>773</v>
      </c>
      <c r="C310" s="387" t="s">
        <v>682</v>
      </c>
      <c r="D310" s="387" t="s">
        <v>772</v>
      </c>
      <c r="E310" s="387" t="s">
        <v>361</v>
      </c>
      <c r="F310" s="387" t="s">
        <v>457</v>
      </c>
      <c r="G310" s="395" t="s">
        <v>444</v>
      </c>
      <c r="H310" s="399" t="s">
        <v>801</v>
      </c>
      <c r="I310" s="212">
        <v>481.46</v>
      </c>
      <c r="J310" s="89">
        <f>IF(B310='[4]ACS Fee-Based'!B310,1,0)</f>
        <v>1</v>
      </c>
      <c r="K310" s="89">
        <f>IF(C310='[4]ACS Fee-Based'!C310,1,0)</f>
        <v>1</v>
      </c>
      <c r="L310" s="89">
        <f>IF(D310='[4]ACS Fee-Based'!D310,1,0)</f>
        <v>1</v>
      </c>
      <c r="M310" s="89">
        <f>IF(E310='[4]ACS Fee-Based'!E310,1,0)</f>
        <v>1</v>
      </c>
      <c r="N310" s="89">
        <f>IF(F310='[4]ACS Fee-Based'!F310,1,0)</f>
        <v>1</v>
      </c>
      <c r="O310" s="89">
        <f>IF(G310='[4]ACS Fee-Based'!G310,1,0)</f>
        <v>1</v>
      </c>
    </row>
    <row r="314" spans="2:15" x14ac:dyDescent="0.25">
      <c r="I314" s="464"/>
    </row>
  </sheetData>
  <autoFilter ref="A4:P310" xr:uid="{6618358B-B029-4C61-9FD2-5B8721DE4063}"/>
  <pageMargins left="0.25" right="0.25" top="0.75" bottom="0.75" header="0.3" footer="0.3"/>
  <pageSetup paperSize="9" scale="41" fitToHeight="0" orientation="portrait" r:id="rId1"/>
  <headerFooter>
    <oddFooter>Page &amp;P of &amp;N</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064A8-7B82-456E-A73A-013EA9AA9305}">
  <dimension ref="B1:H30"/>
  <sheetViews>
    <sheetView zoomScale="80" zoomScaleNormal="80" workbookViewId="0">
      <selection activeCell="O14" sqref="O14"/>
    </sheetView>
  </sheetViews>
  <sheetFormatPr defaultColWidth="9.109375" defaultRowHeight="13.2" x14ac:dyDescent="0.25"/>
  <cols>
    <col min="1" max="1" width="4.6640625" style="84" customWidth="1"/>
    <col min="2" max="2" width="18.88671875" style="84" customWidth="1"/>
    <col min="3" max="3" width="19.44140625" style="84" customWidth="1"/>
    <col min="4" max="4" width="30.6640625" style="84" customWidth="1"/>
    <col min="5" max="6" width="14.6640625" style="84" customWidth="1"/>
    <col min="7" max="7" width="3.6640625" style="84" customWidth="1"/>
    <col min="8" max="16384" width="9.109375" style="84"/>
  </cols>
  <sheetData>
    <row r="1" spans="2:8" ht="15.6" x14ac:dyDescent="0.25">
      <c r="B1" s="12" t="s">
        <v>875</v>
      </c>
    </row>
    <row r="2" spans="2:8" ht="15.6" x14ac:dyDescent="0.25">
      <c r="B2" s="12" t="s">
        <v>774</v>
      </c>
    </row>
    <row r="3" spans="2:8" ht="13.8" thickBot="1" x14ac:dyDescent="0.3"/>
    <row r="4" spans="2:8" s="89" customFormat="1" ht="19.5" customHeight="1" thickBot="1" x14ac:dyDescent="0.35">
      <c r="B4" s="93" t="s">
        <v>433</v>
      </c>
      <c r="C4" s="409"/>
      <c r="D4" s="192"/>
      <c r="E4" s="514" t="s">
        <v>10</v>
      </c>
      <c r="F4" s="515"/>
    </row>
    <row r="5" spans="2:8" s="89" customFormat="1" ht="19.5" customHeight="1" x14ac:dyDescent="0.3">
      <c r="B5" s="94"/>
      <c r="C5" s="410"/>
      <c r="D5" s="193" t="s">
        <v>788</v>
      </c>
      <c r="E5" s="95" t="s">
        <v>775</v>
      </c>
      <c r="F5" s="96" t="s">
        <v>775</v>
      </c>
    </row>
    <row r="6" spans="2:8" s="89" customFormat="1" ht="19.5" customHeight="1" thickBot="1" x14ac:dyDescent="0.35">
      <c r="B6" s="419"/>
      <c r="C6" s="420"/>
      <c r="D6" s="421"/>
      <c r="E6" s="422" t="s">
        <v>319</v>
      </c>
      <c r="F6" s="423" t="s">
        <v>320</v>
      </c>
    </row>
    <row r="7" spans="2:8" s="89" customFormat="1" ht="19.5" customHeight="1" thickBot="1" x14ac:dyDescent="0.35">
      <c r="B7" s="424" t="s">
        <v>776</v>
      </c>
      <c r="C7" s="425"/>
      <c r="D7" s="425"/>
      <c r="E7" s="426"/>
      <c r="F7" s="427"/>
    </row>
    <row r="8" spans="2:8" s="89" customFormat="1" ht="16.2" customHeight="1" x14ac:dyDescent="0.3">
      <c r="B8" s="407" t="s">
        <v>385</v>
      </c>
      <c r="C8" s="411" t="s">
        <v>777</v>
      </c>
      <c r="D8" s="400" t="s">
        <v>801</v>
      </c>
      <c r="E8" s="401">
        <v>1.0882499999999999</v>
      </c>
      <c r="F8" s="194"/>
      <c r="H8" s="97"/>
    </row>
    <row r="9" spans="2:8" s="89" customFormat="1" ht="16.2" customHeight="1" x14ac:dyDescent="0.3">
      <c r="B9" s="408" t="s">
        <v>386</v>
      </c>
      <c r="C9" s="412" t="s">
        <v>778</v>
      </c>
      <c r="D9" s="402" t="s">
        <v>801</v>
      </c>
      <c r="E9" s="403">
        <v>0.64836000000000005</v>
      </c>
      <c r="F9" s="404"/>
      <c r="H9" s="97"/>
    </row>
    <row r="10" spans="2:8" s="89" customFormat="1" ht="16.2" customHeight="1" x14ac:dyDescent="0.3">
      <c r="B10" s="408" t="s">
        <v>389</v>
      </c>
      <c r="C10" s="412" t="s">
        <v>779</v>
      </c>
      <c r="D10" s="402" t="s">
        <v>801</v>
      </c>
      <c r="E10" s="405"/>
      <c r="F10" s="406">
        <v>0.36463000000000001</v>
      </c>
      <c r="H10" s="97"/>
    </row>
    <row r="11" spans="2:8" s="89" customFormat="1" ht="16.2" customHeight="1" thickBot="1" x14ac:dyDescent="0.35">
      <c r="B11" s="407" t="s">
        <v>390</v>
      </c>
      <c r="C11" s="411" t="s">
        <v>778</v>
      </c>
      <c r="D11" s="400" t="s">
        <v>801</v>
      </c>
      <c r="E11" s="195"/>
      <c r="F11" s="414">
        <v>0.23139999999999999</v>
      </c>
      <c r="H11" s="97"/>
    </row>
    <row r="12" spans="2:8" s="89" customFormat="1" ht="16.2" customHeight="1" thickBot="1" x14ac:dyDescent="0.35">
      <c r="B12" s="424" t="s">
        <v>780</v>
      </c>
      <c r="C12" s="425"/>
      <c r="D12" s="425"/>
      <c r="E12" s="428"/>
      <c r="F12" s="429"/>
      <c r="H12" s="97"/>
    </row>
    <row r="13" spans="2:8" s="89" customFormat="1" ht="16.2" customHeight="1" x14ac:dyDescent="0.3">
      <c r="B13" s="407" t="s">
        <v>387</v>
      </c>
      <c r="C13" s="411" t="s">
        <v>779</v>
      </c>
      <c r="D13" s="400" t="s">
        <v>801</v>
      </c>
      <c r="E13" s="401">
        <v>0.43947999999999998</v>
      </c>
      <c r="F13" s="197"/>
      <c r="H13" s="97"/>
    </row>
    <row r="14" spans="2:8" s="89" customFormat="1" ht="16.2" customHeight="1" x14ac:dyDescent="0.3">
      <c r="B14" s="408" t="s">
        <v>388</v>
      </c>
      <c r="C14" s="412" t="s">
        <v>778</v>
      </c>
      <c r="D14" s="402" t="s">
        <v>801</v>
      </c>
      <c r="E14" s="403">
        <v>0.28788999999999998</v>
      </c>
      <c r="F14" s="413"/>
      <c r="H14" s="97"/>
    </row>
    <row r="15" spans="2:8" s="89" customFormat="1" ht="16.2" customHeight="1" x14ac:dyDescent="0.3">
      <c r="B15" s="408" t="s">
        <v>391</v>
      </c>
      <c r="C15" s="412" t="s">
        <v>779</v>
      </c>
      <c r="D15" s="402" t="s">
        <v>801</v>
      </c>
      <c r="E15" s="405"/>
      <c r="F15" s="406">
        <v>0.26629999999999998</v>
      </c>
      <c r="H15" s="97"/>
    </row>
    <row r="16" spans="2:8" s="89" customFormat="1" ht="16.2" customHeight="1" thickBot="1" x14ac:dyDescent="0.35">
      <c r="B16" s="407" t="s">
        <v>392</v>
      </c>
      <c r="C16" s="411" t="s">
        <v>778</v>
      </c>
      <c r="D16" s="400" t="s">
        <v>801</v>
      </c>
      <c r="E16" s="195"/>
      <c r="F16" s="414">
        <v>0.17674000000000001</v>
      </c>
      <c r="H16" s="97"/>
    </row>
    <row r="17" spans="2:8" s="89" customFormat="1" ht="16.2" customHeight="1" thickBot="1" x14ac:dyDescent="0.35">
      <c r="B17" s="424" t="s">
        <v>781</v>
      </c>
      <c r="C17" s="425"/>
      <c r="D17" s="425"/>
      <c r="E17" s="428"/>
      <c r="F17" s="429"/>
      <c r="H17" s="97"/>
    </row>
    <row r="18" spans="2:8" s="89" customFormat="1" ht="16.2" customHeight="1" x14ac:dyDescent="0.3">
      <c r="B18" s="407" t="s">
        <v>393</v>
      </c>
      <c r="C18" s="411" t="s">
        <v>779</v>
      </c>
      <c r="D18" s="400" t="s">
        <v>801</v>
      </c>
      <c r="E18" s="196"/>
      <c r="F18" s="414">
        <v>0.30848999999999999</v>
      </c>
      <c r="H18" s="97"/>
    </row>
    <row r="19" spans="2:8" ht="16.2" customHeight="1" thickBot="1" x14ac:dyDescent="0.3">
      <c r="B19" s="415" t="s">
        <v>394</v>
      </c>
      <c r="C19" s="416" t="s">
        <v>778</v>
      </c>
      <c r="D19" s="417" t="s">
        <v>801</v>
      </c>
      <c r="E19" s="418"/>
      <c r="F19" s="198">
        <v>0.19732</v>
      </c>
    </row>
    <row r="23" spans="2:8" x14ac:dyDescent="0.25">
      <c r="E23" s="85"/>
      <c r="F23" s="85"/>
    </row>
    <row r="24" spans="2:8" x14ac:dyDescent="0.25">
      <c r="E24" s="85"/>
      <c r="F24" s="85"/>
    </row>
    <row r="26" spans="2:8" x14ac:dyDescent="0.25">
      <c r="E26" s="85"/>
      <c r="F26" s="85"/>
    </row>
    <row r="27" spans="2:8" x14ac:dyDescent="0.25">
      <c r="E27" s="85"/>
      <c r="F27" s="85"/>
    </row>
    <row r="29" spans="2:8" x14ac:dyDescent="0.25">
      <c r="F29" s="85"/>
      <c r="G29" s="85"/>
    </row>
    <row r="30" spans="2:8" x14ac:dyDescent="0.25">
      <c r="F30" s="85"/>
      <c r="G30" s="85"/>
    </row>
  </sheetData>
  <mergeCells count="1">
    <mergeCell ref="E4:F4"/>
  </mergeCells>
  <pageMargins left="0.25" right="0.25" top="0.75" bottom="0.75" header="0.3" footer="0.3"/>
  <pageSetup paperSize="9" scale="90" fitToWidth="0" fitToHeight="0" orientation="portrait" r:id="rId1"/>
  <headerFooter>
    <oddFooter>Page &amp;P of &amp;N</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A2BBB-3CFB-4EAD-BEFC-6555644BEEB1}">
  <dimension ref="B1:G17"/>
  <sheetViews>
    <sheetView zoomScale="80" zoomScaleNormal="80" zoomScaleSheetLayoutView="70" workbookViewId="0">
      <selection activeCell="B2" sqref="B2"/>
    </sheetView>
  </sheetViews>
  <sheetFormatPr defaultColWidth="8.88671875" defaultRowHeight="13.2" x14ac:dyDescent="0.25"/>
  <cols>
    <col min="1" max="1" width="4.6640625" style="84" customWidth="1"/>
    <col min="2" max="2" width="15.6640625" style="84" customWidth="1"/>
    <col min="3" max="3" width="22.33203125" style="84" customWidth="1"/>
    <col min="4" max="4" width="30.6640625" style="84" customWidth="1"/>
    <col min="5" max="5" width="15.6640625" style="87" customWidth="1"/>
    <col min="6" max="16384" width="8.88671875" style="84"/>
  </cols>
  <sheetData>
    <row r="1" spans="2:7" ht="15.6" x14ac:dyDescent="0.25">
      <c r="B1" s="12" t="s">
        <v>875</v>
      </c>
    </row>
    <row r="2" spans="2:7" ht="15.6" x14ac:dyDescent="0.25">
      <c r="B2" s="12" t="s">
        <v>782</v>
      </c>
    </row>
    <row r="3" spans="2:7" ht="13.8" thickBot="1" x14ac:dyDescent="0.3"/>
    <row r="4" spans="2:7" s="89" customFormat="1" ht="19.5" customHeight="1" x14ac:dyDescent="0.3">
      <c r="B4" s="90" t="s">
        <v>433</v>
      </c>
      <c r="C4" s="199"/>
      <c r="D4" s="199" t="s">
        <v>788</v>
      </c>
      <c r="E4" s="200" t="s">
        <v>10</v>
      </c>
    </row>
    <row r="5" spans="2:7" s="89" customFormat="1" ht="19.5" customHeight="1" thickBot="1" x14ac:dyDescent="0.35">
      <c r="B5" s="434"/>
      <c r="C5" s="435"/>
      <c r="D5" s="436"/>
      <c r="E5" s="437" t="s">
        <v>275</v>
      </c>
    </row>
    <row r="6" spans="2:7" s="89" customFormat="1" ht="19.5" customHeight="1" thickBot="1" x14ac:dyDescent="0.35">
      <c r="B6" s="438" t="s">
        <v>326</v>
      </c>
      <c r="C6" s="440"/>
      <c r="D6" s="440"/>
      <c r="E6" s="439"/>
    </row>
    <row r="7" spans="2:7" s="89" customFormat="1" ht="17.399999999999999" customHeight="1" x14ac:dyDescent="0.3">
      <c r="B7" s="441" t="s">
        <v>362</v>
      </c>
      <c r="C7" s="447" t="s">
        <v>277</v>
      </c>
      <c r="D7" s="201" t="s">
        <v>801</v>
      </c>
      <c r="E7" s="448">
        <v>5.0599999999999999E-2</v>
      </c>
    </row>
    <row r="8" spans="2:7" s="89" customFormat="1" ht="17.399999999999999" customHeight="1" x14ac:dyDescent="0.3">
      <c r="B8" s="449" t="s">
        <v>364</v>
      </c>
      <c r="C8" s="450" t="s">
        <v>363</v>
      </c>
      <c r="D8" s="451" t="s">
        <v>801</v>
      </c>
      <c r="E8" s="452">
        <v>0.13808000000000001</v>
      </c>
      <c r="G8" s="98"/>
    </row>
    <row r="9" spans="2:7" s="89" customFormat="1" ht="17.399999999999999" customHeight="1" thickBot="1" x14ac:dyDescent="0.35">
      <c r="B9" s="441"/>
      <c r="C9" s="442" t="s">
        <v>11</v>
      </c>
      <c r="D9" s="202" t="s">
        <v>801</v>
      </c>
      <c r="E9" s="443">
        <v>0.18868000000000001</v>
      </c>
      <c r="G9" s="98"/>
    </row>
    <row r="10" spans="2:7" s="89" customFormat="1" ht="17.399999999999999" customHeight="1" thickBot="1" x14ac:dyDescent="0.35">
      <c r="B10" s="444" t="s">
        <v>327</v>
      </c>
      <c r="C10" s="445"/>
      <c r="D10" s="445"/>
      <c r="E10" s="446"/>
      <c r="G10" s="98"/>
    </row>
    <row r="11" spans="2:7" s="89" customFormat="1" ht="17.399999999999999" customHeight="1" x14ac:dyDescent="0.3">
      <c r="B11" s="441" t="s">
        <v>362</v>
      </c>
      <c r="C11" s="447" t="s">
        <v>277</v>
      </c>
      <c r="D11" s="201" t="s">
        <v>801</v>
      </c>
      <c r="E11" s="448">
        <v>1.8409999999999999E-2</v>
      </c>
      <c r="G11" s="98"/>
    </row>
    <row r="12" spans="2:7" s="89" customFormat="1" ht="17.399999999999999" customHeight="1" x14ac:dyDescent="0.3">
      <c r="B12" s="449" t="s">
        <v>364</v>
      </c>
      <c r="C12" s="450" t="s">
        <v>363</v>
      </c>
      <c r="D12" s="451" t="s">
        <v>801</v>
      </c>
      <c r="E12" s="452">
        <v>5.0630000000000001E-2</v>
      </c>
      <c r="G12" s="98"/>
    </row>
    <row r="13" spans="2:7" s="89" customFormat="1" ht="17.399999999999999" customHeight="1" thickBot="1" x14ac:dyDescent="0.35">
      <c r="B13" s="432"/>
      <c r="C13" s="433" t="s">
        <v>11</v>
      </c>
      <c r="D13" s="202" t="s">
        <v>801</v>
      </c>
      <c r="E13" s="204">
        <v>6.9040000000000004E-2</v>
      </c>
      <c r="G13" s="98"/>
    </row>
    <row r="14" spans="2:7" s="89" customFormat="1" ht="17.399999999999999" customHeight="1" thickBot="1" x14ac:dyDescent="0.35">
      <c r="B14" s="444" t="s">
        <v>783</v>
      </c>
      <c r="C14" s="445"/>
      <c r="D14" s="445"/>
      <c r="E14" s="446"/>
      <c r="G14" s="98"/>
    </row>
    <row r="15" spans="2:7" s="89" customFormat="1" ht="17.399999999999999" customHeight="1" x14ac:dyDescent="0.3">
      <c r="B15" s="441" t="s">
        <v>362</v>
      </c>
      <c r="C15" s="447" t="s">
        <v>277</v>
      </c>
      <c r="D15" s="201" t="s">
        <v>801</v>
      </c>
      <c r="E15" s="448">
        <v>1.384E-2</v>
      </c>
      <c r="G15" s="98"/>
    </row>
    <row r="16" spans="2:7" s="89" customFormat="1" ht="17.399999999999999" customHeight="1" x14ac:dyDescent="0.3">
      <c r="B16" s="449" t="s">
        <v>364</v>
      </c>
      <c r="C16" s="450" t="s">
        <v>363</v>
      </c>
      <c r="D16" s="451" t="s">
        <v>801</v>
      </c>
      <c r="E16" s="452">
        <v>3.3779999999999998E-2</v>
      </c>
      <c r="G16" s="98"/>
    </row>
    <row r="17" spans="2:5" ht="17.399999999999999" customHeight="1" thickBot="1" x14ac:dyDescent="0.3">
      <c r="B17" s="430"/>
      <c r="C17" s="431" t="s">
        <v>11</v>
      </c>
      <c r="D17" s="203" t="s">
        <v>801</v>
      </c>
      <c r="E17" s="205">
        <v>4.7619999999999996E-2</v>
      </c>
    </row>
  </sheetData>
  <pageMargins left="0.25" right="0.25" top="0.75" bottom="0.75" header="0.3" footer="0.3"/>
  <pageSetup paperSize="9" fitToWidth="0" fitToHeight="0" orientation="portrait" r:id="rId1"/>
  <headerFooter>
    <oddFooter>Page &amp;P of &amp;N</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34285-257E-499F-8E2D-D0D7B61969F0}">
  <dimension ref="B1:E18"/>
  <sheetViews>
    <sheetView zoomScale="80" zoomScaleNormal="80" zoomScaleSheetLayoutView="70" workbookViewId="0">
      <selection activeCell="D25" sqref="D25"/>
    </sheetView>
  </sheetViews>
  <sheetFormatPr defaultColWidth="8.88671875" defaultRowHeight="13.2" x14ac:dyDescent="0.25"/>
  <cols>
    <col min="1" max="1" width="4.6640625" style="84" customWidth="1"/>
    <col min="2" max="2" width="15.6640625" style="84" customWidth="1"/>
    <col min="3" max="4" width="30.6640625" style="84" customWidth="1"/>
    <col min="5" max="5" width="15.6640625" style="87" customWidth="1"/>
    <col min="6" max="16384" width="8.88671875" style="84"/>
  </cols>
  <sheetData>
    <row r="1" spans="2:5" ht="15.6" x14ac:dyDescent="0.25">
      <c r="B1" s="12" t="s">
        <v>875</v>
      </c>
    </row>
    <row r="2" spans="2:5" ht="15.6" x14ac:dyDescent="0.25">
      <c r="B2" s="12" t="s">
        <v>784</v>
      </c>
    </row>
    <row r="3" spans="2:5" ht="13.8" thickBot="1" x14ac:dyDescent="0.3"/>
    <row r="4" spans="2:5" s="89" customFormat="1" ht="20.100000000000001" customHeight="1" x14ac:dyDescent="0.3">
      <c r="B4" s="93" t="s">
        <v>433</v>
      </c>
      <c r="C4" s="199"/>
      <c r="D4" s="199" t="s">
        <v>788</v>
      </c>
      <c r="E4" s="200" t="s">
        <v>10</v>
      </c>
    </row>
    <row r="5" spans="2:5" s="89" customFormat="1" ht="20.100000000000001" customHeight="1" x14ac:dyDescent="0.3">
      <c r="B5" s="206"/>
      <c r="C5" s="100"/>
      <c r="D5" s="100"/>
      <c r="E5" s="207" t="s">
        <v>775</v>
      </c>
    </row>
    <row r="6" spans="2:5" s="89" customFormat="1" ht="20.100000000000001" customHeight="1" x14ac:dyDescent="0.3">
      <c r="B6" s="208" t="s">
        <v>785</v>
      </c>
      <c r="C6" s="86"/>
      <c r="D6" s="86"/>
      <c r="E6" s="209"/>
    </row>
    <row r="7" spans="2:5" s="89" customFormat="1" ht="22.5" customHeight="1" x14ac:dyDescent="0.3">
      <c r="B7" s="455" t="s">
        <v>380</v>
      </c>
      <c r="C7" s="456" t="s">
        <v>332</v>
      </c>
      <c r="D7" s="201" t="s">
        <v>801</v>
      </c>
      <c r="E7" s="457">
        <v>1.0006600000000001</v>
      </c>
    </row>
    <row r="8" spans="2:5" s="89" customFormat="1" ht="22.5" customHeight="1" x14ac:dyDescent="0.3">
      <c r="B8" s="458" t="s">
        <v>381</v>
      </c>
      <c r="C8" s="459" t="s">
        <v>333</v>
      </c>
      <c r="D8" s="451" t="s">
        <v>801</v>
      </c>
      <c r="E8" s="460">
        <v>1.18923</v>
      </c>
    </row>
    <row r="9" spans="2:5" s="89" customFormat="1" ht="22.5" customHeight="1" x14ac:dyDescent="0.3">
      <c r="B9" s="458" t="s">
        <v>382</v>
      </c>
      <c r="C9" s="459" t="s">
        <v>334</v>
      </c>
      <c r="D9" s="451" t="s">
        <v>801</v>
      </c>
      <c r="E9" s="460">
        <v>1.27485</v>
      </c>
    </row>
    <row r="10" spans="2:5" s="89" customFormat="1" ht="22.5" customHeight="1" x14ac:dyDescent="0.3">
      <c r="B10" s="458" t="s">
        <v>383</v>
      </c>
      <c r="C10" s="459" t="s">
        <v>335</v>
      </c>
      <c r="D10" s="451" t="s">
        <v>801</v>
      </c>
      <c r="E10" s="460">
        <v>1.31474</v>
      </c>
    </row>
    <row r="11" spans="2:5" ht="22.5" customHeight="1" thickBot="1" x14ac:dyDescent="0.3">
      <c r="B11" s="453" t="s">
        <v>384</v>
      </c>
      <c r="C11" s="454" t="s">
        <v>336</v>
      </c>
      <c r="D11" s="210" t="s">
        <v>801</v>
      </c>
      <c r="E11" s="211">
        <v>1.3244400000000001</v>
      </c>
    </row>
    <row r="13" spans="2:5" x14ac:dyDescent="0.25">
      <c r="E13" s="99"/>
    </row>
    <row r="14" spans="2:5" x14ac:dyDescent="0.25">
      <c r="E14" s="88"/>
    </row>
    <row r="15" spans="2:5" x14ac:dyDescent="0.25">
      <c r="E15" s="88"/>
    </row>
    <row r="16" spans="2:5" x14ac:dyDescent="0.25">
      <c r="E16" s="88"/>
    </row>
    <row r="17" spans="5:5" x14ac:dyDescent="0.25">
      <c r="E17" s="88"/>
    </row>
    <row r="18" spans="5:5" x14ac:dyDescent="0.25">
      <c r="E18" s="88"/>
    </row>
  </sheetData>
  <pageMargins left="0.25" right="0.25" top="0.75" bottom="0.75" header="0.3" footer="0.3"/>
  <pageSetup paperSize="9" fitToWidth="0" fitToHeight="0" orientation="portrait" r:id="rId1"/>
  <headerFooter>
    <oddFooter>Page &amp;P of &amp;N</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Process</vt:lpstr>
      <vt:lpstr>SAC CAC</vt:lpstr>
      <vt:lpstr>ACS FeeBased</vt:lpstr>
      <vt:lpstr>ACS Public Lighting</vt:lpstr>
      <vt:lpstr>ACS Metering</vt:lpstr>
      <vt:lpstr>ACS Security</vt:lpstr>
      <vt:lpstr>'ACS FeeBased'!Print_Area</vt:lpstr>
      <vt:lpstr>'ACS Metering'!Print_Area</vt:lpstr>
      <vt:lpstr>'ACS Public Lighting'!Print_Area</vt:lpstr>
      <vt:lpstr>'ACS Security'!Print_Area</vt:lpstr>
      <vt:lpstr>'SAC CAC'!Print_Area</vt:lpstr>
      <vt:lpstr>'ACS FeeBased'!Print_Titles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2023-03-30T07:53:28Z</dcterms:created>
  <dcterms:modified xsi:type="dcterms:W3CDTF">2023-03-30T07:53:32Z</dcterms:modified>
</cp:coreProperties>
</file>