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65" yWindow="-15" windowWidth="3195" windowHeight="11295" tabRatio="651"/>
  </bookViews>
  <sheets>
    <sheet name="Index" sheetId="1" r:id="rId1"/>
    <sheet name="Price summary" sheetId="3" r:id="rId2"/>
    <sheet name="Cost build up &gt;&gt;" sheetId="14" r:id="rId3"/>
    <sheet name="Cost build-up formula" sheetId="4" r:id="rId4"/>
    <sheet name="Inputs" sheetId="2" r:id="rId5"/>
    <sheet name="Assumptions" sheetId="9" r:id="rId6"/>
    <sheet name="Calculation" sheetId="10" r:id="rId7"/>
    <sheet name="Price Cap &gt;&gt;" sheetId="13" r:id="rId8"/>
    <sheet name="Price cap formula &amp; calculation" sheetId="15" r:id="rId9"/>
  </sheets>
  <calcPr calcId="145621"/>
</workbook>
</file>

<file path=xl/calcChain.xml><?xml version="1.0" encoding="utf-8"?>
<calcChain xmlns="http://schemas.openxmlformats.org/spreadsheetml/2006/main">
  <c r="J30" i="3" l="1"/>
  <c r="J14" i="3" l="1"/>
  <c r="U30" i="3"/>
  <c r="J16" i="3"/>
  <c r="J28" i="3"/>
  <c r="J32" i="3"/>
  <c r="J26" i="3"/>
  <c r="J20" i="3"/>
  <c r="J45" i="3"/>
  <c r="J41" i="3"/>
  <c r="U14" i="3" l="1"/>
  <c r="M30" i="3"/>
  <c r="X30" i="3" s="1"/>
  <c r="K14" i="3"/>
  <c r="V14" i="3" s="1"/>
  <c r="M14" i="3"/>
  <c r="X14" i="3" s="1"/>
  <c r="J18" i="3"/>
  <c r="N18" i="3" s="1"/>
  <c r="Y18" i="3" s="1"/>
  <c r="J22" i="3"/>
  <c r="N22" i="3" s="1"/>
  <c r="Y22" i="3" s="1"/>
  <c r="L14" i="3"/>
  <c r="W14" i="3" s="1"/>
  <c r="N28" i="3"/>
  <c r="Y28" i="3" s="1"/>
  <c r="U28" i="3"/>
  <c r="N45" i="3"/>
  <c r="Y45" i="3" s="1"/>
  <c r="U45" i="3"/>
  <c r="N26" i="3"/>
  <c r="Y26" i="3" s="1"/>
  <c r="U26" i="3"/>
  <c r="N20" i="3"/>
  <c r="Y20" i="3" s="1"/>
  <c r="U20" i="3"/>
  <c r="N41" i="3"/>
  <c r="Y41" i="3" s="1"/>
  <c r="U41" i="3"/>
  <c r="L30" i="3"/>
  <c r="W30" i="3" s="1"/>
  <c r="N32" i="3"/>
  <c r="Y32" i="3" s="1"/>
  <c r="U32" i="3"/>
  <c r="N16" i="3"/>
  <c r="Y16" i="3" s="1"/>
  <c r="U16" i="3"/>
  <c r="N14" i="3"/>
  <c r="Y14" i="3" s="1"/>
  <c r="J37" i="3"/>
  <c r="J51" i="3"/>
  <c r="J24" i="3"/>
  <c r="J49" i="3"/>
  <c r="J46" i="3"/>
  <c r="K30" i="3"/>
  <c r="V30" i="3" s="1"/>
  <c r="J47" i="3"/>
  <c r="J43" i="3"/>
  <c r="N30" i="3"/>
  <c r="Y30" i="3" s="1"/>
  <c r="J39" i="3"/>
  <c r="J53" i="3"/>
  <c r="J8" i="3"/>
  <c r="J52" i="3"/>
  <c r="J50" i="3"/>
  <c r="J44" i="3"/>
  <c r="J36" i="3"/>
  <c r="J9" i="3"/>
  <c r="K41" i="3" l="1"/>
  <c r="V41" i="3" s="1"/>
  <c r="U18" i="3"/>
  <c r="L41" i="3"/>
  <c r="W41" i="3" s="1"/>
  <c r="U22" i="3"/>
  <c r="L16" i="3"/>
  <c r="W16" i="3" s="1"/>
  <c r="M18" i="3"/>
  <c r="X18" i="3" s="1"/>
  <c r="J34" i="3"/>
  <c r="U34" i="3" s="1"/>
  <c r="M20" i="3"/>
  <c r="X20" i="3" s="1"/>
  <c r="M28" i="3"/>
  <c r="X28" i="3" s="1"/>
  <c r="L22" i="3"/>
  <c r="W22" i="3" s="1"/>
  <c r="L20" i="3"/>
  <c r="W20" i="3" s="1"/>
  <c r="K45" i="3"/>
  <c r="V45" i="3" s="1"/>
  <c r="M16" i="3"/>
  <c r="X16" i="3" s="1"/>
  <c r="M45" i="3"/>
  <c r="X45" i="3" s="1"/>
  <c r="L45" i="3"/>
  <c r="W45" i="3" s="1"/>
  <c r="M41" i="3"/>
  <c r="X41" i="3" s="1"/>
  <c r="L18" i="3"/>
  <c r="W18" i="3" s="1"/>
  <c r="L32" i="3"/>
  <c r="W32" i="3" s="1"/>
  <c r="K16" i="3"/>
  <c r="V16" i="3" s="1"/>
  <c r="K18" i="3"/>
  <c r="V18" i="3" s="1"/>
  <c r="U43" i="3"/>
  <c r="U49" i="3"/>
  <c r="N51" i="3"/>
  <c r="Y51" i="3" s="1"/>
  <c r="U51" i="3"/>
  <c r="N36" i="3"/>
  <c r="Y36" i="3" s="1"/>
  <c r="U36" i="3"/>
  <c r="N52" i="3"/>
  <c r="Y52" i="3" s="1"/>
  <c r="U52" i="3"/>
  <c r="U53" i="3"/>
  <c r="N39" i="3"/>
  <c r="Y39" i="3" s="1"/>
  <c r="U39" i="3"/>
  <c r="U47" i="3"/>
  <c r="K22" i="3"/>
  <c r="V22" i="3" s="1"/>
  <c r="K20" i="3"/>
  <c r="V20" i="3" s="1"/>
  <c r="M22" i="3"/>
  <c r="X22" i="3" s="1"/>
  <c r="U37" i="3"/>
  <c r="L28" i="3"/>
  <c r="W28" i="3" s="1"/>
  <c r="K28" i="3"/>
  <c r="V28" i="3" s="1"/>
  <c r="N44" i="3"/>
  <c r="Y44" i="3" s="1"/>
  <c r="U44" i="3"/>
  <c r="N50" i="3"/>
  <c r="Y50" i="3" s="1"/>
  <c r="U50" i="3"/>
  <c r="N24" i="3"/>
  <c r="Y24" i="3" s="1"/>
  <c r="U24" i="3"/>
  <c r="N46" i="3"/>
  <c r="Y46" i="3" s="1"/>
  <c r="U46" i="3"/>
  <c r="U9" i="3"/>
  <c r="M32" i="3"/>
  <c r="X32" i="3" s="1"/>
  <c r="K32" i="3"/>
  <c r="V32" i="3" s="1"/>
  <c r="M26" i="3"/>
  <c r="X26" i="3" s="1"/>
  <c r="L26" i="3"/>
  <c r="W26" i="3" s="1"/>
  <c r="N43" i="3"/>
  <c r="Y43" i="3" s="1"/>
  <c r="K26" i="3"/>
  <c r="V26" i="3" s="1"/>
  <c r="U8" i="3"/>
  <c r="J40" i="3"/>
  <c r="J38" i="3"/>
  <c r="J48" i="3"/>
  <c r="J42" i="3"/>
  <c r="J13" i="3"/>
  <c r="J17" i="3"/>
  <c r="J12" i="3"/>
  <c r="J27" i="3"/>
  <c r="J15" i="3"/>
  <c r="J11" i="3"/>
  <c r="J19" i="3"/>
  <c r="J23" i="3"/>
  <c r="J35" i="3"/>
  <c r="J31" i="3"/>
  <c r="J25" i="3"/>
  <c r="J21" i="3"/>
  <c r="J10" i="3"/>
  <c r="N34" i="3" l="1"/>
  <c r="Y34" i="3" s="1"/>
  <c r="L34" i="3"/>
  <c r="W34" i="3" s="1"/>
  <c r="M36" i="3"/>
  <c r="X36" i="3" s="1"/>
  <c r="L36" i="3"/>
  <c r="W36" i="3" s="1"/>
  <c r="M52" i="3"/>
  <c r="X52" i="3" s="1"/>
  <c r="K46" i="3"/>
  <c r="V46" i="3" s="1"/>
  <c r="M34" i="3"/>
  <c r="X34" i="3" s="1"/>
  <c r="N49" i="3"/>
  <c r="Y49" i="3" s="1"/>
  <c r="K49" i="3"/>
  <c r="V49" i="3" s="1"/>
  <c r="L50" i="3"/>
  <c r="W50" i="3" s="1"/>
  <c r="K50" i="3"/>
  <c r="V50" i="3" s="1"/>
  <c r="K9" i="3"/>
  <c r="V9" i="3" s="1"/>
  <c r="L52" i="3"/>
  <c r="W52" i="3" s="1"/>
  <c r="M50" i="3"/>
  <c r="X50" i="3" s="1"/>
  <c r="K36" i="3"/>
  <c r="V36" i="3" s="1"/>
  <c r="K34" i="3"/>
  <c r="V34" i="3" s="1"/>
  <c r="K53" i="3"/>
  <c r="V53" i="3" s="1"/>
  <c r="K52" i="3"/>
  <c r="V52" i="3" s="1"/>
  <c r="N47" i="3"/>
  <c r="Y47" i="3" s="1"/>
  <c r="M47" i="3"/>
  <c r="X47" i="3" s="1"/>
  <c r="U27" i="3"/>
  <c r="U13" i="3"/>
  <c r="L40" i="3"/>
  <c r="W40" i="3" s="1"/>
  <c r="U40" i="3"/>
  <c r="U11" i="3"/>
  <c r="M46" i="3"/>
  <c r="X46" i="3" s="1"/>
  <c r="K37" i="3"/>
  <c r="V37" i="3" s="1"/>
  <c r="U31" i="3"/>
  <c r="K44" i="3"/>
  <c r="V44" i="3" s="1"/>
  <c r="M44" i="3"/>
  <c r="X44" i="3" s="1"/>
  <c r="L44" i="3"/>
  <c r="W44" i="3" s="1"/>
  <c r="N42" i="3"/>
  <c r="Y42" i="3" s="1"/>
  <c r="U42" i="3"/>
  <c r="U23" i="3"/>
  <c r="U17" i="3"/>
  <c r="U25" i="3"/>
  <c r="U19" i="3"/>
  <c r="U12" i="3"/>
  <c r="L37" i="3"/>
  <c r="W37" i="3" s="1"/>
  <c r="L46" i="3"/>
  <c r="W46" i="3" s="1"/>
  <c r="U38" i="3"/>
  <c r="U10" i="3"/>
  <c r="U21" i="3"/>
  <c r="U35" i="3"/>
  <c r="U15" i="3"/>
  <c r="N48" i="3"/>
  <c r="Y48" i="3" s="1"/>
  <c r="U48" i="3"/>
  <c r="M43" i="3"/>
  <c r="X43" i="3" s="1"/>
  <c r="L43" i="3"/>
  <c r="W43" i="3" s="1"/>
  <c r="K43" i="3"/>
  <c r="V43" i="3" s="1"/>
  <c r="K24" i="3"/>
  <c r="V24" i="3" s="1"/>
  <c r="L24" i="3"/>
  <c r="W24" i="3" s="1"/>
  <c r="M24" i="3"/>
  <c r="X24" i="3" s="1"/>
  <c r="L47" i="3"/>
  <c r="W47" i="3" s="1"/>
  <c r="L51" i="3"/>
  <c r="W51" i="3" s="1"/>
  <c r="K47" i="3"/>
  <c r="V47" i="3" s="1"/>
  <c r="L39" i="3"/>
  <c r="W39" i="3" s="1"/>
  <c r="K39" i="3"/>
  <c r="V39" i="3" s="1"/>
  <c r="M39" i="3"/>
  <c r="X39" i="3" s="1"/>
  <c r="K51" i="3"/>
  <c r="V51" i="3" s="1"/>
  <c r="M51" i="3"/>
  <c r="X51" i="3" s="1"/>
  <c r="J33" i="3"/>
  <c r="J29" i="3"/>
  <c r="N37" i="3"/>
  <c r="Y37" i="3" s="1"/>
  <c r="M37" i="3"/>
  <c r="X37" i="3" s="1"/>
  <c r="K8" i="3"/>
  <c r="V8" i="3" s="1"/>
  <c r="L9" i="3"/>
  <c r="W9" i="3" s="1"/>
  <c r="L49" i="3" l="1"/>
  <c r="W49" i="3" s="1"/>
  <c r="K42" i="3"/>
  <c r="V42" i="3" s="1"/>
  <c r="M49" i="3"/>
  <c r="X49" i="3" s="1"/>
  <c r="K27" i="3"/>
  <c r="V27" i="3" s="1"/>
  <c r="K10" i="3"/>
  <c r="V10" i="3" s="1"/>
  <c r="K31" i="3"/>
  <c r="V31" i="3" s="1"/>
  <c r="L38" i="3"/>
  <c r="W38" i="3" s="1"/>
  <c r="K15" i="3"/>
  <c r="V15" i="3" s="1"/>
  <c r="K35" i="3"/>
  <c r="V35" i="3" s="1"/>
  <c r="K19" i="3"/>
  <c r="V19" i="3" s="1"/>
  <c r="M40" i="3"/>
  <c r="X40" i="3" s="1"/>
  <c r="M42" i="3"/>
  <c r="X42" i="3" s="1"/>
  <c r="K40" i="3"/>
  <c r="V40" i="3" s="1"/>
  <c r="K23" i="3"/>
  <c r="V23" i="3" s="1"/>
  <c r="M48" i="3"/>
  <c r="X48" i="3" s="1"/>
  <c r="K17" i="3"/>
  <c r="V17" i="3" s="1"/>
  <c r="L42" i="3"/>
  <c r="W42" i="3" s="1"/>
  <c r="K48" i="3"/>
  <c r="V48" i="3" s="1"/>
  <c r="L53" i="3"/>
  <c r="W53" i="3" s="1"/>
  <c r="U33" i="3"/>
  <c r="K21" i="3"/>
  <c r="V21" i="3" s="1"/>
  <c r="K12" i="3"/>
  <c r="V12" i="3" s="1"/>
  <c r="K38" i="3"/>
  <c r="V38" i="3" s="1"/>
  <c r="U29" i="3"/>
  <c r="K25" i="3"/>
  <c r="V25" i="3" s="1"/>
  <c r="K13" i="3"/>
  <c r="V13" i="3" s="1"/>
  <c r="K11" i="3"/>
  <c r="V11" i="3" s="1"/>
  <c r="L48" i="3"/>
  <c r="W48" i="3" s="1"/>
  <c r="L13" i="3"/>
  <c r="W13" i="3" s="1"/>
  <c r="L19" i="3"/>
  <c r="W19" i="3" s="1"/>
  <c r="L27" i="3"/>
  <c r="W27" i="3" s="1"/>
  <c r="L15" i="3"/>
  <c r="W15" i="3" s="1"/>
  <c r="L17" i="3"/>
  <c r="W17" i="3" s="1"/>
  <c r="L35" i="3"/>
  <c r="W35" i="3" s="1"/>
  <c r="L10" i="3"/>
  <c r="W10" i="3" s="1"/>
  <c r="L25" i="3"/>
  <c r="W25" i="3" s="1"/>
  <c r="L11" i="3"/>
  <c r="W11" i="3" s="1"/>
  <c r="N9" i="3"/>
  <c r="Y9" i="3" s="1"/>
  <c r="M9" i="3"/>
  <c r="X9" i="3" s="1"/>
  <c r="L8" i="3"/>
  <c r="W8" i="3" s="1"/>
  <c r="L31" i="3"/>
  <c r="W31" i="3" s="1"/>
  <c r="L21" i="3"/>
  <c r="W21" i="3" s="1"/>
  <c r="L23" i="3"/>
  <c r="W23" i="3" s="1"/>
  <c r="L12" i="3"/>
  <c r="W12" i="3" s="1"/>
  <c r="N38" i="3"/>
  <c r="Y38" i="3" s="1"/>
  <c r="M38" i="3"/>
  <c r="X38" i="3" s="1"/>
  <c r="N40" i="3" l="1"/>
  <c r="Y40" i="3" s="1"/>
  <c r="L29" i="3"/>
  <c r="W29" i="3" s="1"/>
  <c r="K29" i="3"/>
  <c r="V29" i="3" s="1"/>
  <c r="N53" i="3"/>
  <c r="Y53" i="3" s="1"/>
  <c r="M53" i="3"/>
  <c r="X53" i="3" s="1"/>
  <c r="K33" i="3"/>
  <c r="V33" i="3" s="1"/>
  <c r="L33" i="3"/>
  <c r="W33" i="3" s="1"/>
  <c r="N33" i="3"/>
  <c r="Y33" i="3" s="1"/>
  <c r="M33" i="3"/>
  <c r="X33" i="3" s="1"/>
  <c r="N12" i="3"/>
  <c r="Y12" i="3" s="1"/>
  <c r="M12" i="3"/>
  <c r="X12" i="3" s="1"/>
  <c r="N21" i="3"/>
  <c r="Y21" i="3" s="1"/>
  <c r="M21" i="3"/>
  <c r="X21" i="3" s="1"/>
  <c r="N31" i="3"/>
  <c r="Y31" i="3" s="1"/>
  <c r="M31" i="3"/>
  <c r="X31" i="3" s="1"/>
  <c r="N8" i="3"/>
  <c r="Y8" i="3" s="1"/>
  <c r="M8" i="3"/>
  <c r="X8" i="3" s="1"/>
  <c r="N10" i="3"/>
  <c r="Y10" i="3" s="1"/>
  <c r="M10" i="3"/>
  <c r="X10" i="3" s="1"/>
  <c r="N17" i="3"/>
  <c r="Y17" i="3" s="1"/>
  <c r="M17" i="3"/>
  <c r="X17" i="3" s="1"/>
  <c r="N27" i="3"/>
  <c r="Y27" i="3" s="1"/>
  <c r="M27" i="3"/>
  <c r="X27" i="3" s="1"/>
  <c r="N13" i="3"/>
  <c r="Y13" i="3" s="1"/>
  <c r="M13" i="3"/>
  <c r="X13" i="3" s="1"/>
  <c r="N23" i="3"/>
  <c r="Y23" i="3" s="1"/>
  <c r="M23" i="3"/>
  <c r="X23" i="3" s="1"/>
  <c r="N29" i="3"/>
  <c r="Y29" i="3" s="1"/>
  <c r="M29" i="3"/>
  <c r="X29" i="3" s="1"/>
  <c r="N25" i="3"/>
  <c r="Y25" i="3" s="1"/>
  <c r="M25" i="3"/>
  <c r="X25" i="3" s="1"/>
  <c r="N35" i="3"/>
  <c r="Y35" i="3" s="1"/>
  <c r="M35" i="3"/>
  <c r="X35" i="3" s="1"/>
  <c r="N15" i="3"/>
  <c r="Y15" i="3" s="1"/>
  <c r="M15" i="3"/>
  <c r="X15" i="3" s="1"/>
  <c r="N19" i="3"/>
  <c r="Y19" i="3" s="1"/>
  <c r="M19" i="3"/>
  <c r="X19" i="3" s="1"/>
  <c r="N11" i="3"/>
  <c r="Y11" i="3" s="1"/>
  <c r="M11" i="3"/>
  <c r="X11" i="3" s="1"/>
</calcChain>
</file>

<file path=xl/comments1.xml><?xml version="1.0" encoding="utf-8"?>
<comments xmlns="http://schemas.openxmlformats.org/spreadsheetml/2006/main">
  <authors>
    <author>RCollins</author>
  </authors>
  <commentList>
    <comment ref="E8" authorId="0">
      <text>
        <r>
          <rPr>
            <b/>
            <sz val="9"/>
            <color indexed="81"/>
            <rFont val="Tahoma"/>
            <family val="2"/>
          </rPr>
          <t xml:space="preserve">Ergon Energy:
</t>
        </r>
        <r>
          <rPr>
            <sz val="9"/>
            <color indexed="81"/>
            <rFont val="Tahoma"/>
            <family val="2"/>
          </rPr>
          <t>"Project Fees - Small Customer Connection Application"</t>
        </r>
      </text>
    </comment>
    <comment ref="E9" authorId="0">
      <text>
        <r>
          <rPr>
            <b/>
            <sz val="9"/>
            <color indexed="81"/>
            <rFont val="Tahoma"/>
            <family val="2"/>
          </rPr>
          <t xml:space="preserve">Ergon Energy:
</t>
        </r>
        <r>
          <rPr>
            <sz val="9"/>
            <color indexed="81"/>
            <rFont val="Tahoma"/>
            <family val="2"/>
          </rPr>
          <t>"Project Fees - Small Customer Connection Application"</t>
        </r>
      </text>
    </comment>
    <comment ref="E10" authorId="0">
      <text>
        <r>
          <rPr>
            <b/>
            <sz val="9"/>
            <color indexed="81"/>
            <rFont val="Tahoma"/>
            <family val="2"/>
          </rPr>
          <t>Ergon Energy:</t>
        </r>
        <r>
          <rPr>
            <sz val="9"/>
            <color indexed="81"/>
            <rFont val="Tahoma"/>
            <family val="2"/>
          </rPr>
          <t xml:space="preserve">
"Project Fees - Small Customer Connection Application"</t>
        </r>
      </text>
    </comment>
    <comment ref="E11" authorId="0">
      <text>
        <r>
          <rPr>
            <b/>
            <sz val="9"/>
            <color indexed="81"/>
            <rFont val="Tahoma"/>
            <family val="2"/>
          </rPr>
          <t>Ergon Energy:</t>
        </r>
        <r>
          <rPr>
            <sz val="9"/>
            <color indexed="81"/>
            <rFont val="Tahoma"/>
            <family val="2"/>
          </rPr>
          <t xml:space="preserve">
"Subdivision Fees - Application Fee"</t>
        </r>
      </text>
    </comment>
    <comment ref="E12" authorId="0">
      <text>
        <r>
          <rPr>
            <b/>
            <sz val="9"/>
            <color indexed="81"/>
            <rFont val="Tahoma"/>
            <family val="2"/>
          </rPr>
          <t>Ergon Energy:</t>
        </r>
        <r>
          <rPr>
            <sz val="9"/>
            <color indexed="81"/>
            <rFont val="Tahoma"/>
            <family val="2"/>
          </rPr>
          <t xml:space="preserve">
No equivalent service in the regulatory control period 2010-15.</t>
        </r>
      </text>
    </comment>
    <comment ref="E13" authorId="0">
      <text>
        <r>
          <rPr>
            <b/>
            <sz val="9"/>
            <color indexed="81"/>
            <rFont val="Tahoma"/>
            <family val="2"/>
          </rPr>
          <t>Ergon Energy:</t>
        </r>
        <r>
          <rPr>
            <sz val="9"/>
            <color indexed="81"/>
            <rFont val="Tahoma"/>
            <family val="2"/>
          </rPr>
          <t xml:space="preserve">
Same service.</t>
        </r>
      </text>
    </comment>
    <comment ref="E15" authorId="0">
      <text>
        <r>
          <rPr>
            <b/>
            <sz val="9"/>
            <color indexed="81"/>
            <rFont val="Tahoma"/>
            <family val="2"/>
          </rPr>
          <t>Ergon Energy:</t>
        </r>
        <r>
          <rPr>
            <sz val="9"/>
            <color indexed="81"/>
            <rFont val="Tahoma"/>
            <family val="2"/>
          </rPr>
          <t xml:space="preserve">
Same service.</t>
        </r>
      </text>
    </comment>
    <comment ref="E17" authorId="0">
      <text>
        <r>
          <rPr>
            <b/>
            <sz val="9"/>
            <color indexed="81"/>
            <rFont val="Tahoma"/>
            <family val="2"/>
          </rPr>
          <t>Ergon Energy:</t>
        </r>
        <r>
          <rPr>
            <sz val="9"/>
            <color indexed="81"/>
            <rFont val="Tahoma"/>
            <family val="2"/>
          </rPr>
          <t xml:space="preserve">
Same service.</t>
        </r>
      </text>
    </comment>
    <comment ref="E19" authorId="0">
      <text>
        <r>
          <rPr>
            <b/>
            <sz val="9"/>
            <color indexed="81"/>
            <rFont val="Tahoma"/>
            <family val="2"/>
          </rPr>
          <t>Ergon Energy:</t>
        </r>
        <r>
          <rPr>
            <sz val="9"/>
            <color indexed="81"/>
            <rFont val="Tahoma"/>
            <family val="2"/>
          </rPr>
          <t xml:space="preserve">
Same service.</t>
        </r>
      </text>
    </comment>
    <comment ref="E21" authorId="0">
      <text>
        <r>
          <rPr>
            <b/>
            <sz val="9"/>
            <color indexed="81"/>
            <rFont val="Tahoma"/>
            <family val="2"/>
          </rPr>
          <t>Ergon Energy:</t>
        </r>
        <r>
          <rPr>
            <sz val="9"/>
            <color indexed="81"/>
            <rFont val="Tahoma"/>
            <family val="2"/>
          </rPr>
          <t xml:space="preserve">
Same service.</t>
        </r>
      </text>
    </comment>
    <comment ref="E23" authorId="0">
      <text>
        <r>
          <rPr>
            <b/>
            <sz val="9"/>
            <color indexed="81"/>
            <rFont val="Tahoma"/>
            <family val="2"/>
          </rPr>
          <t>Ergon Energy:</t>
        </r>
        <r>
          <rPr>
            <sz val="9"/>
            <color indexed="81"/>
            <rFont val="Tahoma"/>
            <family val="2"/>
          </rPr>
          <t xml:space="preserve">
Same service.</t>
        </r>
      </text>
    </comment>
    <comment ref="E25" authorId="0">
      <text>
        <r>
          <rPr>
            <b/>
            <sz val="9"/>
            <color indexed="81"/>
            <rFont val="Tahoma"/>
            <family val="2"/>
          </rPr>
          <t>Ergon Energy:</t>
        </r>
        <r>
          <rPr>
            <sz val="9"/>
            <color indexed="81"/>
            <rFont val="Tahoma"/>
            <family val="2"/>
          </rPr>
          <t xml:space="preserve">
Same service.</t>
        </r>
      </text>
    </comment>
    <comment ref="E27" authorId="0">
      <text>
        <r>
          <rPr>
            <b/>
            <sz val="9"/>
            <color indexed="81"/>
            <rFont val="Tahoma"/>
            <family val="2"/>
          </rPr>
          <t>Ergon Energy:</t>
        </r>
        <r>
          <rPr>
            <sz val="9"/>
            <color indexed="81"/>
            <rFont val="Tahoma"/>
            <family val="2"/>
          </rPr>
          <t xml:space="preserve">
Same service.</t>
        </r>
      </text>
    </comment>
    <comment ref="E29" authorId="0">
      <text>
        <r>
          <rPr>
            <b/>
            <sz val="9"/>
            <color indexed="81"/>
            <rFont val="Tahoma"/>
            <family val="2"/>
          </rPr>
          <t>Ergon Energy:</t>
        </r>
        <r>
          <rPr>
            <sz val="9"/>
            <color indexed="81"/>
            <rFont val="Tahoma"/>
            <family val="2"/>
          </rPr>
          <t xml:space="preserve">
Same service.</t>
        </r>
      </text>
    </comment>
    <comment ref="E31" authorId="0">
      <text>
        <r>
          <rPr>
            <b/>
            <sz val="9"/>
            <color indexed="81"/>
            <rFont val="Tahoma"/>
            <family val="2"/>
          </rPr>
          <t xml:space="preserve">Ergon Energy:
</t>
        </r>
        <r>
          <rPr>
            <sz val="9"/>
            <color indexed="81"/>
            <rFont val="Tahoma"/>
            <family val="2"/>
          </rPr>
          <t xml:space="preserve">Same service
</t>
        </r>
      </text>
    </comment>
    <comment ref="E33" authorId="0">
      <text>
        <r>
          <rPr>
            <b/>
            <sz val="9"/>
            <color indexed="81"/>
            <rFont val="Tahoma"/>
            <family val="2"/>
          </rPr>
          <t>Ergon Energy:</t>
        </r>
        <r>
          <rPr>
            <sz val="9"/>
            <color indexed="81"/>
            <rFont val="Tahoma"/>
            <family val="2"/>
          </rPr>
          <t xml:space="preserve">
"Re-energisation during business hours - urban/short rural feeders"</t>
        </r>
      </text>
    </comment>
    <comment ref="E35" authorId="0">
      <text>
        <r>
          <rPr>
            <b/>
            <sz val="9"/>
            <color indexed="81"/>
            <rFont val="Tahoma"/>
            <family val="2"/>
          </rPr>
          <t xml:space="preserve">Ergon Energy:
</t>
        </r>
        <r>
          <rPr>
            <sz val="9"/>
            <color indexed="81"/>
            <rFont val="Tahoma"/>
            <family val="2"/>
          </rPr>
          <t xml:space="preserve">"Re-energisation during business hours - long rural/isolated feeders"
</t>
        </r>
      </text>
    </comment>
    <comment ref="E37" authorId="0">
      <text>
        <r>
          <rPr>
            <b/>
            <sz val="9"/>
            <color indexed="81"/>
            <rFont val="Tahoma"/>
            <family val="2"/>
          </rPr>
          <t>Ergon Energy:</t>
        </r>
        <r>
          <rPr>
            <sz val="9"/>
            <color indexed="81"/>
            <rFont val="Tahoma"/>
            <family val="2"/>
          </rPr>
          <t xml:space="preserve">
No equivalent service in the regulatory control period 2010-15.</t>
        </r>
      </text>
    </comment>
    <comment ref="E38" authorId="0">
      <text>
        <r>
          <rPr>
            <b/>
            <sz val="9"/>
            <color indexed="81"/>
            <rFont val="Tahoma"/>
            <family val="2"/>
          </rPr>
          <t>Ergon Energy:</t>
        </r>
        <r>
          <rPr>
            <sz val="9"/>
            <color indexed="81"/>
            <rFont val="Tahoma"/>
            <family val="2"/>
          </rPr>
          <t xml:space="preserve">
No equivalent service in the regulatory control period 2010-15.</t>
        </r>
      </text>
    </comment>
    <comment ref="P38" authorId="0">
      <text>
        <r>
          <rPr>
            <b/>
            <sz val="9"/>
            <color indexed="81"/>
            <rFont val="Tahoma"/>
            <family val="2"/>
          </rPr>
          <t>Ergon Energy:</t>
        </r>
        <r>
          <rPr>
            <sz val="9"/>
            <color indexed="81"/>
            <rFont val="Tahoma"/>
            <family val="2"/>
          </rPr>
          <t xml:space="preserve">
No equivalent service in the regulatory control period 2010-15.</t>
        </r>
      </text>
    </comment>
    <comment ref="E40" authorId="0">
      <text>
        <r>
          <rPr>
            <b/>
            <sz val="9"/>
            <color indexed="81"/>
            <rFont val="Tahoma"/>
            <family val="2"/>
          </rPr>
          <t>Ergon Energy:</t>
        </r>
        <r>
          <rPr>
            <sz val="9"/>
            <color indexed="81"/>
            <rFont val="Tahoma"/>
            <family val="2"/>
          </rPr>
          <t xml:space="preserve">
No equivalent service in the regulatory control period 2010-15.</t>
        </r>
      </text>
    </comment>
    <comment ref="P40" authorId="0">
      <text>
        <r>
          <rPr>
            <b/>
            <sz val="9"/>
            <color indexed="81"/>
            <rFont val="Tahoma"/>
            <family val="2"/>
          </rPr>
          <t>Ergon Energy:</t>
        </r>
        <r>
          <rPr>
            <sz val="9"/>
            <color indexed="81"/>
            <rFont val="Tahoma"/>
            <family val="2"/>
          </rPr>
          <t xml:space="preserve">
No equivalent service in the regulatory control period 2010-15.</t>
        </r>
      </text>
    </comment>
    <comment ref="E42" authorId="0">
      <text>
        <r>
          <rPr>
            <b/>
            <sz val="9"/>
            <color indexed="81"/>
            <rFont val="Tahoma"/>
            <family val="2"/>
          </rPr>
          <t>Ergon Energy:</t>
        </r>
        <r>
          <rPr>
            <sz val="9"/>
            <color indexed="81"/>
            <rFont val="Tahoma"/>
            <family val="2"/>
          </rPr>
          <t xml:space="preserve">
No equivalent service in the regulatory control period 2010-15.</t>
        </r>
      </text>
    </comment>
    <comment ref="P42" authorId="0">
      <text>
        <r>
          <rPr>
            <b/>
            <sz val="9"/>
            <color indexed="81"/>
            <rFont val="Tahoma"/>
            <family val="2"/>
          </rPr>
          <t>Ergon Energy:</t>
        </r>
        <r>
          <rPr>
            <sz val="9"/>
            <color indexed="81"/>
            <rFont val="Tahoma"/>
            <family val="2"/>
          </rPr>
          <t xml:space="preserve">
No equivalent service in the regulatory control period 2010-15.</t>
        </r>
      </text>
    </comment>
    <comment ref="E44" authorId="0">
      <text>
        <r>
          <rPr>
            <b/>
            <sz val="9"/>
            <color indexed="81"/>
            <rFont val="Tahoma"/>
            <family val="2"/>
          </rPr>
          <t>Ergon Energy:</t>
        </r>
        <r>
          <rPr>
            <sz val="9"/>
            <color indexed="81"/>
            <rFont val="Tahoma"/>
            <family val="2"/>
          </rPr>
          <t xml:space="preserve">
No equivalent service in the regulatory control period 2010-15.</t>
        </r>
      </text>
    </comment>
    <comment ref="P44" authorId="0">
      <text>
        <r>
          <rPr>
            <b/>
            <sz val="9"/>
            <color indexed="81"/>
            <rFont val="Tahoma"/>
            <family val="2"/>
          </rPr>
          <t>Ergon Energy:</t>
        </r>
        <r>
          <rPr>
            <sz val="9"/>
            <color indexed="81"/>
            <rFont val="Tahoma"/>
            <family val="2"/>
          </rPr>
          <t xml:space="preserve">
No equivalent service in the regulatory control period 2010-15.</t>
        </r>
      </text>
    </comment>
    <comment ref="E46" authorId="0">
      <text>
        <r>
          <rPr>
            <b/>
            <sz val="9"/>
            <color indexed="81"/>
            <rFont val="Tahoma"/>
            <family val="2"/>
          </rPr>
          <t>Ergon Energy:</t>
        </r>
        <r>
          <rPr>
            <sz val="9"/>
            <color indexed="81"/>
            <rFont val="Tahoma"/>
            <family val="2"/>
          </rPr>
          <t xml:space="preserve">
No equivalent service in the regulatory control period 2010-15.</t>
        </r>
      </text>
    </comment>
    <comment ref="P46" authorId="0">
      <text>
        <r>
          <rPr>
            <b/>
            <sz val="9"/>
            <color indexed="81"/>
            <rFont val="Tahoma"/>
            <family val="2"/>
          </rPr>
          <t>Ergon Energy:</t>
        </r>
        <r>
          <rPr>
            <sz val="9"/>
            <color indexed="81"/>
            <rFont val="Tahoma"/>
            <family val="2"/>
          </rPr>
          <t xml:space="preserve">
No equivalent service in the regulatory control period 2010-15.</t>
        </r>
      </text>
    </comment>
    <comment ref="E48" authorId="0">
      <text>
        <r>
          <rPr>
            <b/>
            <sz val="9"/>
            <color indexed="81"/>
            <rFont val="Tahoma"/>
            <family val="2"/>
          </rPr>
          <t>Ergon Energy:</t>
        </r>
        <r>
          <rPr>
            <sz val="9"/>
            <color indexed="81"/>
            <rFont val="Tahoma"/>
            <family val="2"/>
          </rPr>
          <t xml:space="preserve">
No equivalent service in the regulatory control period 2010-15.</t>
        </r>
      </text>
    </comment>
    <comment ref="P48" authorId="0">
      <text>
        <r>
          <rPr>
            <b/>
            <sz val="9"/>
            <color indexed="81"/>
            <rFont val="Tahoma"/>
            <family val="2"/>
          </rPr>
          <t>Ergon Energy:</t>
        </r>
        <r>
          <rPr>
            <sz val="9"/>
            <color indexed="81"/>
            <rFont val="Tahoma"/>
            <family val="2"/>
          </rPr>
          <t xml:space="preserve">
No equivalent service in the regulatory control period 2010-15.</t>
        </r>
      </text>
    </comment>
    <comment ref="E50" authorId="0">
      <text>
        <r>
          <rPr>
            <b/>
            <sz val="9"/>
            <color indexed="81"/>
            <rFont val="Tahoma"/>
            <family val="2"/>
          </rPr>
          <t>Ergon Energy:</t>
        </r>
        <r>
          <rPr>
            <sz val="9"/>
            <color indexed="81"/>
            <rFont val="Tahoma"/>
            <family val="2"/>
          </rPr>
          <t xml:space="preserve">
No equivalent service in the regulatory control period 2010-15.</t>
        </r>
      </text>
    </comment>
    <comment ref="P50" authorId="0">
      <text>
        <r>
          <rPr>
            <b/>
            <sz val="9"/>
            <color indexed="81"/>
            <rFont val="Tahoma"/>
            <family val="2"/>
          </rPr>
          <t>Ergon Energy:</t>
        </r>
        <r>
          <rPr>
            <sz val="9"/>
            <color indexed="81"/>
            <rFont val="Tahoma"/>
            <family val="2"/>
          </rPr>
          <t xml:space="preserve">
No equivalent service in the regulatory control period 2010-15.</t>
        </r>
      </text>
    </comment>
    <comment ref="E52" authorId="0">
      <text>
        <r>
          <rPr>
            <b/>
            <sz val="9"/>
            <color indexed="81"/>
            <rFont val="Tahoma"/>
            <family val="2"/>
          </rPr>
          <t>Ergon Energy:</t>
        </r>
        <r>
          <rPr>
            <sz val="9"/>
            <color indexed="81"/>
            <rFont val="Tahoma"/>
            <family val="2"/>
          </rPr>
          <t xml:space="preserve">
No equivalent service in the regulatory control period 2010-15.</t>
        </r>
      </text>
    </comment>
    <comment ref="P52" authorId="0">
      <text>
        <r>
          <rPr>
            <b/>
            <sz val="9"/>
            <color indexed="81"/>
            <rFont val="Tahoma"/>
            <family val="2"/>
          </rPr>
          <t>Ergon Energy:</t>
        </r>
        <r>
          <rPr>
            <sz val="9"/>
            <color indexed="81"/>
            <rFont val="Tahoma"/>
            <family val="2"/>
          </rPr>
          <t xml:space="preserve">
No equivalent service in the regulatory control period 2010-15.</t>
        </r>
      </text>
    </comment>
  </commentList>
</comments>
</file>

<file path=xl/comments2.xml><?xml version="1.0" encoding="utf-8"?>
<comments xmlns="http://schemas.openxmlformats.org/spreadsheetml/2006/main">
  <authors>
    <author>RCollins</author>
  </authors>
  <commentList>
    <comment ref="C94" authorId="0">
      <text>
        <r>
          <rPr>
            <b/>
            <sz val="9"/>
            <color indexed="81"/>
            <rFont val="Tahoma"/>
            <family val="2"/>
          </rPr>
          <t>Ergon Energy:</t>
        </r>
        <r>
          <rPr>
            <sz val="9"/>
            <color indexed="81"/>
            <rFont val="Tahoma"/>
            <family val="2"/>
          </rPr>
          <t xml:space="preserve">
All unit costs as per Distribution Determination.</t>
        </r>
      </text>
    </comment>
  </commentList>
</comments>
</file>

<file path=xl/sharedStrings.xml><?xml version="1.0" encoding="utf-8"?>
<sst xmlns="http://schemas.openxmlformats.org/spreadsheetml/2006/main" count="1015" uniqueCount="215">
  <si>
    <t>2015-16</t>
  </si>
  <si>
    <t>2016-17</t>
  </si>
  <si>
    <t>2017-18</t>
  </si>
  <si>
    <t>2018-19</t>
  </si>
  <si>
    <t>2019-20</t>
  </si>
  <si>
    <t>Inputs</t>
  </si>
  <si>
    <t>Regulatory control period 2015 to 2020</t>
  </si>
  <si>
    <t>Description</t>
  </si>
  <si>
    <t>Purpose</t>
  </si>
  <si>
    <t>Structure</t>
  </si>
  <si>
    <t>Please note - prices are re-calculated each regulatory year</t>
  </si>
  <si>
    <t>#</t>
  </si>
  <si>
    <t>Service</t>
  </si>
  <si>
    <t>Service description</t>
  </si>
  <si>
    <t>GST Exclusive</t>
  </si>
  <si>
    <t>GST Inclusive</t>
  </si>
  <si>
    <t>Assumptions</t>
  </si>
  <si>
    <t>Labour</t>
  </si>
  <si>
    <t>Standard Labour Rates - Base</t>
  </si>
  <si>
    <t>Admin Employee</t>
  </si>
  <si>
    <t>Professional Managerial</t>
  </si>
  <si>
    <t>Power Worker</t>
  </si>
  <si>
    <t>Technical Service Person</t>
  </si>
  <si>
    <t>Electrical System Designer</t>
  </si>
  <si>
    <t>Supervisor</t>
  </si>
  <si>
    <t>Para-Professional</t>
  </si>
  <si>
    <t>Apprentice</t>
  </si>
  <si>
    <t>Manager</t>
  </si>
  <si>
    <t>System Operator</t>
  </si>
  <si>
    <t>Trainee</t>
  </si>
  <si>
    <t>Ord</t>
  </si>
  <si>
    <t>OT</t>
  </si>
  <si>
    <t>2014-15</t>
  </si>
  <si>
    <t>Pre-GST subtotal</t>
  </si>
  <si>
    <t>Escalator</t>
  </si>
  <si>
    <t>Overhead rates</t>
  </si>
  <si>
    <t>Calculation</t>
  </si>
  <si>
    <t>Capital allowance</t>
  </si>
  <si>
    <t>GST</t>
  </si>
  <si>
    <t>Goods and Services Tax</t>
  </si>
  <si>
    <t>Price = Labour + Contractor Services + Materials + Capital Allowance</t>
  </si>
  <si>
    <t>Model spread sheets</t>
  </si>
  <si>
    <t>Employee 1 - labour classification</t>
  </si>
  <si>
    <t>Employee 2 - labour classification</t>
  </si>
  <si>
    <t>Employee 1 - time on job (hours)</t>
  </si>
  <si>
    <t>Standard travel time</t>
  </si>
  <si>
    <t>Urban/short rural</t>
  </si>
  <si>
    <t>Long rural/isolated</t>
  </si>
  <si>
    <t>Employee 1 - travel time (hours)</t>
  </si>
  <si>
    <t>Employee 2 - travel time (hours)</t>
  </si>
  <si>
    <t>Employee 2 - time on job (hours)</t>
  </si>
  <si>
    <t>Employee 1 - total time (hours)</t>
  </si>
  <si>
    <t>Employee 2 - total time (hours)</t>
  </si>
  <si>
    <t>Travel time</t>
  </si>
  <si>
    <t>Time required on job</t>
  </si>
  <si>
    <t>Total price</t>
  </si>
  <si>
    <t>Application of formula</t>
  </si>
  <si>
    <t>Price summary</t>
  </si>
  <si>
    <t>Materials</t>
  </si>
  <si>
    <t>Call out fee - no service undertaken (excl GST)</t>
  </si>
  <si>
    <t>Call out fee - no service undertaken (incl GST)</t>
  </si>
  <si>
    <t>Application fee - Basic or standard connection</t>
  </si>
  <si>
    <t>Application fee - Basic or standard connection - Micro-embedded generators</t>
  </si>
  <si>
    <t>Application fee - Real estate development connection</t>
  </si>
  <si>
    <t>Services associated with assessing an application requesting a connection to be made between Ergon Energy's network and a real estate developer's installation, and the preparation of a compliant connection offer. 
Includes works carried out by contractors and/or Ergon Energy.</t>
  </si>
  <si>
    <t>Connection of a single phase supply to a meter location that is not permanent (i.e. short term supply)</t>
  </si>
  <si>
    <t>Connection of a multi phase supply to a meter location that is not permanent (i.e. short term supply)</t>
  </si>
  <si>
    <t>Retailer requests re-energisation of customer's premises during business hours where the customer has not paid their electricity account</t>
  </si>
  <si>
    <t>Protection and Power Quality assessment prior to connection</t>
  </si>
  <si>
    <t>Evaluation of application protection design for completeness against engineering connection standard. Study of Power Quality issues including Flicker, Harmonics and DC voltage injection.</t>
  </si>
  <si>
    <t>Retailer requests de-energisation of the customer's premises during business hours:
- where the de-energisation can be performed (e.g. pole, pillar or meter)
- Main switch sticker</t>
  </si>
  <si>
    <t>Retailer requests re-energisation of customer's premises during business hours:
- after a physical disconnection and premises requires a visual examination
- following a main switch sticker</t>
  </si>
  <si>
    <t>Temporary connection, not in permanent position - single phase metered - urban/short rural feeders</t>
  </si>
  <si>
    <t>Temporary connection, not in permanent position - single phase metered - long rural/isolated feeders</t>
  </si>
  <si>
    <t>Temporary connection, not in permanent position - multi phase metered - urban/short rural feeders</t>
  </si>
  <si>
    <t>Temporary connection, not in permanent position - multi phase metered - long rural/isolated feeders</t>
  </si>
  <si>
    <t>De-energisation during business hours - urban/short rural feeders</t>
  </si>
  <si>
    <t>De-energisation during business hours - long rural/isolated feeders</t>
  </si>
  <si>
    <t>Re-energisation during business hours - urban/short rural feeders</t>
  </si>
  <si>
    <t>Re-energisation during business hours - long rural/isolated feeders</t>
  </si>
  <si>
    <t>Tech/PW/Adm</t>
  </si>
  <si>
    <t>Re-energisation during business hours - after de-energisation for debt - urban/short rural feeders</t>
  </si>
  <si>
    <t>Re-energisation during business hours - after de-energisation for debt - long rural/isolated feeders</t>
  </si>
  <si>
    <t>Tech/PW</t>
  </si>
  <si>
    <t>Fleet</t>
  </si>
  <si>
    <t>Accreditation of alternative service providers - real estate developments</t>
  </si>
  <si>
    <t>Accreditation of service providers that meet competency criteria.
Applies to real estate developments.</t>
  </si>
  <si>
    <t>2010-11</t>
  </si>
  <si>
    <t>2011-12</t>
  </si>
  <si>
    <t>2012-13</t>
  </si>
  <si>
    <t>2013-14</t>
  </si>
  <si>
    <t>N/A</t>
  </si>
  <si>
    <t>Labour on-cost rates</t>
  </si>
  <si>
    <t>Standard Labour Rates with labour on-costs</t>
  </si>
  <si>
    <t>Standard Labour Rates with labour on-costs and overheads</t>
  </si>
  <si>
    <t>Contractor services</t>
  </si>
  <si>
    <t>Fleet on-cost</t>
  </si>
  <si>
    <t>Labour subtotal (inclusive of on-costs and overheads)</t>
  </si>
  <si>
    <t>Fleet on-cost rates (hourly)</t>
  </si>
  <si>
    <t>This hourly charge only applies to services where fleet is required</t>
  </si>
  <si>
    <t>Fleet on-cost rates with overheads (hourly)</t>
  </si>
  <si>
    <t>Application fee - Basic or standard connection - Micro-embedded generators - Technical assessment required</t>
  </si>
  <si>
    <t>The capital allowance has been calculated by multiplying the total (internal) labour costs (inclusive of labour on-costs and overheads) by the capital allowance rate.</t>
  </si>
  <si>
    <t>Where the 'Call out fee - no service undertaken' price applies, the capital allowance has been calculated by multiplying the total travel time labour costs (inclusive of labour on-costs and overheads) by the capital allowance rate.</t>
  </si>
  <si>
    <t>Provides the assumptions underlying the labour component calculation of each service, including the time required to perform the service, the types of employees involved and fleet required</t>
  </si>
  <si>
    <t>2WD COMMERCIAL - LIGHT</t>
  </si>
  <si>
    <t>Supply abolishment during business hours - long rural/isolated feeders</t>
  </si>
  <si>
    <t>Services associated with assessing an application requesting a connection to be made (or altered) between Ergon Energy's network and the customer’s installation, and the preparation of a compliant basic or standard connection offer.  
Applies to small customers classified as a Standard Asset Customer (SAC), as per Ergon Energy's pricing proposal.</t>
  </si>
  <si>
    <t>Fee based services pricing model</t>
  </si>
  <si>
    <t>Prices for Ergon Energy's fee based services</t>
  </si>
  <si>
    <t>Fee based services formula</t>
  </si>
  <si>
    <t>The business units that provide fee based services provided estimates for the amount of time taken to carry out each service and which employee positions carried out the tasks.
Where travel is required, a standard travel time has been applied depending on the type of feeder the customer is connected to (i.e. urban/short rural versus long rural/isolated). The exception is de-energisations and re-energisations for customers connected to urban/short rural feeders.</t>
  </si>
  <si>
    <t>This model has been developed to determine prices for fee based services in the regulatory control period commencing on 1 July 2015 and ending on 30 June 2020.</t>
  </si>
  <si>
    <t>There are no contractor services costs incurred in the provision of fee based services.  Therefore, this component is not included in the calculation of fee based service prices.</t>
  </si>
  <si>
    <t>Customer Service rate</t>
  </si>
  <si>
    <t>Customer Service</t>
  </si>
  <si>
    <t>Install new or replacement meter (Type 5 and 6) – Single phase – urban/short rural feeder</t>
  </si>
  <si>
    <t>Install new or replacement meter (Type 5 and 6) –  Single phase – long rural/isolated feeder</t>
  </si>
  <si>
    <t>Install new or replacement meter (Type 5 and 6) – Dual element – urban/short rural feeder</t>
  </si>
  <si>
    <t>Install new or replacement meter (Type 5 and 6) –  Dual element – long rural/isolated feeder</t>
  </si>
  <si>
    <t>Install new or replacement meter (CT) – urban/short rural feeder</t>
  </si>
  <si>
    <t xml:space="preserve">Install new or replacement meter (CT) – long rural/isolated feeder </t>
  </si>
  <si>
    <t>Materials - stock</t>
  </si>
  <si>
    <t>Materials (stock) - Base</t>
  </si>
  <si>
    <t>On-cost rates</t>
  </si>
  <si>
    <t>Internal stores on-costs</t>
  </si>
  <si>
    <t>Materials (stock) with on-costs</t>
  </si>
  <si>
    <t>Materials (stock) with on-costs and overheads</t>
  </si>
  <si>
    <t>Installation and provision during business hours of a single phase meter on or after 1 July 2015</t>
  </si>
  <si>
    <t>Installation and provision during business hours of a dual element meter on or after 1 July 2015</t>
  </si>
  <si>
    <t>Installation and provision during business hours of a CT meter on or after 1 July 2015</t>
  </si>
  <si>
    <t>Cost of single phase meter</t>
  </si>
  <si>
    <t>Cost of dual element meter</t>
  </si>
  <si>
    <t>Cost of CT meter</t>
  </si>
  <si>
    <t>Materials (inclusive of on-costs and overheads)</t>
  </si>
  <si>
    <t>Where Ergon Energy attends a premises to perform a service and is unable to do so due to no fault of our own, the labour costs will only incorporate the travel time and fleet on-cost.  Ergon Energy has calculated a separate price for these circumstances (refer to 'Call out fee - no service undertaken' for each service). The labour component has been calculated by multiplying the standard labour rate (base with labour on-costs and overheads) for each employee position by their travel time.  These unit costs are then totalled to derive an overall labour cost for the service. The fleet on-cost is then applied based on the total travel time for the job.
The 'Call out fee - no service undertaken' prices will be included individually in our external Price List.</t>
  </si>
  <si>
    <t>There are generally no materials used in the provision of fee based services.  The exception to this are services related to the installation and provision of new or replacement Type 5 and 6 meters.  The materials (internal stores) on-cost rate and overheads are applied to the cost of 'stock' items (i.e. costs directly incurred in the provision of the service).</t>
  </si>
  <si>
    <t>Price Cap</t>
  </si>
  <si>
    <t>Cost build up</t>
  </si>
  <si>
    <t>Cost build-up formula</t>
  </si>
  <si>
    <t>Sets out the cost build-up formula for calculating fee based service prices and Ergon Energy's application of the formula</t>
  </si>
  <si>
    <t>Provides actual and indicative prices for each fee based service for the regulatory control period 2015-20, as well as actual prices in the regulatory control period 2010-15
Note - the actual price charged in any given year will be the lower of the price determined in accordance with the cost build-up formula or the price determined in accordance with the price cap formula</t>
  </si>
  <si>
    <t>Determines the price for each fee based service, in accordance with the cost build-up formula</t>
  </si>
  <si>
    <t>Provides the following inputs used to calculate fee based service prices under the cost build-up formula:
- standard labour rates (base; base with on-costs; and base with on-costs and overheads)
- labour escalators
- labour on-cost rate
- fleet escalators
- fleet on-cost rate
- overhead rates
- materials (stock)
- materials escalators
- materials on-cost rate
- capital allowance rate
- GST rate</t>
  </si>
  <si>
    <t>Calculation of fee based prices - cost build-up approach</t>
  </si>
  <si>
    <t>Price cap formula &amp; calculation</t>
  </si>
  <si>
    <t>Sets out the price cap formula for calculating fee based service prices and determines the prices for each fee based service, in accordance with that formula</t>
  </si>
  <si>
    <t>6-CF</t>
  </si>
  <si>
    <t>7-CF</t>
  </si>
  <si>
    <t>8-CF</t>
  </si>
  <si>
    <t>9-CF</t>
  </si>
  <si>
    <t>10-CF</t>
  </si>
  <si>
    <t>11-CF</t>
  </si>
  <si>
    <t>12-CF</t>
  </si>
  <si>
    <t>13-CF</t>
  </si>
  <si>
    <t>14-CF</t>
  </si>
  <si>
    <t>15-CF</t>
  </si>
  <si>
    <t>16-CF</t>
  </si>
  <si>
    <t>17-CF</t>
  </si>
  <si>
    <t>23-CF</t>
  </si>
  <si>
    <t>24-CF</t>
  </si>
  <si>
    <t>25-CF</t>
  </si>
  <si>
    <t>26-CF</t>
  </si>
  <si>
    <t>Travel time to perform a fee based service requested by a retailer or customer, and the service is unable to be performed due to customer/retailer fault.  Connection of a single phase supply to a meter location that is not permanent (i.e. short term supply)</t>
  </si>
  <si>
    <t>Call out fee for temporary connection, not in permanent position - single phase metered - long rural/isolated feeders</t>
  </si>
  <si>
    <t>Call out fee for temporary connection, not in permanent position - multi-phase metered - urban/short rural feeders</t>
  </si>
  <si>
    <t>Travel time to perform a fee based service requested by a retailer or customer, and the service is unable to be performed due to customer/retailer fault.  Connection of a multi-phase supply to a meter location that is not permanent (i.e. short term supply)</t>
  </si>
  <si>
    <t>Call out fee for temporary connection, not in permanent position - multi-phase metered - long rural/isolated feeders</t>
  </si>
  <si>
    <t>Travel time to perform a fee based service requested by a retailer or customer, and the service is unable to be performed due to customer/retailer fault.   Connection of a multi-phase supply to a meter location that is not permanent (i.e. short term supply)</t>
  </si>
  <si>
    <t>Call out fee for supply abolishment during business hours - long rural/isolated feeders</t>
  </si>
  <si>
    <t>Call out fee for de-energisation during business hours - urban/short rural feeders</t>
  </si>
  <si>
    <t>Travel time to perform a fee based service requested by a retailer or customer, and the service is unable to be performed due to customer/retailer fault.  Retailer requests de-energisation of the customer's premises during business hours:
- where the de-energisation can be performed (e.g. pole, pillar or meter)
- Main switch sticker</t>
  </si>
  <si>
    <t>Call out fee for de-energisation during business hours - long rural/isolated feeders</t>
  </si>
  <si>
    <t>Call out fee for re-energisation during business hours - urban/short rural feeders</t>
  </si>
  <si>
    <t>Travel time to perform a fee based service requested by a retailer or customer, and the service is unable to be performed due to customer/retailer fault.  Retailer requests re-energisation of customer's premises during business hours:
- after a physical disconnection and premises requires a visual examination
- following a main switch sticker</t>
  </si>
  <si>
    <t>Call out fee for re-energisation during business hours - long rural/isolated feeders</t>
  </si>
  <si>
    <t>Call out fee for re-energisation during business hours - after de-energisation for debt - urban/short rural feeders</t>
  </si>
  <si>
    <t>Travel time to perform a fee based service requested by a retailer or customer, and the service is unable to be performed due to customer/retailer fault.  Retailer requests re-energisation of customer's premises during business hours where the customer has not paid their electricity account</t>
  </si>
  <si>
    <t>Call out fee for re-energisation during business hours - after de-energisation for debt - long rural/isolated feeders</t>
  </si>
  <si>
    <t>Call out fee for temporary connection, not in permanent position - single phase metered - urban/short rural feeders</t>
  </si>
  <si>
    <t>Travel time to perform a fee based service requested by a retailer or customer, and the service is unable to be performed due to customer/retailer fault.  Install new or replacement meter (Type 5 and 6) – Single phase – urban/short rural feeder.</t>
  </si>
  <si>
    <t>Travel time to perform a fee based service requested by a retailer or customer, and the service is unable to be performed due to customer/retailer fault.  Install new or replacement meter (Type 5 and 6) – Single phase – long rural/isolated feeder.</t>
  </si>
  <si>
    <t>Travel time to perform a fee based service requested by a retailer or customer, and the service is unable to be performed due to customer/retailer fault.  Install new or replacement meter (Type 5 and 6) – Dual element – urban/short rural feeder.</t>
  </si>
  <si>
    <t>Travel time to perform a fee based service requested by a retailer or customer, and the service is unable to be performed due to customer/retailer fault.  Install new or replacement meter (Type 5 and 6) – Dual element – long rural/isolated feeder.</t>
  </si>
  <si>
    <t>Travel time to perform a fee based service requested by a retailer or customer, and the service is unable to be performed due to customer/retailer fault.  Install new or replacement meter (CT) – urban/short rural feeder.</t>
  </si>
  <si>
    <t>Travel time to perform a fee based service requested by a retailer or customer, and the service is unable to be performed due to customer/retailer fault.  Install new or replacement meter (CT) – long rural/isolated feeder.</t>
  </si>
  <si>
    <t>The standard labour rate for each employee position is multiplied by their total time on the job.  These unit costs are then totalled to derive an overall labour cost for the service.
For services where travel is required, a fleet on-cost (inclusive of overheads) is also applied.  This is charged hourly.</t>
  </si>
  <si>
    <t>Install new or replacement meter (Type 5 and 6) – Polyphase – urban/short rural feeder</t>
  </si>
  <si>
    <t>Installation and provision during business hours of a polyphase meter on or after 1 July 2015</t>
  </si>
  <si>
    <t>Travel time to perform a fee based service requested by a retailer or customer, and the service is unable to be performed due to customer/retailer fault.  Install new or replacement meter (Type 5 and 6) – Polyphase – urban/short rural feeder.</t>
  </si>
  <si>
    <t>Travel time to perform a fee based service requested by a retailer or customer, and the service is unable to be performed due to customer/retailer fault.  Install new or replacement meter (Type 5 and 6) – Polyphase – long rural/isolated feeder.</t>
  </si>
  <si>
    <t>Ergon Energy has applied these X factors to call out fees for all fee based services (incl. upfront capital charges).</t>
  </si>
  <si>
    <t>19-CF</t>
  </si>
  <si>
    <t>20-CF</t>
  </si>
  <si>
    <t>21-CF</t>
  </si>
  <si>
    <t>22-CF</t>
  </si>
  <si>
    <t>Install new or replacement meter (Type 5 and 6) – Polyphase – long rural/isolated feeder</t>
  </si>
  <si>
    <t>Call out fee for installation of a new or replacement meter (Type 5 and 6) – Single phase – urban/short rural feeder</t>
  </si>
  <si>
    <t>Call out fee for installation of a new or replacement meter (Type 5 and 6) – Single phase – long rural/isolated feeder</t>
  </si>
  <si>
    <t>Call out fee for installation of a new or replacement meter (Type 5 and 6) – Dual element – urban/short rural feeder</t>
  </si>
  <si>
    <t>Call out fee for installation of a new or replacement meter (Type 5 and 6) – Dual element – long rural/isolated feeder</t>
  </si>
  <si>
    <t>Call out fee for installation of a new or replacement meter (Type 5 and 6) – Polyphase – urban/short rural feeder</t>
  </si>
  <si>
    <t>Call out fee for installation of a new or replacement meter (Type 5 and 6) – Polyphase – long rural/isolated feeder</t>
  </si>
  <si>
    <t>Call out fee for installation of a new or replacement meter (CT) – urban/short rural feeder</t>
  </si>
  <si>
    <t>Call out fee for installation of a new or replacement meter (CT) – long rural/isolated feeder</t>
  </si>
  <si>
    <t>Cost of polyphase meter</t>
  </si>
  <si>
    <t>Supply abolishment during business hours - urban/short rural feeders</t>
  </si>
  <si>
    <t>Call out fee for supply abolishment during business hours - urban/short rural feeders</t>
  </si>
  <si>
    <t>Install new or replacement meter (Type 5 and 6) – Single phase – long rural/isolated feeder</t>
  </si>
  <si>
    <t>Install new or replacement meter (Type 5 and 6) – Single phase – long rural/isolated feeder</t>
  </si>
  <si>
    <t>Install new or replacement meter (Type 5 and 6) – Dual element – long rural/isolated feeder</t>
  </si>
  <si>
    <t>Services associated with assessing a micro-embedded generator application requesting a connection to be made (or altered) between Ergon Energy's network and the customer’s installation, and the preparation of a compliant basic or standard connection offer.
Applies to micro-embedded generators only (a subset of Standard Asset Customers, as per Ergon Energy's pricing proposal). No technical assessment required.</t>
  </si>
  <si>
    <t>Services associated with assessing a micro-embedded generator application requesting a connection to be made (or altered) between Ergon Energy's network and the customer’s installation, and the preparation of a compliant basic or standard connection offer.
Applies to micro-embedded generators only (a subset of Standard Asset Customers, as per Ergon Energy's pricing proposal), where a technical assessment is required to be undertaken by Ergon Energy.</t>
  </si>
  <si>
    <t>Decommissioning of a NMI and associated metering when present.  May be used where a property is to be demolished; supply is no longer required; an alternative connection point is to be used; or a redundant supply is to be removed</t>
  </si>
  <si>
    <t>Travel time to perform a fee based service requested by a retailer or customer, and the service is unable to be performed due to customer/retailer fault.  Decommissioning of a NMI and associated metering when present.  May be used where a property is to be demolished; supply is no longer required; an alternative connection point is to be used; or a redundant supply is to be removed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</si>
</sst>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53" x14ac:knownFonts="1">
    <font>
      <sz val="10"/>
      <color theme="1"/>
      <name val="Calibri"/>
      <family val="2"/>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6"/>
      <color theme="1"/>
      <name val="Arial"/>
      <family val="2"/>
    </font>
    <font>
      <i/>
      <sz val="10"/>
      <color theme="1"/>
      <name val="Arial"/>
      <family val="2"/>
    </font>
    <font>
      <sz val="9"/>
      <color theme="1"/>
      <name val="Arial"/>
      <family val="2"/>
    </font>
    <font>
      <b/>
      <sz val="12"/>
      <color theme="1"/>
      <name val="Arial"/>
      <family val="2"/>
    </font>
    <font>
      <i/>
      <sz val="9"/>
      <color theme="1"/>
      <name val="Arial"/>
      <family val="2"/>
    </font>
    <font>
      <i/>
      <sz val="8"/>
      <color theme="1"/>
      <name val="Arial"/>
      <family val="2"/>
    </font>
    <font>
      <u/>
      <sz val="10"/>
      <color theme="10"/>
      <name val="Calibri"/>
      <family val="2"/>
    </font>
    <font>
      <u/>
      <sz val="10"/>
      <color theme="10"/>
      <name val="Arial"/>
      <family val="2"/>
    </font>
    <font>
      <u/>
      <sz val="10"/>
      <color theme="1"/>
      <name val="Arial"/>
      <family val="2"/>
    </font>
    <font>
      <sz val="10"/>
      <color theme="1"/>
      <name val="Calibri"/>
      <family val="2"/>
    </font>
    <font>
      <sz val="8"/>
      <color theme="0" tint="-0.49998474074526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1"/>
      <name val="Tahoma"/>
      <family val="2"/>
    </font>
    <font>
      <b/>
      <sz val="9"/>
      <color indexed="81"/>
      <name val="Tahoma"/>
      <family val="2"/>
    </font>
    <font>
      <b/>
      <u/>
      <sz val="10"/>
      <color theme="1"/>
      <name val="Arial"/>
      <family val="2"/>
    </font>
    <font>
      <sz val="10"/>
      <color theme="0" tint="-0.249977111117893"/>
      <name val="Arial"/>
      <family val="2"/>
    </font>
    <font>
      <sz val="10"/>
      <color rgb="FF000000"/>
      <name val="Arial"/>
      <family val="2"/>
    </font>
    <font>
      <b/>
      <sz val="12"/>
      <color rgb="FF000000"/>
      <name val="Arial"/>
      <family val="2"/>
    </font>
    <font>
      <b/>
      <sz val="10"/>
      <color rgb="FF000000"/>
      <name val="Arial"/>
      <family val="2"/>
    </font>
    <font>
      <b/>
      <u/>
      <sz val="11"/>
      <color rgb="FF000000"/>
      <name val="Arial"/>
      <family val="2"/>
    </font>
    <font>
      <i/>
      <sz val="8"/>
      <color rgb="FF000000"/>
      <name val="Arial"/>
      <family val="2"/>
    </font>
    <font>
      <b/>
      <sz val="11"/>
      <color rgb="FF000000"/>
      <name val="Calibri"/>
      <family val="2"/>
    </font>
    <font>
      <b/>
      <u/>
      <sz val="10"/>
      <color rgb="FFFFFFFF"/>
      <name val="Arial"/>
      <family val="2"/>
    </font>
    <font>
      <b/>
      <sz val="10"/>
      <color rgb="FFFFFFFF"/>
      <name val="Arial"/>
      <family val="2"/>
    </font>
    <font>
      <sz val="10"/>
      <color rgb="FFFF0000"/>
      <name val="Arial"/>
      <family val="2"/>
    </font>
    <font>
      <sz val="10"/>
      <name val="Arial"/>
      <family val="2"/>
    </font>
    <font>
      <b/>
      <sz val="10"/>
      <color rgb="FFFF0000"/>
      <name val="Arial"/>
      <family val="2"/>
    </font>
    <font>
      <sz val="8"/>
      <color theme="1"/>
      <name val="Arial"/>
      <family val="2"/>
    </font>
    <font>
      <sz val="8"/>
      <color rgb="FFFF0000"/>
      <name val="Arial"/>
      <family val="2"/>
    </font>
    <font>
      <sz val="8"/>
      <name val="Arial"/>
      <family val="2"/>
    </font>
    <font>
      <b/>
      <sz val="10"/>
      <color theme="0" tint="-0.14996795556505021"/>
      <name val="Arial"/>
      <family val="2"/>
    </font>
  </fonts>
  <fills count="4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FF"/>
        <bgColor rgb="FF000000"/>
      </patternFill>
    </fill>
    <fill>
      <patternFill patternType="solid">
        <fgColor rgb="FFCCC0DA"/>
        <bgColor rgb="FF000000"/>
      </patternFill>
    </fill>
    <fill>
      <patternFill patternType="solid">
        <fgColor rgb="FFB1A0C7"/>
        <bgColor rgb="FF000000"/>
      </patternFill>
    </fill>
    <fill>
      <patternFill patternType="solid">
        <fgColor rgb="FF60497A"/>
        <bgColor rgb="FF000000"/>
      </patternFill>
    </fill>
    <fill>
      <patternFill patternType="solid">
        <fgColor theme="0"/>
        <bgColor rgb="FF000000"/>
      </patternFill>
    </fill>
    <fill>
      <patternFill patternType="solid">
        <fgColor theme="1"/>
        <bgColor indexed="64"/>
      </patternFill>
    </fill>
  </fills>
  <borders count="6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37437055574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14993743705557422"/>
      </right>
      <top style="thin">
        <color theme="0" tint="-0.14996795556505021"/>
      </top>
      <bottom/>
      <diagonal/>
    </border>
    <border>
      <left/>
      <right style="thin">
        <color theme="0" tint="-0.14993743705557422"/>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right/>
      <top style="thin">
        <color theme="0" tint="-0.14996795556505021"/>
      </top>
      <bottom style="thin">
        <color theme="0" tint="-0.1499679555650502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6795556505021"/>
      </left>
      <right style="thin">
        <color theme="0" tint="-0.34998626667073579"/>
      </right>
      <top style="thin">
        <color theme="0" tint="-0.14996795556505021"/>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thin">
        <color rgb="FF2C5697"/>
      </left>
      <right/>
      <top style="thin">
        <color rgb="FF2C5697"/>
      </top>
      <bottom style="thin">
        <color rgb="FF2C5697"/>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theme="0" tint="-0.14996795556505021"/>
      </left>
      <right/>
      <top style="thin">
        <color rgb="FFD9D9D9"/>
      </top>
      <bottom style="thin">
        <color rgb="FFD9D9D9"/>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6795556505021"/>
      </bottom>
      <diagonal/>
    </border>
    <border>
      <left style="thin">
        <color theme="0" tint="-0.1498764000366222"/>
      </left>
      <right style="thin">
        <color theme="0" tint="-0.14993743705557422"/>
      </right>
      <top style="thin">
        <color theme="0" tint="-0.14990691854609822"/>
      </top>
      <bottom style="thin">
        <color theme="0" tint="-0.1498764000366222"/>
      </bottom>
      <diagonal/>
    </border>
    <border>
      <left style="thin">
        <color theme="0" tint="-0.1498764000366222"/>
      </left>
      <right style="thin">
        <color theme="0" tint="-0.1498764000366222"/>
      </right>
      <top style="thin">
        <color theme="0" tint="-0.14990691854609822"/>
      </top>
      <bottom style="thin">
        <color theme="0" tint="-0.1498764000366222"/>
      </bottom>
      <diagonal/>
    </border>
    <border>
      <left style="thin">
        <color theme="0"/>
      </left>
      <right style="thin">
        <color theme="0"/>
      </right>
      <top style="thin">
        <color theme="0"/>
      </top>
      <bottom style="thin">
        <color theme="0"/>
      </bottom>
      <diagonal/>
    </border>
    <border>
      <left style="double">
        <color theme="1"/>
      </left>
      <right style="double">
        <color theme="1"/>
      </right>
      <top style="double">
        <color theme="1"/>
      </top>
      <bottom style="double">
        <color theme="1"/>
      </bottom>
      <diagonal/>
    </border>
    <border>
      <left style="thin">
        <color auto="1"/>
      </left>
      <right style="thin">
        <color auto="1"/>
      </right>
      <top style="thin">
        <color auto="1"/>
      </top>
      <bottom style="thin">
        <color auto="1"/>
      </bottom>
      <diagonal/>
    </border>
  </borders>
  <cellStyleXfs count="57">
    <xf numFmtId="0" fontId="0" fillId="0" borderId="0"/>
    <xf numFmtId="0" fontId="11" fillId="0" borderId="0" applyNumberFormat="0" applyFill="0" applyBorder="0" applyAlignment="0" applyProtection="0"/>
    <xf numFmtId="9" fontId="14" fillId="0" borderId="0" applyFont="0" applyFill="0" applyBorder="0" applyAlignment="0" applyProtection="0"/>
    <xf numFmtId="0" fontId="16" fillId="0" borderId="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6" borderId="0" applyNumberFormat="0" applyBorder="0" applyAlignment="0" applyProtection="0"/>
    <xf numFmtId="0" fontId="19" fillId="10" borderId="0" applyNumberFormat="0" applyBorder="0" applyAlignment="0" applyProtection="0"/>
    <xf numFmtId="0" fontId="20" fillId="27" borderId="30" applyNumberFormat="0" applyAlignment="0" applyProtection="0"/>
    <xf numFmtId="0" fontId="21" fillId="28" borderId="31" applyNumberFormat="0" applyAlignment="0" applyProtection="0"/>
    <xf numFmtId="44" fontId="16" fillId="0" borderId="0" applyFont="0" applyFill="0" applyBorder="0" applyAlignment="0" applyProtection="0"/>
    <xf numFmtId="44" fontId="16" fillId="0" borderId="0" applyFont="0" applyFill="0" applyBorder="0" applyAlignment="0" applyProtection="0"/>
    <xf numFmtId="0" fontId="22" fillId="0" borderId="0" applyNumberFormat="0" applyFill="0" applyBorder="0" applyAlignment="0" applyProtection="0"/>
    <xf numFmtId="0" fontId="23" fillId="11" borderId="0" applyNumberFormat="0" applyBorder="0" applyAlignment="0" applyProtection="0"/>
    <xf numFmtId="0" fontId="24" fillId="0" borderId="32" applyNumberFormat="0" applyFill="0" applyAlignment="0" applyProtection="0"/>
    <xf numFmtId="0" fontId="25" fillId="0" borderId="33" applyNumberFormat="0" applyFill="0" applyAlignment="0" applyProtection="0"/>
    <xf numFmtId="0" fontId="26" fillId="0" borderId="34" applyNumberFormat="0" applyFill="0" applyAlignment="0" applyProtection="0"/>
    <xf numFmtId="0" fontId="26" fillId="0" borderId="0" applyNumberFormat="0" applyFill="0" applyBorder="0" applyAlignment="0" applyProtection="0"/>
    <xf numFmtId="0" fontId="27" fillId="14" borderId="30" applyNumberFormat="0" applyAlignment="0" applyProtection="0"/>
    <xf numFmtId="0" fontId="28" fillId="0" borderId="35" applyNumberFormat="0" applyFill="0" applyAlignment="0" applyProtection="0"/>
    <xf numFmtId="0" fontId="29" fillId="29" borderId="0" applyNumberFormat="0" applyBorder="0" applyAlignment="0" applyProtection="0"/>
    <xf numFmtId="0" fontId="16" fillId="0" borderId="0"/>
    <xf numFmtId="0" fontId="16" fillId="30" borderId="36" applyNumberFormat="0" applyFont="0" applyAlignment="0" applyProtection="0"/>
    <xf numFmtId="0" fontId="30" fillId="27" borderId="37" applyNumberFormat="0" applyAlignment="0" applyProtection="0"/>
    <xf numFmtId="9" fontId="16" fillId="0" borderId="0" applyFont="0" applyFill="0" applyBorder="0" applyAlignment="0" applyProtection="0"/>
    <xf numFmtId="0" fontId="31" fillId="0" borderId="0" applyNumberFormat="0" applyFill="0" applyBorder="0" applyAlignment="0" applyProtection="0"/>
    <xf numFmtId="0" fontId="32" fillId="0" borderId="38" applyNumberFormat="0" applyFill="0" applyAlignment="0" applyProtection="0"/>
    <xf numFmtId="0" fontId="33" fillId="0" borderId="0" applyNumberFormat="0" applyFill="0" applyBorder="0" applyAlignment="0" applyProtection="0"/>
    <xf numFmtId="44" fontId="14" fillId="0" borderId="0" applyFont="0" applyFill="0" applyBorder="0" applyAlignment="0" applyProtection="0"/>
    <xf numFmtId="0" fontId="7" fillId="0" borderId="42" applyNumberFormat="0">
      <alignment horizontal="left" vertical="center" wrapText="1"/>
    </xf>
    <xf numFmtId="0" fontId="47" fillId="0" borderId="0"/>
    <xf numFmtId="0" fontId="2" fillId="0" borderId="0"/>
    <xf numFmtId="0" fontId="14" fillId="0" borderId="0"/>
    <xf numFmtId="0" fontId="52" fillId="2" borderId="60" applyAlignment="0">
      <alignment horizontal="center" vertical="center"/>
    </xf>
    <xf numFmtId="10" fontId="3" fillId="0" borderId="6"/>
    <xf numFmtId="0" fontId="1" fillId="0" borderId="0"/>
  </cellStyleXfs>
  <cellXfs count="255">
    <xf numFmtId="0" fontId="0" fillId="0" borderId="0" xfId="0"/>
    <xf numFmtId="0" fontId="0" fillId="2" borderId="0" xfId="0" applyFill="1"/>
    <xf numFmtId="0" fontId="5" fillId="2" borderId="0" xfId="0" applyFont="1" applyFill="1"/>
    <xf numFmtId="0" fontId="3" fillId="2" borderId="0" xfId="0" applyFont="1" applyFill="1"/>
    <xf numFmtId="0" fontId="3" fillId="2" borderId="0" xfId="0" applyFont="1" applyFill="1" applyBorder="1"/>
    <xf numFmtId="0" fontId="3" fillId="2" borderId="0" xfId="0" applyFont="1" applyFill="1" applyAlignment="1">
      <alignment horizontal="center"/>
    </xf>
    <xf numFmtId="0" fontId="7" fillId="2" borderId="0" xfId="0" applyFont="1" applyFill="1"/>
    <xf numFmtId="0" fontId="7" fillId="2" borderId="0" xfId="0" applyFont="1" applyFill="1" applyAlignment="1">
      <alignment horizontal="center"/>
    </xf>
    <xf numFmtId="0" fontId="3" fillId="2" borderId="0" xfId="0" applyFont="1" applyFill="1" applyAlignment="1">
      <alignment horizontal="left"/>
    </xf>
    <xf numFmtId="0" fontId="5" fillId="2" borderId="0" xfId="0" applyFont="1" applyFill="1" applyAlignment="1">
      <alignment horizontal="left"/>
    </xf>
    <xf numFmtId="0" fontId="3" fillId="2" borderId="0" xfId="0" applyFont="1" applyFill="1" applyBorder="1" applyAlignment="1">
      <alignment horizontal="center"/>
    </xf>
    <xf numFmtId="0" fontId="8" fillId="2" borderId="0" xfId="0" applyFont="1" applyFill="1"/>
    <xf numFmtId="0" fontId="4" fillId="5" borderId="1" xfId="0" applyFont="1" applyFill="1" applyBorder="1" applyAlignment="1">
      <alignment vertical="top" wrapText="1"/>
    </xf>
    <xf numFmtId="0" fontId="3" fillId="2" borderId="0" xfId="0" applyFont="1" applyFill="1" applyBorder="1" applyAlignment="1">
      <alignment horizontal="left" vertical="top" wrapText="1"/>
    </xf>
    <xf numFmtId="0" fontId="9" fillId="2" borderId="0" xfId="0" applyFont="1" applyFill="1" applyAlignment="1">
      <alignment horizontal="left"/>
    </xf>
    <xf numFmtId="0" fontId="3" fillId="2" borderId="6" xfId="0" applyFont="1" applyFill="1" applyBorder="1"/>
    <xf numFmtId="0" fontId="0" fillId="2" borderId="0" xfId="0" applyFill="1" applyBorder="1"/>
    <xf numFmtId="0" fontId="6" fillId="2" borderId="6" xfId="0" applyFont="1" applyFill="1" applyBorder="1"/>
    <xf numFmtId="0" fontId="4" fillId="2" borderId="6" xfId="0" applyFont="1" applyFill="1" applyBorder="1"/>
    <xf numFmtId="0" fontId="4" fillId="5" borderId="6" xfId="0" applyFont="1" applyFill="1" applyBorder="1" applyAlignment="1">
      <alignment horizontal="right"/>
    </xf>
    <xf numFmtId="0" fontId="4" fillId="5" borderId="6" xfId="0" applyFont="1" applyFill="1" applyBorder="1" applyAlignment="1">
      <alignment horizontal="center" vertical="center"/>
    </xf>
    <xf numFmtId="0" fontId="4" fillId="5" borderId="6" xfId="0" applyFont="1" applyFill="1" applyBorder="1" applyAlignment="1">
      <alignment vertical="center"/>
    </xf>
    <xf numFmtId="0" fontId="4" fillId="5" borderId="6" xfId="0" applyFont="1" applyFill="1" applyBorder="1" applyAlignment="1">
      <alignment horizontal="right" vertical="center"/>
    </xf>
    <xf numFmtId="0" fontId="4" fillId="3" borderId="6" xfId="0" applyFont="1" applyFill="1" applyBorder="1" applyAlignment="1">
      <alignment horizontal="left" vertical="center"/>
    </xf>
    <xf numFmtId="0" fontId="4" fillId="3" borderId="6" xfId="0" applyFont="1" applyFill="1" applyBorder="1" applyAlignment="1">
      <alignment horizontal="center" vertical="center"/>
    </xf>
    <xf numFmtId="0" fontId="4" fillId="6" borderId="1" xfId="0" applyFont="1" applyFill="1" applyBorder="1" applyAlignment="1">
      <alignment horizontal="left" vertical="center"/>
    </xf>
    <xf numFmtId="0" fontId="4" fillId="6" borderId="6" xfId="0" applyFont="1" applyFill="1" applyBorder="1" applyAlignment="1">
      <alignment horizontal="center" vertical="center"/>
    </xf>
    <xf numFmtId="0" fontId="7" fillId="2" borderId="1" xfId="0" applyFont="1" applyFill="1" applyBorder="1" applyAlignment="1">
      <alignment vertical="top" wrapText="1"/>
    </xf>
    <xf numFmtId="0" fontId="12" fillId="2" borderId="1" xfId="1" applyFont="1" applyFill="1" applyBorder="1" applyAlignment="1">
      <alignment vertical="top"/>
    </xf>
    <xf numFmtId="0" fontId="10" fillId="2" borderId="0" xfId="0" applyFont="1" applyFill="1" applyBorder="1" applyAlignment="1">
      <alignment vertical="top" wrapText="1"/>
    </xf>
    <xf numFmtId="0" fontId="4" fillId="5" borderId="6" xfId="0" applyFont="1" applyFill="1" applyBorder="1" applyAlignment="1">
      <alignment horizontal="center" vertical="top" wrapText="1"/>
    </xf>
    <xf numFmtId="0" fontId="4" fillId="5" borderId="6" xfId="0" applyFont="1" applyFill="1" applyBorder="1" applyAlignment="1">
      <alignment vertical="top" wrapText="1"/>
    </xf>
    <xf numFmtId="2" fontId="3" fillId="2" borderId="6" xfId="0" applyNumberFormat="1" applyFont="1" applyFill="1" applyBorder="1"/>
    <xf numFmtId="2" fontId="6" fillId="2" borderId="6" xfId="0" applyNumberFormat="1" applyFont="1" applyFill="1" applyBorder="1"/>
    <xf numFmtId="0" fontId="3" fillId="2" borderId="6" xfId="0" applyFont="1" applyFill="1" applyBorder="1" applyAlignment="1">
      <alignment horizontal="left" indent="4"/>
    </xf>
    <xf numFmtId="0" fontId="4" fillId="7" borderId="27" xfId="0" applyFont="1" applyFill="1" applyBorder="1"/>
    <xf numFmtId="2" fontId="4" fillId="7" borderId="27" xfId="0" applyNumberFormat="1" applyFont="1" applyFill="1" applyBorder="1"/>
    <xf numFmtId="0" fontId="4" fillId="2" borderId="0" xfId="0" applyFont="1" applyFill="1" applyBorder="1"/>
    <xf numFmtId="2" fontId="4" fillId="2" borderId="0" xfId="0" applyNumberFormat="1" applyFont="1" applyFill="1" applyBorder="1"/>
    <xf numFmtId="0" fontId="3" fillId="2" borderId="18" xfId="0" applyFont="1" applyFill="1" applyBorder="1" applyAlignment="1">
      <alignment horizontal="right" vertical="top"/>
    </xf>
    <xf numFmtId="0" fontId="4" fillId="8" borderId="20" xfId="0" applyFont="1" applyFill="1" applyBorder="1"/>
    <xf numFmtId="2" fontId="4" fillId="8" borderId="20" xfId="0" applyNumberFormat="1" applyFont="1" applyFill="1" applyBorder="1"/>
    <xf numFmtId="0" fontId="8" fillId="2" borderId="4" xfId="0" applyFont="1" applyFill="1" applyBorder="1"/>
    <xf numFmtId="0" fontId="3" fillId="2" borderId="21" xfId="0" applyFont="1" applyFill="1" applyBorder="1"/>
    <xf numFmtId="0" fontId="3" fillId="2" borderId="5" xfId="0" applyFont="1" applyFill="1" applyBorder="1"/>
    <xf numFmtId="0" fontId="8" fillId="2" borderId="22" xfId="0" applyFont="1" applyFill="1" applyBorder="1"/>
    <xf numFmtId="0" fontId="3" fillId="2" borderId="7" xfId="0" applyFont="1" applyFill="1" applyBorder="1"/>
    <xf numFmtId="0" fontId="3" fillId="2" borderId="22" xfId="0" applyFont="1" applyFill="1" applyBorder="1"/>
    <xf numFmtId="0" fontId="3" fillId="2" borderId="23" xfId="0" applyFont="1" applyFill="1" applyBorder="1"/>
    <xf numFmtId="0" fontId="3" fillId="2" borderId="24" xfId="0" applyFont="1" applyFill="1" applyBorder="1"/>
    <xf numFmtId="0" fontId="3" fillId="2" borderId="8" xfId="0" applyFont="1" applyFill="1" applyBorder="1"/>
    <xf numFmtId="0" fontId="13" fillId="2" borderId="22"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8" xfId="0" applyFont="1" applyFill="1" applyBorder="1"/>
    <xf numFmtId="2" fontId="3" fillId="2" borderId="28" xfId="0" applyNumberFormat="1" applyFont="1" applyFill="1" applyBorder="1"/>
    <xf numFmtId="0" fontId="3" fillId="2" borderId="20" xfId="0" applyFont="1" applyFill="1" applyBorder="1"/>
    <xf numFmtId="2" fontId="3" fillId="2" borderId="20" xfId="0" applyNumberFormat="1" applyFont="1" applyFill="1" applyBorder="1"/>
    <xf numFmtId="0" fontId="3" fillId="2" borderId="0" xfId="0" applyFont="1" applyFill="1" applyBorder="1" applyAlignment="1">
      <alignment horizontal="left" vertical="top" wrapText="1"/>
    </xf>
    <xf numFmtId="0" fontId="7" fillId="2" borderId="6" xfId="0" applyFont="1" applyFill="1" applyBorder="1" applyAlignment="1">
      <alignment vertical="top" wrapText="1"/>
    </xf>
    <xf numFmtId="0" fontId="7" fillId="2" borderId="6" xfId="0" applyFont="1" applyFill="1" applyBorder="1" applyAlignment="1">
      <alignment vertical="top"/>
    </xf>
    <xf numFmtId="0" fontId="7" fillId="4" borderId="6" xfId="0" applyFont="1" applyFill="1" applyBorder="1" applyAlignment="1">
      <alignment vertical="top"/>
    </xf>
    <xf numFmtId="0" fontId="7" fillId="2" borderId="6" xfId="0" applyFont="1" applyFill="1" applyBorder="1" applyAlignment="1">
      <alignment horizontal="center" vertical="top"/>
    </xf>
    <xf numFmtId="0" fontId="7" fillId="4" borderId="6" xfId="0" applyFont="1" applyFill="1" applyBorder="1" applyAlignment="1">
      <alignment horizontal="center" vertical="top"/>
    </xf>
    <xf numFmtId="0" fontId="15" fillId="2" borderId="0" xfId="0" applyFont="1" applyFill="1"/>
    <xf numFmtId="0" fontId="3" fillId="2" borderId="0" xfId="0" applyFont="1" applyFill="1" applyAlignment="1">
      <alignment vertical="top"/>
    </xf>
    <xf numFmtId="44" fontId="7" fillId="2" borderId="6" xfId="0" applyNumberFormat="1" applyFont="1" applyFill="1" applyBorder="1" applyAlignment="1">
      <alignment vertical="top"/>
    </xf>
    <xf numFmtId="0" fontId="7" fillId="2" borderId="0" xfId="0" applyFont="1" applyFill="1" applyBorder="1" applyAlignment="1">
      <alignment vertical="top"/>
    </xf>
    <xf numFmtId="0" fontId="3" fillId="2" borderId="0" xfId="0" applyFont="1" applyFill="1" applyBorder="1" applyAlignment="1">
      <alignment vertical="top"/>
    </xf>
    <xf numFmtId="0" fontId="7" fillId="4" borderId="6" xfId="0" applyFont="1" applyFill="1" applyBorder="1" applyAlignment="1">
      <alignment vertical="top" wrapText="1"/>
    </xf>
    <xf numFmtId="44" fontId="3" fillId="2" borderId="0" xfId="0" applyNumberFormat="1" applyFont="1" applyFill="1" applyBorder="1"/>
    <xf numFmtId="0" fontId="3" fillId="2" borderId="0" xfId="0" applyFont="1" applyFill="1"/>
    <xf numFmtId="0" fontId="3" fillId="2" borderId="6" xfId="0" applyFont="1" applyFill="1" applyBorder="1"/>
    <xf numFmtId="0" fontId="3" fillId="2" borderId="0" xfId="0" applyFont="1" applyFill="1" applyBorder="1"/>
    <xf numFmtId="0" fontId="0" fillId="2" borderId="0" xfId="0" applyFill="1"/>
    <xf numFmtId="44" fontId="3" fillId="2" borderId="0" xfId="0" applyNumberFormat="1" applyFont="1" applyFill="1" applyBorder="1"/>
    <xf numFmtId="44" fontId="7" fillId="2" borderId="6" xfId="0" applyNumberFormat="1" applyFont="1" applyFill="1" applyBorder="1" applyAlignment="1">
      <alignment vertical="top" wrapText="1"/>
    </xf>
    <xf numFmtId="0" fontId="4" fillId="5" borderId="12" xfId="0" applyFont="1" applyFill="1" applyBorder="1" applyAlignment="1">
      <alignment horizontal="right" vertical="center"/>
    </xf>
    <xf numFmtId="44" fontId="7" fillId="2" borderId="12" xfId="0" applyNumberFormat="1" applyFont="1" applyFill="1" applyBorder="1" applyAlignment="1">
      <alignment vertical="top"/>
    </xf>
    <xf numFmtId="44" fontId="7" fillId="4" borderId="12" xfId="0" applyNumberFormat="1" applyFont="1" applyFill="1" applyBorder="1" applyAlignment="1">
      <alignment vertical="top"/>
    </xf>
    <xf numFmtId="0" fontId="7" fillId="0" borderId="0" xfId="0" applyFont="1" applyFill="1"/>
    <xf numFmtId="0" fontId="4" fillId="5" borderId="39" xfId="0" applyFont="1" applyFill="1" applyBorder="1" applyAlignment="1">
      <alignment vertical="center"/>
    </xf>
    <xf numFmtId="0" fontId="4" fillId="5" borderId="39" xfId="0" applyFont="1" applyFill="1" applyBorder="1" applyAlignment="1">
      <alignment horizontal="right" vertical="center"/>
    </xf>
    <xf numFmtId="44" fontId="7" fillId="2" borderId="39" xfId="0" applyNumberFormat="1" applyFont="1" applyFill="1" applyBorder="1" applyAlignment="1">
      <alignment vertical="top" wrapText="1"/>
    </xf>
    <xf numFmtId="44" fontId="7" fillId="4" borderId="6" xfId="0" applyNumberFormat="1" applyFont="1" applyFill="1" applyBorder="1" applyAlignment="1">
      <alignment vertical="top" wrapText="1"/>
    </xf>
    <xf numFmtId="44" fontId="7" fillId="4" borderId="39" xfId="0" applyNumberFormat="1" applyFont="1" applyFill="1" applyBorder="1" applyAlignment="1">
      <alignment vertical="top" wrapText="1"/>
    </xf>
    <xf numFmtId="0" fontId="4" fillId="31" borderId="6" xfId="0" applyFont="1" applyFill="1" applyBorder="1" applyAlignment="1">
      <alignment horizontal="left" vertical="center"/>
    </xf>
    <xf numFmtId="0" fontId="10" fillId="2" borderId="0" xfId="0" applyFont="1" applyFill="1"/>
    <xf numFmtId="0" fontId="6" fillId="8" borderId="6" xfId="0" applyFont="1" applyFill="1" applyBorder="1"/>
    <xf numFmtId="2" fontId="6" fillId="8" borderId="6" xfId="0" applyNumberFormat="1" applyFont="1" applyFill="1" applyBorder="1"/>
    <xf numFmtId="0" fontId="4" fillId="32" borderId="6" xfId="0" applyFont="1" applyFill="1" applyBorder="1" applyAlignment="1">
      <alignment vertical="top" wrapText="1"/>
    </xf>
    <xf numFmtId="0" fontId="4" fillId="33" borderId="6" xfId="0" applyFont="1" applyFill="1" applyBorder="1" applyAlignment="1">
      <alignment vertical="top" wrapText="1"/>
    </xf>
    <xf numFmtId="44" fontId="3" fillId="2" borderId="0" xfId="2" applyNumberFormat="1" applyFont="1" applyFill="1" applyBorder="1" applyAlignment="1">
      <alignment horizontal="center"/>
    </xf>
    <xf numFmtId="0" fontId="4" fillId="31" borderId="6" xfId="0" applyFont="1" applyFill="1" applyBorder="1" applyAlignment="1">
      <alignment horizontal="left" vertical="center" wrapText="1"/>
    </xf>
    <xf numFmtId="0" fontId="4" fillId="8" borderId="0" xfId="0" applyFont="1" applyFill="1" applyBorder="1"/>
    <xf numFmtId="2" fontId="4" fillId="8" borderId="0" xfId="0" applyNumberFormat="1" applyFont="1" applyFill="1" applyBorder="1"/>
    <xf numFmtId="44" fontId="7" fillId="4" borderId="6" xfId="0" applyNumberFormat="1" applyFont="1" applyFill="1" applyBorder="1" applyAlignment="1">
      <alignment horizontal="center" vertical="top"/>
    </xf>
    <xf numFmtId="44" fontId="3" fillId="2" borderId="0" xfId="0" applyNumberFormat="1" applyFont="1" applyFill="1"/>
    <xf numFmtId="0" fontId="10" fillId="2" borderId="0" xfId="0" applyFont="1" applyFill="1" applyAlignment="1">
      <alignment horizontal="left" indent="1"/>
    </xf>
    <xf numFmtId="44" fontId="3" fillId="2" borderId="0" xfId="0" applyNumberFormat="1" applyFont="1" applyFill="1" applyAlignment="1">
      <alignment vertical="top"/>
    </xf>
    <xf numFmtId="0" fontId="38" fillId="34" borderId="0" xfId="0" applyFont="1" applyFill="1" applyBorder="1"/>
    <xf numFmtId="0" fontId="39" fillId="34" borderId="0" xfId="0" applyFont="1" applyFill="1" applyBorder="1"/>
    <xf numFmtId="0" fontId="38" fillId="34" borderId="0" xfId="0" applyFont="1" applyFill="1" applyBorder="1" applyAlignment="1">
      <alignment horizontal="left"/>
    </xf>
    <xf numFmtId="10" fontId="38" fillId="34" borderId="0" xfId="2" applyNumberFormat="1" applyFont="1" applyFill="1" applyBorder="1" applyAlignment="1">
      <alignment horizontal="center"/>
    </xf>
    <xf numFmtId="0" fontId="41" fillId="34" borderId="0" xfId="0" applyFont="1" applyFill="1" applyBorder="1"/>
    <xf numFmtId="0" fontId="40" fillId="35" borderId="46" xfId="0" applyFont="1" applyFill="1" applyBorder="1" applyAlignment="1">
      <alignment horizontal="left" vertical="center"/>
    </xf>
    <xf numFmtId="44" fontId="43" fillId="34" borderId="0" xfId="49" applyFont="1" applyFill="1" applyBorder="1"/>
    <xf numFmtId="0" fontId="38" fillId="34" borderId="46" xfId="0" applyFont="1" applyFill="1" applyBorder="1" applyAlignment="1">
      <alignment vertical="top" wrapText="1"/>
    </xf>
    <xf numFmtId="44" fontId="0" fillId="34" borderId="0" xfId="49" applyFont="1" applyFill="1" applyBorder="1" applyAlignment="1">
      <alignment horizontal="left"/>
    </xf>
    <xf numFmtId="0" fontId="40" fillId="36" borderId="46" xfId="0" applyFont="1" applyFill="1" applyBorder="1" applyAlignment="1">
      <alignment horizontal="left" vertical="center"/>
    </xf>
    <xf numFmtId="0" fontId="38" fillId="34" borderId="46" xfId="0" applyFont="1" applyFill="1" applyBorder="1"/>
    <xf numFmtId="0" fontId="40" fillId="36" borderId="46" xfId="0" applyFont="1" applyFill="1" applyBorder="1" applyAlignment="1">
      <alignment horizontal="left" vertical="center" wrapText="1"/>
    </xf>
    <xf numFmtId="44" fontId="38" fillId="34" borderId="0" xfId="0" applyNumberFormat="1" applyFont="1" applyFill="1" applyBorder="1"/>
    <xf numFmtId="0" fontId="45" fillId="37" borderId="0" xfId="0" applyFont="1" applyFill="1" applyBorder="1" applyAlignment="1">
      <alignment wrapText="1"/>
    </xf>
    <xf numFmtId="0" fontId="38" fillId="34" borderId="0" xfId="0" applyFont="1" applyFill="1" applyBorder="1" applyAlignment="1">
      <alignment vertical="top" wrapText="1"/>
    </xf>
    <xf numFmtId="44" fontId="38" fillId="34" borderId="0" xfId="0" applyNumberFormat="1" applyFont="1" applyFill="1" applyBorder="1" applyAlignment="1">
      <alignment horizontal="left" vertical="center"/>
    </xf>
    <xf numFmtId="0" fontId="38" fillId="38" borderId="0" xfId="0" applyFont="1" applyFill="1" applyBorder="1"/>
    <xf numFmtId="44" fontId="38" fillId="38" borderId="0" xfId="0" applyNumberFormat="1" applyFont="1" applyFill="1" applyBorder="1" applyAlignment="1">
      <alignment horizontal="left" vertical="center"/>
    </xf>
    <xf numFmtId="0" fontId="42" fillId="34" borderId="0" xfId="0" applyFont="1" applyFill="1" applyBorder="1" applyAlignment="1">
      <alignment vertical="top" wrapText="1"/>
    </xf>
    <xf numFmtId="0" fontId="12" fillId="8" borderId="1" xfId="1" applyFont="1" applyFill="1" applyBorder="1" applyAlignment="1">
      <alignment vertical="top"/>
    </xf>
    <xf numFmtId="0" fontId="7" fillId="8" borderId="1" xfId="0" applyFont="1" applyFill="1" applyBorder="1" applyAlignment="1">
      <alignment vertical="top" wrapText="1"/>
    </xf>
    <xf numFmtId="0" fontId="46" fillId="2" borderId="0" xfId="0" applyFont="1" applyFill="1"/>
    <xf numFmtId="0" fontId="4" fillId="5" borderId="11" xfId="0" applyFont="1" applyFill="1" applyBorder="1" applyAlignment="1">
      <alignment vertical="top"/>
    </xf>
    <xf numFmtId="0" fontId="4" fillId="5" borderId="11" xfId="0" applyFont="1" applyFill="1" applyBorder="1" applyAlignment="1">
      <alignment horizontal="right" vertical="center"/>
    </xf>
    <xf numFmtId="0" fontId="4" fillId="5" borderId="48" xfId="0" applyFont="1" applyFill="1" applyBorder="1" applyAlignment="1">
      <alignment horizontal="right" vertical="center"/>
    </xf>
    <xf numFmtId="0" fontId="3" fillId="2" borderId="11" xfId="0" applyFont="1" applyFill="1" applyBorder="1" applyAlignment="1">
      <alignment vertical="center"/>
    </xf>
    <xf numFmtId="0" fontId="3" fillId="2" borderId="49" xfId="2" applyNumberFormat="1" applyFont="1" applyFill="1" applyBorder="1" applyAlignment="1">
      <alignment vertical="center"/>
    </xf>
    <xf numFmtId="0" fontId="3" fillId="2" borderId="29" xfId="2" applyNumberFormat="1" applyFont="1" applyFill="1" applyBorder="1" applyAlignment="1">
      <alignment vertical="center"/>
    </xf>
    <xf numFmtId="0" fontId="4" fillId="5" borderId="13" xfId="0" applyFont="1" applyFill="1" applyBorder="1" applyAlignment="1">
      <alignment horizontal="right" vertical="center"/>
    </xf>
    <xf numFmtId="0" fontId="4" fillId="5" borderId="50" xfId="0" applyFont="1" applyFill="1" applyBorder="1" applyAlignment="1">
      <alignment horizontal="right" vertical="center"/>
    </xf>
    <xf numFmtId="44" fontId="3" fillId="2" borderId="6" xfId="0" applyNumberFormat="1" applyFont="1" applyFill="1" applyBorder="1" applyAlignment="1">
      <alignment vertical="center"/>
    </xf>
    <xf numFmtId="44" fontId="3" fillId="0" borderId="14" xfId="0" applyNumberFormat="1" applyFont="1" applyFill="1" applyBorder="1" applyAlignment="1">
      <alignment vertical="center"/>
    </xf>
    <xf numFmtId="44" fontId="3" fillId="0" borderId="25" xfId="0" applyNumberFormat="1" applyFont="1" applyFill="1" applyBorder="1" applyAlignment="1">
      <alignment vertical="center"/>
    </xf>
    <xf numFmtId="44" fontId="3" fillId="0" borderId="0" xfId="0" applyNumberFormat="1" applyFont="1" applyFill="1" applyBorder="1" applyAlignment="1">
      <alignment vertical="center"/>
    </xf>
    <xf numFmtId="44" fontId="3" fillId="0" borderId="19" xfId="0" applyNumberFormat="1" applyFont="1" applyFill="1" applyBorder="1" applyAlignment="1">
      <alignment vertical="center"/>
    </xf>
    <xf numFmtId="44" fontId="3" fillId="0" borderId="52" xfId="0" applyNumberFormat="1" applyFont="1" applyFill="1" applyBorder="1" applyAlignment="1">
      <alignment vertical="center"/>
    </xf>
    <xf numFmtId="44" fontId="3" fillId="0" borderId="53" xfId="0" applyNumberFormat="1" applyFont="1" applyFill="1" applyBorder="1" applyAlignment="1">
      <alignment vertical="center"/>
    </xf>
    <xf numFmtId="0" fontId="48" fillId="2" borderId="0" xfId="0" applyFont="1" applyFill="1" applyAlignment="1">
      <alignment horizontal="center"/>
    </xf>
    <xf numFmtId="0" fontId="37" fillId="2" borderId="0" xfId="0" applyFont="1" applyFill="1" applyAlignment="1">
      <alignment horizontal="center" vertical="center"/>
    </xf>
    <xf numFmtId="0" fontId="37" fillId="2" borderId="0" xfId="0" applyFont="1" applyFill="1" applyAlignment="1">
      <alignment horizontal="center"/>
    </xf>
    <xf numFmtId="0" fontId="37" fillId="2" borderId="0" xfId="0" applyFont="1" applyFill="1" applyAlignment="1">
      <alignment horizontal="center" vertical="top"/>
    </xf>
    <xf numFmtId="2" fontId="3" fillId="2" borderId="0" xfId="0" applyNumberFormat="1" applyFont="1" applyFill="1"/>
    <xf numFmtId="0" fontId="3" fillId="2" borderId="55" xfId="2" applyNumberFormat="1" applyFont="1" applyFill="1" applyBorder="1" applyAlignment="1">
      <alignment vertical="center"/>
    </xf>
    <xf numFmtId="0" fontId="3" fillId="2" borderId="54" xfId="2" applyNumberFormat="1" applyFont="1" applyFill="1" applyBorder="1" applyAlignment="1">
      <alignment vertical="center"/>
    </xf>
    <xf numFmtId="0" fontId="3" fillId="2" borderId="40" xfId="2" applyNumberFormat="1" applyFont="1" applyFill="1" applyBorder="1" applyAlignment="1">
      <alignment vertical="center"/>
    </xf>
    <xf numFmtId="0" fontId="3" fillId="2" borderId="41" xfId="2" applyNumberFormat="1" applyFont="1" applyFill="1" applyBorder="1" applyAlignment="1">
      <alignment vertical="center"/>
    </xf>
    <xf numFmtId="0" fontId="3" fillId="2" borderId="51" xfId="2" applyNumberFormat="1" applyFont="1" applyFill="1" applyBorder="1" applyAlignment="1">
      <alignment vertical="center"/>
    </xf>
    <xf numFmtId="0" fontId="3" fillId="2" borderId="56" xfId="2" applyNumberFormat="1" applyFont="1" applyFill="1" applyBorder="1" applyAlignment="1">
      <alignment vertical="center"/>
    </xf>
    <xf numFmtId="0" fontId="3" fillId="2" borderId="57" xfId="2" applyNumberFormat="1" applyFont="1" applyFill="1" applyBorder="1" applyAlignment="1">
      <alignment vertical="center"/>
    </xf>
    <xf numFmtId="44" fontId="3" fillId="2" borderId="48" xfId="0" applyNumberFormat="1" applyFont="1" applyFill="1" applyBorder="1" applyAlignment="1">
      <alignment vertical="center"/>
    </xf>
    <xf numFmtId="0" fontId="49" fillId="2" borderId="0" xfId="0" applyFont="1" applyFill="1"/>
    <xf numFmtId="44" fontId="3" fillId="0" borderId="6" xfId="0" applyNumberFormat="1" applyFont="1" applyFill="1" applyBorder="1" applyAlignment="1">
      <alignment vertical="center"/>
    </xf>
    <xf numFmtId="44" fontId="3" fillId="0" borderId="59" xfId="0" applyNumberFormat="1" applyFont="1" applyFill="1" applyBorder="1" applyAlignment="1">
      <alignment vertical="center"/>
    </xf>
    <xf numFmtId="44" fontId="3" fillId="0" borderId="58" xfId="0" applyNumberFormat="1" applyFont="1" applyFill="1" applyBorder="1" applyAlignment="1">
      <alignment vertical="center"/>
    </xf>
    <xf numFmtId="44" fontId="7" fillId="2" borderId="11" xfId="0" applyNumberFormat="1" applyFont="1" applyFill="1" applyBorder="1" applyAlignment="1">
      <alignment vertical="top" wrapText="1"/>
    </xf>
    <xf numFmtId="44" fontId="7" fillId="4" borderId="11" xfId="0" applyNumberFormat="1" applyFont="1" applyFill="1" applyBorder="1" applyAlignment="1">
      <alignment vertical="top" wrapText="1"/>
    </xf>
    <xf numFmtId="44" fontId="7" fillId="4" borderId="6" xfId="0" applyNumberFormat="1" applyFont="1" applyFill="1" applyBorder="1" applyAlignment="1">
      <alignment vertical="top"/>
    </xf>
    <xf numFmtId="0" fontId="4" fillId="2" borderId="0" xfId="0" applyFont="1" applyFill="1"/>
    <xf numFmtId="0" fontId="50" fillId="2" borderId="0" xfId="0" applyFont="1" applyFill="1"/>
    <xf numFmtId="0" fontId="52" fillId="2" borderId="60" xfId="54" applyAlignment="1"/>
    <xf numFmtId="0" fontId="52" fillId="2" borderId="60" xfId="54" applyAlignment="1">
      <alignment horizontal="center"/>
    </xf>
    <xf numFmtId="0" fontId="52" fillId="2" borderId="60" xfId="54" applyAlignment="1">
      <alignment horizontal="center" vertical="top"/>
    </xf>
    <xf numFmtId="10" fontId="3" fillId="0" borderId="6" xfId="55"/>
    <xf numFmtId="0" fontId="4" fillId="5" borderId="27" xfId="0" applyFont="1" applyFill="1" applyBorder="1" applyAlignment="1">
      <alignment horizontal="center" vertical="center"/>
    </xf>
    <xf numFmtId="0" fontId="3" fillId="2" borderId="11" xfId="0" applyFont="1" applyFill="1" applyBorder="1"/>
    <xf numFmtId="164" fontId="3" fillId="39" borderId="62" xfId="0" applyNumberFormat="1" applyFont="1" applyFill="1" applyBorder="1"/>
    <xf numFmtId="0" fontId="7" fillId="2" borderId="11" xfId="0" applyFont="1" applyFill="1" applyBorder="1" applyAlignment="1">
      <alignment vertical="top" wrapText="1"/>
    </xf>
    <xf numFmtId="0" fontId="7" fillId="4" borderId="11" xfId="0" applyFont="1" applyFill="1" applyBorder="1" applyAlignment="1">
      <alignment vertical="top" wrapText="1"/>
    </xf>
    <xf numFmtId="0" fontId="7" fillId="2" borderId="12" xfId="0" applyFont="1" applyFill="1" applyBorder="1" applyAlignment="1">
      <alignment vertical="top" wrapText="1"/>
    </xf>
    <xf numFmtId="0" fontId="7" fillId="4" borderId="12" xfId="0" applyFont="1" applyFill="1" applyBorder="1" applyAlignment="1">
      <alignment vertical="top" wrapText="1"/>
    </xf>
    <xf numFmtId="0" fontId="4" fillId="5" borderId="27" xfId="0" applyFont="1" applyFill="1" applyBorder="1" applyAlignment="1">
      <alignment vertical="top" wrapText="1"/>
    </xf>
    <xf numFmtId="0" fontId="7" fillId="39" borderId="62" xfId="0" applyFont="1" applyFill="1" applyBorder="1" applyAlignment="1">
      <alignment vertical="top"/>
    </xf>
    <xf numFmtId="44" fontId="3" fillId="2" borderId="0" xfId="0" applyNumberFormat="1" applyFont="1" applyFill="1" applyBorder="1" applyAlignment="1">
      <alignment vertical="top"/>
    </xf>
    <xf numFmtId="0" fontId="52" fillId="2" borderId="0" xfId="54" applyFill="1" applyBorder="1" applyAlignment="1"/>
    <xf numFmtId="0" fontId="52" fillId="2" borderId="0" xfId="54" applyFill="1" applyBorder="1" applyAlignment="1">
      <alignment horizontal="center"/>
    </xf>
    <xf numFmtId="0" fontId="51" fillId="2" borderId="0" xfId="56" applyFont="1" applyFill="1" applyBorder="1" applyAlignment="1">
      <alignment horizontal="left" vertical="top" wrapText="1" shrinkToFit="1"/>
    </xf>
    <xf numFmtId="0" fontId="52" fillId="2" borderId="0" xfId="54" applyFill="1" applyBorder="1" applyAlignment="1">
      <alignment vertical="top"/>
    </xf>
    <xf numFmtId="0" fontId="51" fillId="2" borderId="0" xfId="52" applyFont="1" applyFill="1" applyBorder="1" applyAlignment="1">
      <alignment horizontal="left" vertical="top" wrapText="1" shrinkToFit="1"/>
    </xf>
    <xf numFmtId="0" fontId="3" fillId="2" borderId="0" xfId="0" applyFont="1" applyFill="1" applyAlignment="1">
      <alignment horizontal="left" vertical="top" wrapText="1"/>
    </xf>
    <xf numFmtId="0" fontId="3" fillId="2" borderId="17" xfId="0" applyFont="1" applyFill="1" applyBorder="1" applyAlignment="1">
      <alignment horizontal="center"/>
    </xf>
    <xf numFmtId="0" fontId="4" fillId="5" borderId="11"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12" xfId="0" applyFont="1" applyFill="1" applyBorder="1" applyAlignment="1">
      <alignment horizontal="center" vertical="center"/>
    </xf>
    <xf numFmtId="0" fontId="52" fillId="2" borderId="0" xfId="54" applyFill="1" applyBorder="1" applyAlignment="1">
      <alignment horizontal="center" vertical="center"/>
    </xf>
    <xf numFmtId="0" fontId="3" fillId="2" borderId="2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7" xfId="0" applyFont="1" applyFill="1" applyBorder="1" applyAlignment="1">
      <alignment horizontal="left" vertical="top" wrapText="1"/>
    </xf>
    <xf numFmtId="0" fontId="40" fillId="35" borderId="46" xfId="0" applyFont="1" applyFill="1" applyBorder="1" applyAlignment="1">
      <alignment horizontal="center" vertical="center"/>
    </xf>
    <xf numFmtId="0" fontId="38" fillId="34" borderId="43" xfId="2" applyNumberFormat="1" applyFont="1" applyFill="1" applyBorder="1" applyAlignment="1">
      <alignment vertical="top" wrapText="1"/>
    </xf>
    <xf numFmtId="0" fontId="38" fillId="34" borderId="45" xfId="2" applyNumberFormat="1" applyFont="1" applyFill="1" applyBorder="1" applyAlignment="1">
      <alignment vertical="top" wrapText="1"/>
    </xf>
    <xf numFmtId="44" fontId="38" fillId="0" borderId="43" xfId="0" applyNumberFormat="1" applyFont="1" applyFill="1" applyBorder="1" applyAlignment="1">
      <alignment horizontal="left" vertical="center"/>
    </xf>
    <xf numFmtId="44" fontId="38" fillId="0" borderId="44" xfId="0" applyNumberFormat="1" applyFont="1" applyFill="1" applyBorder="1" applyAlignment="1">
      <alignment horizontal="left" vertical="center"/>
    </xf>
    <xf numFmtId="44" fontId="38" fillId="0" borderId="45" xfId="0" applyNumberFormat="1" applyFont="1" applyFill="1" applyBorder="1" applyAlignment="1">
      <alignment horizontal="left" vertical="center"/>
    </xf>
    <xf numFmtId="0" fontId="44" fillId="37" borderId="43" xfId="0" applyFont="1" applyFill="1" applyBorder="1" applyAlignment="1">
      <alignment horizontal="center" vertical="top"/>
    </xf>
    <xf numFmtId="0" fontId="44" fillId="37" borderId="44" xfId="0" applyFont="1" applyFill="1" applyBorder="1" applyAlignment="1">
      <alignment horizontal="center" vertical="top"/>
    </xf>
    <xf numFmtId="0" fontId="45" fillId="37" borderId="46" xfId="0" applyFont="1" applyFill="1" applyBorder="1" applyAlignment="1">
      <alignment horizontal="center" vertical="center"/>
    </xf>
    <xf numFmtId="10" fontId="3" fillId="0" borderId="61" xfId="55" applyBorder="1" applyAlignment="1">
      <alignment horizontal="center"/>
    </xf>
    <xf numFmtId="0" fontId="40" fillId="36" borderId="46" xfId="0" applyFont="1" applyFill="1" applyBorder="1" applyAlignment="1">
      <alignment horizontal="center" vertical="center"/>
    </xf>
    <xf numFmtId="10" fontId="3" fillId="0" borderId="6" xfId="55" applyAlignment="1">
      <alignment horizontal="center"/>
    </xf>
    <xf numFmtId="44" fontId="38" fillId="34" borderId="43" xfId="2" applyNumberFormat="1" applyFont="1" applyFill="1" applyBorder="1" applyAlignment="1">
      <alignment horizontal="center" vertical="center"/>
    </xf>
    <xf numFmtId="44" fontId="38" fillId="34" borderId="45" xfId="2" applyNumberFormat="1" applyFont="1" applyFill="1" applyBorder="1" applyAlignment="1">
      <alignment horizontal="center" vertical="center"/>
    </xf>
    <xf numFmtId="44" fontId="38" fillId="38" borderId="47" xfId="2" applyNumberFormat="1" applyFont="1" applyFill="1" applyBorder="1" applyAlignment="1">
      <alignment horizontal="center" vertical="center"/>
    </xf>
    <xf numFmtId="44" fontId="38" fillId="38" borderId="45" xfId="2" applyNumberFormat="1" applyFont="1" applyFill="1" applyBorder="1" applyAlignment="1">
      <alignment horizontal="center" vertical="center"/>
    </xf>
    <xf numFmtId="0" fontId="40" fillId="35" borderId="43" xfId="0" applyFont="1" applyFill="1" applyBorder="1" applyAlignment="1">
      <alignment horizontal="center" vertical="center"/>
    </xf>
    <xf numFmtId="0" fontId="40" fillId="35" borderId="45" xfId="0" applyFont="1" applyFill="1" applyBorder="1" applyAlignment="1">
      <alignment horizontal="center" vertical="center"/>
    </xf>
    <xf numFmtId="0" fontId="38" fillId="34" borderId="43" xfId="0" applyFont="1" applyFill="1" applyBorder="1" applyAlignment="1">
      <alignment horizontal="left"/>
    </xf>
    <xf numFmtId="0" fontId="38" fillId="34" borderId="44" xfId="0" applyFont="1" applyFill="1" applyBorder="1" applyAlignment="1">
      <alignment horizontal="left"/>
    </xf>
    <xf numFmtId="0" fontId="38" fillId="34" borderId="45" xfId="0" applyFont="1" applyFill="1" applyBorder="1" applyAlignment="1">
      <alignment horizontal="left"/>
    </xf>
    <xf numFmtId="0" fontId="40" fillId="35" borderId="43" xfId="0" applyFont="1" applyFill="1" applyBorder="1" applyAlignment="1">
      <alignment horizontal="left" vertical="center"/>
    </xf>
    <xf numFmtId="0" fontId="40" fillId="35" borderId="44" xfId="0" applyFont="1" applyFill="1" applyBorder="1" applyAlignment="1">
      <alignment horizontal="left" vertical="center"/>
    </xf>
    <xf numFmtId="0" fontId="40" fillId="35" borderId="45" xfId="0" applyFont="1" applyFill="1" applyBorder="1" applyAlignment="1">
      <alignment horizontal="left" vertical="center"/>
    </xf>
    <xf numFmtId="0" fontId="4" fillId="5" borderId="6" xfId="0" applyFont="1" applyFill="1" applyBorder="1" applyAlignment="1">
      <alignment horizontal="center" vertical="center"/>
    </xf>
    <xf numFmtId="10" fontId="3" fillId="0" borderId="6" xfId="55"/>
    <xf numFmtId="10" fontId="3" fillId="0" borderId="11" xfId="55" applyBorder="1" applyAlignment="1">
      <alignment horizontal="center"/>
    </xf>
    <xf numFmtId="0" fontId="36" fillId="31" borderId="40" xfId="0" applyFont="1" applyFill="1" applyBorder="1" applyAlignment="1">
      <alignment horizontal="center" vertical="top"/>
    </xf>
    <xf numFmtId="0" fontId="36" fillId="31" borderId="41" xfId="0" applyFont="1" applyFill="1" applyBorder="1" applyAlignment="1">
      <alignment horizontal="center" vertical="top"/>
    </xf>
    <xf numFmtId="0" fontId="4" fillId="31" borderId="6" xfId="0" applyFont="1" applyFill="1" applyBorder="1" applyAlignment="1">
      <alignment horizontal="center" vertical="center"/>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6"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5" borderId="11" xfId="0" applyFont="1" applyFill="1" applyBorder="1" applyAlignment="1">
      <alignment horizontal="left" vertical="top"/>
    </xf>
    <xf numFmtId="0" fontId="4" fillId="5" borderId="29" xfId="0" applyFont="1" applyFill="1" applyBorder="1" applyAlignment="1">
      <alignment horizontal="left" vertical="top"/>
    </xf>
    <xf numFmtId="0" fontId="4" fillId="5" borderId="12" xfId="0" applyFont="1" applyFill="1" applyBorder="1" applyAlignment="1">
      <alignment horizontal="left" vertical="top"/>
    </xf>
    <xf numFmtId="0" fontId="4" fillId="5" borderId="6" xfId="0" applyFont="1" applyFill="1" applyBorder="1" applyAlignment="1">
      <alignment horizontal="left" vertical="center" wrapText="1"/>
    </xf>
    <xf numFmtId="0" fontId="4" fillId="5" borderId="27" xfId="0" applyFont="1" applyFill="1" applyBorder="1" applyAlignment="1">
      <alignment horizontal="center" vertical="center"/>
    </xf>
    <xf numFmtId="0" fontId="4" fillId="31" borderId="11" xfId="0" applyFont="1" applyFill="1" applyBorder="1" applyAlignment="1">
      <alignment horizontal="left" vertical="center"/>
    </xf>
    <xf numFmtId="0" fontId="4" fillId="31" borderId="29" xfId="0" applyFont="1" applyFill="1" applyBorder="1" applyAlignment="1">
      <alignment horizontal="left" vertical="center"/>
    </xf>
    <xf numFmtId="0" fontId="4" fillId="31" borderId="12" xfId="0" applyFont="1" applyFill="1" applyBorder="1" applyAlignment="1">
      <alignment horizontal="left" vertical="center"/>
    </xf>
    <xf numFmtId="0" fontId="4" fillId="6" borderId="6" xfId="0" applyFont="1" applyFill="1" applyBorder="1" applyAlignment="1">
      <alignment horizontal="center" vertical="center"/>
    </xf>
    <xf numFmtId="0" fontId="4" fillId="6" borderId="6" xfId="0" applyFont="1" applyFill="1" applyBorder="1" applyAlignment="1">
      <alignment horizontal="left" vertical="center" wrapText="1"/>
    </xf>
    <xf numFmtId="0" fontId="3" fillId="2" borderId="18" xfId="0" applyFont="1" applyFill="1" applyBorder="1" applyAlignment="1">
      <alignment horizontal="left" vertical="top"/>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26" xfId="0" applyFont="1" applyFill="1" applyBorder="1" applyAlignment="1">
      <alignment horizontal="left" vertical="top" wrapText="1"/>
    </xf>
    <xf numFmtId="0" fontId="4" fillId="3" borderId="16" xfId="0" applyFont="1" applyFill="1" applyBorder="1" applyAlignment="1">
      <alignment horizontal="left" vertical="center"/>
    </xf>
    <xf numFmtId="0" fontId="4" fillId="3" borderId="17"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29" xfId="0" applyFont="1" applyFill="1" applyBorder="1" applyAlignment="1">
      <alignment horizontal="left" vertical="center"/>
    </xf>
    <xf numFmtId="0" fontId="4" fillId="3" borderId="12" xfId="0" applyFont="1" applyFill="1" applyBorder="1" applyAlignment="1">
      <alignment horizontal="left" vertical="center"/>
    </xf>
    <xf numFmtId="0" fontId="3" fillId="2" borderId="11"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12" xfId="0" applyFont="1" applyFill="1" applyBorder="1" applyAlignment="1">
      <alignment horizontal="left" vertical="top" wrapText="1"/>
    </xf>
  </cellXfs>
  <cellStyles count="57">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BLUE TABLE SHADED GREY" xfId="50"/>
    <cellStyle name="Calculation 2" xfId="29"/>
    <cellStyle name="Check Cell 2" xfId="30"/>
    <cellStyle name="Currency" xfId="49" builtinId="4"/>
    <cellStyle name="Currency 2" xfId="32"/>
    <cellStyle name="Currency 3" xfId="31"/>
    <cellStyle name="Explanatory Text 2" xfId="33"/>
    <cellStyle name="Good 2" xfId="34"/>
    <cellStyle name="Heading 1 2" xfId="35"/>
    <cellStyle name="Heading 2 2" xfId="36"/>
    <cellStyle name="Heading 3 2" xfId="37"/>
    <cellStyle name="Heading 4 2" xfId="38"/>
    <cellStyle name="Hyperlink" xfId="1" builtinId="8"/>
    <cellStyle name="Input 2" xfId="39"/>
    <cellStyle name="Linked Cell 2" xfId="40"/>
    <cellStyle name="Neutral 2" xfId="41"/>
    <cellStyle name="Normal" xfId="0" builtinId="0"/>
    <cellStyle name="Normal 2" xfId="42"/>
    <cellStyle name="Normal 3" xfId="3"/>
    <cellStyle name="Normal 4" xfId="51"/>
    <cellStyle name="Normal 5" xfId="52"/>
    <cellStyle name="Normal 6" xfId="56"/>
    <cellStyle name="Normal 9" xfId="53"/>
    <cellStyle name="Note 2" xfId="43"/>
    <cellStyle name="Output 2" xfId="44"/>
    <cellStyle name="Percent" xfId="2" builtinId="5"/>
    <cellStyle name="Percent 2" xfId="45"/>
    <cellStyle name="Percentage" xfId="55"/>
    <cellStyle name="Redaction A - Remove comments" xfId="54"/>
    <cellStyle name="Title 2" xfId="46"/>
    <cellStyle name="Total 2" xfId="47"/>
    <cellStyle name="Warning Text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0</xdr:col>
      <xdr:colOff>1447239</xdr:colOff>
      <xdr:row>8</xdr:row>
      <xdr:rowOff>88526</xdr:rowOff>
    </xdr:to>
    <xdr:pic>
      <xdr:nvPicPr>
        <xdr:cNvPr id="3" name="Picture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180975" y="0"/>
          <a:ext cx="1266264" cy="161252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212692</xdr:colOff>
      <xdr:row>39</xdr:row>
      <xdr:rowOff>19050</xdr:rowOff>
    </xdr:from>
    <xdr:ext cx="1101757" cy="248851"/>
    <mc:AlternateContent xmlns:mc="http://schemas.openxmlformats.org/markup-compatibility/2006" xmlns:a14="http://schemas.microsoft.com/office/drawing/2010/main">
      <mc:Choice Requires="a14">
        <xdr:sp macro="" textlink="">
          <xdr:nvSpPr>
            <xdr:cNvPr id="4" name="TextBox 3"/>
            <xdr:cNvSpPr txBox="1"/>
          </xdr:nvSpPr>
          <xdr:spPr>
            <a:xfrm>
              <a:off x="212692" y="4686300"/>
              <a:ext cx="11017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AU" sz="1000" b="0" i="1">
                        <a:latin typeface="Cambria Math"/>
                      </a:rPr>
                      <m:t>(1+</m:t>
                    </m:r>
                    <m:r>
                      <a:rPr lang="en-AU" sz="1000" b="0" i="1">
                        <a:latin typeface="Cambria Math"/>
                        <a:ea typeface="Cambria Math"/>
                      </a:rPr>
                      <m:t>∆</m:t>
                    </m:r>
                    <m:sSub>
                      <m:sSubPr>
                        <m:ctrlPr>
                          <a:rPr lang="en-AU" sz="1000" b="0" i="1">
                            <a:latin typeface="Cambria Math"/>
                            <a:ea typeface="Cambria Math"/>
                          </a:rPr>
                        </m:ctrlPr>
                      </m:sSubPr>
                      <m:e>
                        <m:r>
                          <a:rPr lang="en-AU" sz="1000" b="0" i="1">
                            <a:latin typeface="Cambria Math"/>
                            <a:ea typeface="Cambria Math"/>
                          </a:rPr>
                          <m:t>𝐶𝑃𝐼</m:t>
                        </m:r>
                      </m:e>
                      <m:sub>
                        <m:r>
                          <a:rPr lang="en-AU" sz="1000" b="0" i="1">
                            <a:latin typeface="Cambria Math"/>
                            <a:ea typeface="Cambria Math"/>
                          </a:rPr>
                          <m:t>𝑡</m:t>
                        </m:r>
                      </m:sub>
                    </m:sSub>
                    <m:r>
                      <a:rPr lang="en-AU" sz="1000" b="0" i="1">
                        <a:latin typeface="Cambria Math"/>
                        <a:ea typeface="Cambria Math"/>
                      </a:rPr>
                      <m:t>)</m:t>
                    </m:r>
                  </m:oMath>
                </m:oMathPara>
              </a14:m>
              <a:endParaRPr lang="en-AU" sz="1000"/>
            </a:p>
          </xdr:txBody>
        </xdr:sp>
      </mc:Choice>
      <mc:Fallback xmlns="">
        <xdr:sp macro="" textlink="">
          <xdr:nvSpPr>
            <xdr:cNvPr id="4" name="TextBox 3"/>
            <xdr:cNvSpPr txBox="1"/>
          </xdr:nvSpPr>
          <xdr:spPr>
            <a:xfrm>
              <a:off x="212692" y="4686300"/>
              <a:ext cx="11017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AU" sz="1000" b="0" i="0">
                  <a:latin typeface="Cambria Math"/>
                </a:rPr>
                <a:t>(1+</a:t>
              </a:r>
              <a:r>
                <a:rPr lang="en-AU" sz="1000" b="0" i="0">
                  <a:latin typeface="Cambria Math"/>
                  <a:ea typeface="Cambria Math"/>
                </a:rPr>
                <a:t>∆〖𝐶𝑃𝐼〗_𝑡)</a:t>
              </a:r>
              <a:endParaRPr lang="en-AU" sz="1000"/>
            </a:p>
          </xdr:txBody>
        </xdr:sp>
      </mc:Fallback>
    </mc:AlternateContent>
    <xdr:clientData/>
  </xdr:oneCellAnchor>
  <xdr:oneCellAnchor>
    <xdr:from>
      <xdr:col>0</xdr:col>
      <xdr:colOff>342899</xdr:colOff>
      <xdr:row>39</xdr:row>
      <xdr:rowOff>238125</xdr:rowOff>
    </xdr:from>
    <xdr:ext cx="2085976" cy="257176"/>
    <mc:AlternateContent xmlns:mc="http://schemas.openxmlformats.org/markup-compatibility/2006" xmlns:a14="http://schemas.microsoft.com/office/drawing/2010/main">
      <mc:Choice Requires="a14">
        <xdr:sp macro="" textlink="">
          <xdr:nvSpPr>
            <xdr:cNvPr id="5" name="TextBox 4"/>
            <xdr:cNvSpPr txBox="1"/>
          </xdr:nvSpPr>
          <xdr:spPr>
            <a:xfrm>
              <a:off x="342899" y="4905375"/>
              <a:ext cx="2085976"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r>
                    <a:rPr lang="en-AU" sz="1000" b="0" i="1">
                      <a:latin typeface="Cambria Math"/>
                    </a:rPr>
                    <m:t>(1 − </m:t>
                  </m:r>
                  <m:sSubSup>
                    <m:sSubSupPr>
                      <m:ctrlPr>
                        <a:rPr lang="en-AU" sz="1000" i="1">
                          <a:solidFill>
                            <a:schemeClr val="tx1"/>
                          </a:solidFill>
                          <a:effectLst/>
                          <a:latin typeface="Cambria Math"/>
                          <a:ea typeface="+mn-ea"/>
                          <a:cs typeface="+mn-cs"/>
                        </a:rPr>
                      </m:ctrlPr>
                    </m:sSubSupPr>
                    <m:e>
                      <m:r>
                        <a:rPr lang="en-GB" sz="1000" i="1">
                          <a:solidFill>
                            <a:schemeClr val="tx1"/>
                          </a:solidFill>
                          <a:effectLst/>
                          <a:latin typeface="Cambria Math"/>
                          <a:ea typeface="+mn-ea"/>
                          <a:cs typeface="+mn-cs"/>
                        </a:rPr>
                        <m:t>𝑋</m:t>
                      </m:r>
                    </m:e>
                    <m:sub>
                      <m:r>
                        <a:rPr lang="en-GB" sz="1000" i="1">
                          <a:solidFill>
                            <a:schemeClr val="tx1"/>
                          </a:solidFill>
                          <a:effectLst/>
                          <a:latin typeface="Cambria Math"/>
                          <a:ea typeface="+mn-ea"/>
                          <a:cs typeface="+mn-cs"/>
                        </a:rPr>
                        <m:t>𝑖</m:t>
                      </m:r>
                    </m:sub>
                    <m:sup>
                      <m:r>
                        <a:rPr lang="en-GB" sz="1000" i="1">
                          <a:solidFill>
                            <a:schemeClr val="tx1"/>
                          </a:solidFill>
                          <a:effectLst/>
                          <a:latin typeface="Cambria Math"/>
                          <a:ea typeface="+mn-ea"/>
                          <a:cs typeface="+mn-cs"/>
                        </a:rPr>
                        <m:t>𝑡</m:t>
                      </m:r>
                    </m:sup>
                  </m:sSubSup>
                  <m:r>
                    <a:rPr lang="en-AU" sz="1000" b="0" i="1">
                      <a:latin typeface="Cambria Math"/>
                      <a:ea typeface="Cambria Math"/>
                    </a:rPr>
                    <m:t>)</m:t>
                  </m:r>
                </m:oMath>
              </a14:m>
              <a:r>
                <a:rPr lang="en-AU" sz="1000"/>
                <a:t> </a:t>
              </a:r>
              <a:r>
                <a:rPr lang="en-AU" sz="1000">
                  <a:latin typeface="Arial" panose="020B0604020202020204" pitchFamily="34" charset="0"/>
                  <a:cs typeface="Arial" panose="020B0604020202020204" pitchFamily="34" charset="0"/>
                </a:rPr>
                <a:t>Upfront capital</a:t>
              </a:r>
              <a:r>
                <a:rPr lang="en-AU" sz="1000" baseline="0">
                  <a:latin typeface="Arial" panose="020B0604020202020204" pitchFamily="34" charset="0"/>
                  <a:cs typeface="Arial" panose="020B0604020202020204" pitchFamily="34" charset="0"/>
                </a:rPr>
                <a:t> </a:t>
              </a:r>
              <a:r>
                <a:rPr lang="en-AU" sz="1000">
                  <a:latin typeface="Arial" panose="020B0604020202020204" pitchFamily="34" charset="0"/>
                  <a:cs typeface="Arial" panose="020B0604020202020204" pitchFamily="34" charset="0"/>
                </a:rPr>
                <a:t>charge</a:t>
              </a:r>
            </a:p>
            <a:p>
              <a:endParaRPr lang="en-AU" sz="1000"/>
            </a:p>
          </xdr:txBody>
        </xdr:sp>
      </mc:Choice>
      <mc:Fallback xmlns="">
        <xdr:sp macro="" textlink="">
          <xdr:nvSpPr>
            <xdr:cNvPr id="5" name="TextBox 4"/>
            <xdr:cNvSpPr txBox="1"/>
          </xdr:nvSpPr>
          <xdr:spPr>
            <a:xfrm>
              <a:off x="342899" y="4905375"/>
              <a:ext cx="2085976"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AU" sz="1000" b="0" i="0">
                  <a:latin typeface="Cambria Math"/>
                </a:rPr>
                <a:t>(1 − </a:t>
              </a:r>
              <a:r>
                <a:rPr lang="en-GB" sz="1000" i="0">
                  <a:solidFill>
                    <a:schemeClr val="tx1"/>
                  </a:solidFill>
                  <a:effectLst/>
                  <a:latin typeface="Cambria Math"/>
                  <a:ea typeface="+mn-ea"/>
                  <a:cs typeface="+mn-cs"/>
                </a:rPr>
                <a:t>𝑋</a:t>
              </a:r>
              <a:r>
                <a:rPr lang="en-AU" sz="1000" i="0">
                  <a:solidFill>
                    <a:schemeClr val="tx1"/>
                  </a:solidFill>
                  <a:effectLst/>
                  <a:latin typeface="Cambria Math"/>
                  <a:ea typeface="+mn-ea"/>
                  <a:cs typeface="+mn-cs"/>
                </a:rPr>
                <a:t>_</a:t>
              </a:r>
              <a:r>
                <a:rPr lang="en-GB" sz="1000" i="0">
                  <a:solidFill>
                    <a:schemeClr val="tx1"/>
                  </a:solidFill>
                  <a:effectLst/>
                  <a:latin typeface="Cambria Math"/>
                  <a:ea typeface="+mn-ea"/>
                  <a:cs typeface="+mn-cs"/>
                </a:rPr>
                <a:t>𝑖^𝑡</a:t>
              </a:r>
              <a:r>
                <a:rPr lang="en-AU" sz="1000" b="0" i="0">
                  <a:latin typeface="Cambria Math"/>
                  <a:ea typeface="Cambria Math"/>
                </a:rPr>
                <a:t>)</a:t>
              </a:r>
              <a:r>
                <a:rPr lang="en-AU" sz="1000"/>
                <a:t> </a:t>
              </a:r>
              <a:r>
                <a:rPr lang="en-AU" sz="1000">
                  <a:latin typeface="Arial" panose="020B0604020202020204" pitchFamily="34" charset="0"/>
                  <a:cs typeface="Arial" panose="020B0604020202020204" pitchFamily="34" charset="0"/>
                </a:rPr>
                <a:t>Upfront capital</a:t>
              </a:r>
              <a:r>
                <a:rPr lang="en-AU" sz="1000" baseline="0">
                  <a:latin typeface="Arial" panose="020B0604020202020204" pitchFamily="34" charset="0"/>
                  <a:cs typeface="Arial" panose="020B0604020202020204" pitchFamily="34" charset="0"/>
                </a:rPr>
                <a:t> </a:t>
              </a:r>
              <a:r>
                <a:rPr lang="en-AU" sz="1000">
                  <a:latin typeface="Arial" panose="020B0604020202020204" pitchFamily="34" charset="0"/>
                  <a:cs typeface="Arial" panose="020B0604020202020204" pitchFamily="34" charset="0"/>
                </a:rPr>
                <a:t>charge</a:t>
              </a:r>
            </a:p>
            <a:p>
              <a:pPr/>
              <a:endParaRPr lang="en-AU" sz="1000"/>
            </a:p>
          </xdr:txBody>
        </xdr:sp>
      </mc:Fallback>
    </mc:AlternateContent>
    <xdr:clientData/>
  </xdr:oneCellAnchor>
  <xdr:oneCellAnchor>
    <xdr:from>
      <xdr:col>0</xdr:col>
      <xdr:colOff>269843</xdr:colOff>
      <xdr:row>41</xdr:row>
      <xdr:rowOff>251301</xdr:rowOff>
    </xdr:from>
    <xdr:ext cx="527114" cy="274755"/>
    <mc:AlternateContent xmlns:mc="http://schemas.openxmlformats.org/markup-compatibility/2006" xmlns:a14="http://schemas.microsoft.com/office/drawing/2010/main">
      <mc:Choice Requires="a14">
        <xdr:sp macro="" textlink="">
          <xdr:nvSpPr>
            <xdr:cNvPr id="6" name="TextBox 5"/>
            <xdr:cNvSpPr txBox="1"/>
          </xdr:nvSpPr>
          <xdr:spPr>
            <a:xfrm>
              <a:off x="269843" y="5432901"/>
              <a:ext cx="527114" cy="274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Sup>
                      <m:sSubSupPr>
                        <m:ctrlPr>
                          <a:rPr lang="en-AU" sz="1100" i="1">
                            <a:solidFill>
                              <a:schemeClr val="tx1"/>
                            </a:solidFill>
                            <a:effectLst/>
                            <a:latin typeface="Cambria Math"/>
                            <a:ea typeface="+mn-ea"/>
                            <a:cs typeface="+mn-cs"/>
                          </a:rPr>
                        </m:ctrlPr>
                      </m:sSubSupPr>
                      <m:e>
                        <m:r>
                          <a:rPr lang="en-GB" sz="1100" i="1">
                            <a:solidFill>
                              <a:schemeClr val="tx1"/>
                            </a:solidFill>
                            <a:effectLst/>
                            <a:latin typeface="Cambria Math"/>
                            <a:ea typeface="+mn-ea"/>
                            <a:cs typeface="+mn-cs"/>
                          </a:rPr>
                          <m:t>𝐴</m:t>
                        </m:r>
                      </m:e>
                      <m:sub>
                        <m:r>
                          <a:rPr lang="en-GB" sz="1100" i="1">
                            <a:solidFill>
                              <a:schemeClr val="tx1"/>
                            </a:solidFill>
                            <a:effectLst/>
                            <a:latin typeface="Cambria Math"/>
                            <a:ea typeface="+mn-ea"/>
                            <a:cs typeface="+mn-cs"/>
                          </a:rPr>
                          <m:t>𝑖</m:t>
                        </m:r>
                      </m:sub>
                      <m:sup>
                        <m:r>
                          <a:rPr lang="en-GB" sz="1100" i="1">
                            <a:solidFill>
                              <a:schemeClr val="tx1"/>
                            </a:solidFill>
                            <a:effectLst/>
                            <a:latin typeface="Cambria Math"/>
                            <a:ea typeface="+mn-ea"/>
                            <a:cs typeface="+mn-cs"/>
                          </a:rPr>
                          <m:t>𝑡</m:t>
                        </m:r>
                      </m:sup>
                    </m:sSubSup>
                  </m:oMath>
                </m:oMathPara>
              </a14:m>
              <a:endParaRPr lang="en-AU" sz="1100"/>
            </a:p>
          </xdr:txBody>
        </xdr:sp>
      </mc:Choice>
      <mc:Fallback xmlns="">
        <xdr:sp macro="" textlink="">
          <xdr:nvSpPr>
            <xdr:cNvPr id="6" name="TextBox 5"/>
            <xdr:cNvSpPr txBox="1"/>
          </xdr:nvSpPr>
          <xdr:spPr>
            <a:xfrm>
              <a:off x="269843" y="5432901"/>
              <a:ext cx="527114" cy="2747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GB" sz="1100" i="0">
                  <a:solidFill>
                    <a:schemeClr val="tx1"/>
                  </a:solidFill>
                  <a:effectLst/>
                  <a:latin typeface="Cambria Math"/>
                  <a:ea typeface="+mn-ea"/>
                  <a:cs typeface="+mn-cs"/>
                </a:rPr>
                <a:t>𝐴</a:t>
              </a:r>
              <a:r>
                <a:rPr lang="en-AU" sz="1100" i="0">
                  <a:solidFill>
                    <a:schemeClr val="tx1"/>
                  </a:solidFill>
                  <a:effectLst/>
                  <a:latin typeface="Cambria Math"/>
                  <a:ea typeface="+mn-ea"/>
                  <a:cs typeface="+mn-cs"/>
                </a:rPr>
                <a:t>_</a:t>
              </a:r>
              <a:r>
                <a:rPr lang="en-GB" sz="1100" i="0">
                  <a:solidFill>
                    <a:schemeClr val="tx1"/>
                  </a:solidFill>
                  <a:effectLst/>
                  <a:latin typeface="Cambria Math"/>
                  <a:ea typeface="+mn-ea"/>
                  <a:cs typeface="+mn-cs"/>
                </a:rPr>
                <a:t>𝑖^𝑡</a:t>
              </a:r>
              <a:endParaRPr lang="en-AU" sz="1100"/>
            </a:p>
          </xdr:txBody>
        </xdr:sp>
      </mc:Fallback>
    </mc:AlternateContent>
    <xdr:clientData/>
  </xdr:oneCellAnchor>
  <xdr:oneCellAnchor>
    <xdr:from>
      <xdr:col>0</xdr:col>
      <xdr:colOff>352425</xdr:colOff>
      <xdr:row>41</xdr:row>
      <xdr:rowOff>9525</xdr:rowOff>
    </xdr:from>
    <xdr:ext cx="1981200" cy="257176"/>
    <mc:AlternateContent xmlns:mc="http://schemas.openxmlformats.org/markup-compatibility/2006" xmlns:a14="http://schemas.microsoft.com/office/drawing/2010/main">
      <mc:Choice Requires="a14">
        <xdr:sp macro="" textlink="">
          <xdr:nvSpPr>
            <xdr:cNvPr id="7" name="TextBox 6"/>
            <xdr:cNvSpPr txBox="1"/>
          </xdr:nvSpPr>
          <xdr:spPr>
            <a:xfrm>
              <a:off x="352425" y="5191125"/>
              <a:ext cx="1981200"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r>
                    <a:rPr lang="en-AU" sz="1000" b="0" i="1">
                      <a:latin typeface="Cambria Math"/>
                    </a:rPr>
                    <m:t>(1 − </m:t>
                  </m:r>
                  <m:sSubSup>
                    <m:sSubSupPr>
                      <m:ctrlPr>
                        <a:rPr lang="en-AU" sz="1000" i="1">
                          <a:solidFill>
                            <a:schemeClr val="tx1"/>
                          </a:solidFill>
                          <a:effectLst/>
                          <a:latin typeface="Cambria Math"/>
                          <a:ea typeface="+mn-ea"/>
                          <a:cs typeface="+mn-cs"/>
                        </a:rPr>
                      </m:ctrlPr>
                    </m:sSubSupPr>
                    <m:e>
                      <m:r>
                        <a:rPr lang="en-GB" sz="1000" i="1">
                          <a:solidFill>
                            <a:schemeClr val="tx1"/>
                          </a:solidFill>
                          <a:effectLst/>
                          <a:latin typeface="Cambria Math"/>
                          <a:ea typeface="+mn-ea"/>
                          <a:cs typeface="+mn-cs"/>
                        </a:rPr>
                        <m:t>𝑋</m:t>
                      </m:r>
                    </m:e>
                    <m:sub>
                      <m:r>
                        <a:rPr lang="en-GB" sz="1000" i="1">
                          <a:solidFill>
                            <a:schemeClr val="tx1"/>
                          </a:solidFill>
                          <a:effectLst/>
                          <a:latin typeface="Cambria Math"/>
                          <a:ea typeface="+mn-ea"/>
                          <a:cs typeface="+mn-cs"/>
                        </a:rPr>
                        <m:t>𝑖</m:t>
                      </m:r>
                    </m:sub>
                    <m:sup>
                      <m:r>
                        <a:rPr lang="en-GB" sz="1000" i="1">
                          <a:solidFill>
                            <a:schemeClr val="tx1"/>
                          </a:solidFill>
                          <a:effectLst/>
                          <a:latin typeface="Cambria Math"/>
                          <a:ea typeface="+mn-ea"/>
                          <a:cs typeface="+mn-cs"/>
                        </a:rPr>
                        <m:t>𝑡</m:t>
                      </m:r>
                    </m:sup>
                  </m:sSubSup>
                  <m:r>
                    <a:rPr lang="en-AU" sz="1000" b="0" i="1">
                      <a:latin typeface="Cambria Math"/>
                      <a:ea typeface="Cambria Math"/>
                    </a:rPr>
                    <m:t>)</m:t>
                  </m:r>
                </m:oMath>
              </a14:m>
              <a:r>
                <a:rPr lang="en-AU" sz="1000">
                  <a:latin typeface="Arial" panose="020B0604020202020204" pitchFamily="34" charset="0"/>
                  <a:cs typeface="Arial" panose="020B0604020202020204" pitchFamily="34" charset="0"/>
                </a:rPr>
                <a:t> Fee based services</a:t>
              </a:r>
            </a:p>
          </xdr:txBody>
        </xdr:sp>
      </mc:Choice>
      <mc:Fallback xmlns="">
        <xdr:sp macro="" textlink="">
          <xdr:nvSpPr>
            <xdr:cNvPr id="7" name="TextBox 6"/>
            <xdr:cNvSpPr txBox="1"/>
          </xdr:nvSpPr>
          <xdr:spPr>
            <a:xfrm>
              <a:off x="352425" y="5191125"/>
              <a:ext cx="1981200"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AU" sz="1000" b="0" i="0">
                  <a:latin typeface="Cambria Math"/>
                </a:rPr>
                <a:t>(1 − </a:t>
              </a:r>
              <a:r>
                <a:rPr lang="en-GB" sz="1000" i="0">
                  <a:solidFill>
                    <a:schemeClr val="tx1"/>
                  </a:solidFill>
                  <a:effectLst/>
                  <a:latin typeface="Cambria Math"/>
                  <a:ea typeface="+mn-ea"/>
                  <a:cs typeface="+mn-cs"/>
                </a:rPr>
                <a:t>𝑋</a:t>
              </a:r>
              <a:r>
                <a:rPr lang="en-AU" sz="1000" i="0">
                  <a:solidFill>
                    <a:schemeClr val="tx1"/>
                  </a:solidFill>
                  <a:effectLst/>
                  <a:latin typeface="Cambria Math"/>
                  <a:ea typeface="+mn-ea"/>
                  <a:cs typeface="+mn-cs"/>
                </a:rPr>
                <a:t>_</a:t>
              </a:r>
              <a:r>
                <a:rPr lang="en-GB" sz="1000" i="0">
                  <a:solidFill>
                    <a:schemeClr val="tx1"/>
                  </a:solidFill>
                  <a:effectLst/>
                  <a:latin typeface="Cambria Math"/>
                  <a:ea typeface="+mn-ea"/>
                  <a:cs typeface="+mn-cs"/>
                </a:rPr>
                <a:t>𝑖^𝑡</a:t>
              </a:r>
              <a:r>
                <a:rPr lang="en-AU" sz="1000" b="0" i="0">
                  <a:latin typeface="Cambria Math"/>
                  <a:ea typeface="Cambria Math"/>
                </a:rPr>
                <a:t>)</a:t>
              </a:r>
              <a:r>
                <a:rPr lang="en-AU" sz="1000">
                  <a:latin typeface="Arial" panose="020B0604020202020204" pitchFamily="34" charset="0"/>
                  <a:cs typeface="Arial" panose="020B0604020202020204" pitchFamily="34" charset="0"/>
                </a:rPr>
                <a:t> Fee based services</a:t>
              </a:r>
            </a:p>
          </xdr:txBody>
        </xdr:sp>
      </mc:Fallback>
    </mc:AlternateContent>
    <xdr:clientData/>
  </xdr:oneCellAnchor>
  <xdr:twoCellAnchor>
    <xdr:from>
      <xdr:col>1</xdr:col>
      <xdr:colOff>19050</xdr:colOff>
      <xdr:row>3</xdr:row>
      <xdr:rowOff>152400</xdr:rowOff>
    </xdr:from>
    <xdr:to>
      <xdr:col>18</xdr:col>
      <xdr:colOff>406216</xdr:colOff>
      <xdr:row>34</xdr:row>
      <xdr:rowOff>0</xdr:rowOff>
    </xdr:to>
    <mc:AlternateContent xmlns:mc="http://schemas.openxmlformats.org/markup-compatibility/2006" xmlns:a14="http://schemas.microsoft.com/office/drawing/2010/main">
      <mc:Choice Requires="a14">
        <xdr:sp macro="" textlink="">
          <xdr:nvSpPr>
            <xdr:cNvPr id="8" name="TextBox 7"/>
            <xdr:cNvSpPr txBox="1"/>
          </xdr:nvSpPr>
          <xdr:spPr>
            <a:xfrm>
              <a:off x="390525" y="733425"/>
              <a:ext cx="13503091" cy="486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Price cap formula</a:t>
              </a:r>
            </a:p>
            <a:p>
              <a:pPr marL="450215">
                <a:lnSpc>
                  <a:spcPct val="115000"/>
                </a:lnSpc>
                <a:spcBef>
                  <a:spcPts val="600"/>
                </a:spcBef>
                <a:spcAft>
                  <a:spcPts val="600"/>
                </a:spcAft>
              </a:pPr>
              <a:endParaRPr lang="en-GB" sz="1000">
                <a:effectLst/>
                <a:latin typeface="Arial"/>
                <a:ea typeface="Calibri"/>
              </a:endParaRPr>
            </a:p>
            <a:p>
              <a:pPr marL="450215">
                <a:lnSpc>
                  <a:spcPct val="115000"/>
                </a:lnSpc>
                <a:spcBef>
                  <a:spcPts val="600"/>
                </a:spcBef>
                <a:spcAft>
                  <a:spcPts val="600"/>
                </a:spcAft>
              </a:pPr>
              <a:r>
                <a:rPr lang="en-GB" sz="1000">
                  <a:effectLst/>
                  <a:latin typeface="Arial" panose="020B0604020202020204" pitchFamily="34" charset="0"/>
                  <a:ea typeface="Calibri"/>
                  <a:cs typeface="Arial" panose="020B0604020202020204" pitchFamily="34" charset="0"/>
                </a:rPr>
                <a:t>Where:</a:t>
              </a:r>
              <a:endParaRPr lang="en-AU" sz="1000">
                <a:effectLst/>
                <a:latin typeface="Arial" panose="020B0604020202020204" pitchFamily="34" charset="0"/>
                <a:ea typeface="Calibri"/>
                <a:cs typeface="Arial" panose="020B0604020202020204" pitchFamily="34" charset="0"/>
              </a:endParaRPr>
            </a:p>
            <a:p>
              <a:pPr marL="450215" marR="0" indent="0" defTabSz="914400" eaLnBrk="1" fontAlgn="auto" latinLnBrk="0" hangingPunct="1">
                <a:lnSpc>
                  <a:spcPct val="115000"/>
                </a:lnSpc>
                <a:spcBef>
                  <a:spcPts val="600"/>
                </a:spcBef>
                <a:spcAft>
                  <a:spcPts val="600"/>
                </a:spcAft>
                <a:buClrTx/>
                <a:buSzTx/>
                <a:buFontTx/>
                <a:buNone/>
                <a:tabLst/>
                <a:defRPr/>
              </a:pPr>
              <a14:m>
                <m:oMath xmlns:m="http://schemas.openxmlformats.org/officeDocument/2006/math">
                  <m:sSubSup>
                    <m:sSubSupPr>
                      <m:ctrlPr>
                        <a:rPr lang="en-AU" sz="1000" i="1">
                          <a:solidFill>
                            <a:schemeClr val="dk1"/>
                          </a:solidFill>
                          <a:effectLst/>
                          <a:latin typeface="Cambria Math"/>
                          <a:ea typeface="+mn-ea"/>
                          <a:cs typeface="+mn-cs"/>
                        </a:rPr>
                      </m:ctrlPr>
                    </m:sSubSupPr>
                    <m:e>
                      <m:r>
                        <a:rPr lang="en-GB" sz="1000" i="1">
                          <a:solidFill>
                            <a:schemeClr val="dk1"/>
                          </a:solidFill>
                          <a:effectLst/>
                          <a:latin typeface="Cambria Math"/>
                          <a:ea typeface="+mn-ea"/>
                          <a:cs typeface="+mn-cs"/>
                        </a:rPr>
                        <m:t>𝑝</m:t>
                      </m:r>
                    </m:e>
                    <m:sub>
                      <m:r>
                        <a:rPr lang="en-AU" sz="1000" b="0" i="1">
                          <a:solidFill>
                            <a:schemeClr val="dk1"/>
                          </a:solidFill>
                          <a:effectLst/>
                          <a:latin typeface="Cambria Math"/>
                          <a:ea typeface="+mn-ea"/>
                          <a:cs typeface="+mn-cs"/>
                        </a:rPr>
                        <m:t>𝑡</m:t>
                      </m:r>
                      <m:r>
                        <a:rPr lang="en-GB" sz="1000" i="1">
                          <a:solidFill>
                            <a:schemeClr val="dk1"/>
                          </a:solidFill>
                          <a:effectLst/>
                          <a:latin typeface="Cambria Math"/>
                          <a:ea typeface="+mn-ea"/>
                          <a:cs typeface="+mn-cs"/>
                        </a:rPr>
                        <m:t> </m:t>
                      </m:r>
                    </m:sub>
                    <m:sup>
                      <m:r>
                        <a:rPr lang="en-AU" sz="1000" b="0" i="1">
                          <a:solidFill>
                            <a:schemeClr val="dk1"/>
                          </a:solidFill>
                          <a:effectLst/>
                          <a:latin typeface="Cambria Math"/>
                          <a:ea typeface="+mn-ea"/>
                          <a:cs typeface="+mn-cs"/>
                        </a:rPr>
                        <m:t>𝑖</m:t>
                      </m:r>
                    </m:sup>
                  </m:sSubSup>
                </m:oMath>
              </a14:m>
              <a:r>
                <a:rPr lang="en-GB" sz="1000">
                  <a:solidFill>
                    <a:schemeClr val="dk1"/>
                  </a:solidFill>
                  <a:effectLst/>
                  <a:latin typeface="Arial" panose="020B0604020202020204" pitchFamily="34" charset="0"/>
                  <a:ea typeface="+mn-ea"/>
                  <a:cs typeface="Arial" panose="020B0604020202020204" pitchFamily="34" charset="0"/>
                </a:rPr>
                <a:t> is the cap on the price of service i in year t</a:t>
              </a:r>
              <a:endParaRPr lang="en-AU" sz="1000">
                <a:effectLst/>
                <a:latin typeface="Arial" panose="020B0604020202020204" pitchFamily="34" charset="0"/>
                <a:cs typeface="Arial" panose="020B0604020202020204" pitchFamily="34" charset="0"/>
              </a:endParaRPr>
            </a:p>
            <a:p>
              <a:pPr marL="450215">
                <a:lnSpc>
                  <a:spcPct val="115000"/>
                </a:lnSpc>
                <a:spcBef>
                  <a:spcPts val="600"/>
                </a:spcBef>
                <a:spcAft>
                  <a:spcPts val="600"/>
                </a:spcAft>
              </a:pPr>
              <a14:m>
                <m:oMath xmlns:m="http://schemas.openxmlformats.org/officeDocument/2006/math">
                  <m:sSubSup>
                    <m:sSubSupPr>
                      <m:ctrlPr>
                        <a:rPr lang="en-AU" sz="1000" i="1">
                          <a:effectLst/>
                          <a:latin typeface="Cambria Math"/>
                          <a:ea typeface="Calibri"/>
                        </a:rPr>
                      </m:ctrlPr>
                    </m:sSubSupPr>
                    <m:e>
                      <m:r>
                        <a:rPr lang="en-GB" sz="1000" i="1">
                          <a:effectLst/>
                          <a:latin typeface="Cambria Math"/>
                          <a:ea typeface="Calibri"/>
                        </a:rPr>
                        <m:t>𝑝</m:t>
                      </m:r>
                    </m:e>
                    <m:sub>
                      <m:r>
                        <a:rPr lang="en-AU" sz="1000" b="0" i="1">
                          <a:effectLst/>
                          <a:latin typeface="Cambria Math"/>
                          <a:ea typeface="Calibri"/>
                        </a:rPr>
                        <m:t>𝑡</m:t>
                      </m:r>
                      <m:r>
                        <a:rPr lang="en-AU" sz="1000" b="0" i="1">
                          <a:effectLst/>
                          <a:latin typeface="Cambria Math"/>
                          <a:ea typeface="Calibri"/>
                        </a:rPr>
                        <m:t>−1</m:t>
                      </m:r>
                    </m:sub>
                    <m:sup>
                      <m:r>
                        <a:rPr lang="en-AU" sz="1000" b="0" i="1">
                          <a:effectLst/>
                          <a:latin typeface="Cambria Math"/>
                          <a:ea typeface="Calibri"/>
                        </a:rPr>
                        <m:t>𝑖</m:t>
                      </m:r>
                    </m:sup>
                  </m:sSubSup>
                </m:oMath>
              </a14:m>
              <a:r>
                <a:rPr lang="en-GB" sz="1000">
                  <a:effectLst/>
                  <a:latin typeface="Arial" panose="020B0604020202020204" pitchFamily="34" charset="0"/>
                  <a:ea typeface="Times New Roman"/>
                  <a:cs typeface="Arial" panose="020B0604020202020204" pitchFamily="34" charset="0"/>
                </a:rPr>
                <a:t> is the cap on the price of service</a:t>
              </a:r>
              <a:r>
                <a:rPr lang="en-GB" sz="1000" baseline="0">
                  <a:effectLst/>
                  <a:latin typeface="Arial" panose="020B0604020202020204" pitchFamily="34" charset="0"/>
                  <a:ea typeface="Times New Roman"/>
                  <a:cs typeface="Arial" panose="020B0604020202020204" pitchFamily="34" charset="0"/>
                </a:rPr>
                <a:t> </a:t>
              </a:r>
              <a:r>
                <a:rPr lang="en-GB" sz="1000">
                  <a:effectLst/>
                  <a:latin typeface="Arial" panose="020B0604020202020204" pitchFamily="34" charset="0"/>
                  <a:ea typeface="Times New Roman"/>
                  <a:cs typeface="Arial" panose="020B0604020202020204" pitchFamily="34" charset="0"/>
                </a:rPr>
                <a:t>i in year t–1</a:t>
              </a:r>
              <a:endParaRPr lang="en-AU" sz="1000">
                <a:effectLst/>
                <a:latin typeface="Arial" panose="020B0604020202020204" pitchFamily="34" charset="0"/>
                <a:ea typeface="Calibri"/>
                <a:cs typeface="Arial" panose="020B0604020202020204" pitchFamily="34" charset="0"/>
              </a:endParaRPr>
            </a:p>
            <a:p>
              <a:pPr marL="450215">
                <a:lnSpc>
                  <a:spcPct val="115000"/>
                </a:lnSpc>
                <a:spcBef>
                  <a:spcPts val="600"/>
                </a:spcBef>
                <a:spcAft>
                  <a:spcPts val="600"/>
                </a:spcAft>
              </a:pPr>
              <a14:m>
                <m:oMath xmlns:m="http://schemas.openxmlformats.org/officeDocument/2006/math">
                  <m:r>
                    <a:rPr lang="en-GB" sz="1000" i="1">
                      <a:effectLst/>
                      <a:latin typeface="Cambria Math"/>
                      <a:ea typeface="Calibri"/>
                    </a:rPr>
                    <m:t>∆</m:t>
                  </m:r>
                  <m:sSub>
                    <m:sSubPr>
                      <m:ctrlPr>
                        <a:rPr lang="en-AU" sz="1000" i="1">
                          <a:effectLst/>
                          <a:latin typeface="Cambria Math"/>
                          <a:ea typeface="Calibri"/>
                        </a:rPr>
                      </m:ctrlPr>
                    </m:sSubPr>
                    <m:e>
                      <m:r>
                        <a:rPr lang="en-GB" sz="1000" i="1">
                          <a:effectLst/>
                          <a:latin typeface="Cambria Math"/>
                          <a:ea typeface="Calibri"/>
                        </a:rPr>
                        <m:t>𝐶𝑃𝐼</m:t>
                      </m:r>
                    </m:e>
                    <m:sub>
                      <m:r>
                        <a:rPr lang="en-GB" sz="1000" i="1">
                          <a:effectLst/>
                          <a:latin typeface="Cambria Math"/>
                          <a:ea typeface="Calibri"/>
                        </a:rPr>
                        <m:t>𝑡</m:t>
                      </m:r>
                    </m:sub>
                  </m:sSub>
                </m:oMath>
              </a14:m>
              <a:r>
                <a:rPr lang="en-GB" sz="1000">
                  <a:effectLst/>
                  <a:latin typeface="Arial" panose="020B0604020202020204" pitchFamily="34" charset="0"/>
                  <a:ea typeface="Times New Roman"/>
                  <a:cs typeface="Arial" panose="020B0604020202020204" pitchFamily="34" charset="0"/>
                </a:rPr>
                <a:t> is the annual percentage change in the ABS CPI All Groups, Weighted Average of Eight Capital Cities from the</a:t>
              </a:r>
              <a:r>
                <a:rPr lang="en-GB" sz="1000" baseline="0">
                  <a:effectLst/>
                  <a:latin typeface="Arial" panose="020B0604020202020204" pitchFamily="34" charset="0"/>
                  <a:ea typeface="Times New Roman"/>
                  <a:cs typeface="Arial" panose="020B0604020202020204" pitchFamily="34" charset="0"/>
                </a:rPr>
                <a:t> </a:t>
              </a:r>
              <a:r>
                <a:rPr lang="en-GB" sz="1000">
                  <a:effectLst/>
                  <a:latin typeface="Arial" panose="020B0604020202020204" pitchFamily="34" charset="0"/>
                  <a:ea typeface="Times New Roman"/>
                  <a:cs typeface="Arial" panose="020B0604020202020204" pitchFamily="34" charset="0"/>
                </a:rPr>
                <a:t>December quarter in year t–2 to the December quarter in year t–1,</a:t>
              </a:r>
              <a:r>
                <a:rPr lang="en-GB" sz="1000" baseline="0">
                  <a:effectLst/>
                  <a:latin typeface="Arial" panose="020B0604020202020204" pitchFamily="34" charset="0"/>
                  <a:ea typeface="Times New Roman"/>
                  <a:cs typeface="Arial" panose="020B0604020202020204" pitchFamily="34" charset="0"/>
                </a:rPr>
                <a:t> calculated using the following method:</a:t>
              </a:r>
            </a:p>
            <a:p>
              <a:pPr marL="450215">
                <a:lnSpc>
                  <a:spcPct val="115000"/>
                </a:lnSpc>
                <a:spcBef>
                  <a:spcPts val="600"/>
                </a:spcBef>
                <a:spcAft>
                  <a:spcPts val="600"/>
                </a:spcAft>
              </a:pPr>
              <a:r>
                <a:rPr lang="en-GB" sz="1000">
                  <a:effectLst/>
                  <a:latin typeface="Arial" panose="020B0604020202020204" pitchFamily="34" charset="0"/>
                  <a:ea typeface="Times New Roman"/>
                  <a:cs typeface="Arial" panose="020B0604020202020204" pitchFamily="34" charset="0"/>
                </a:rPr>
                <a:t>	The ABS CPI All Groups, Weighted Average of</a:t>
              </a:r>
              <a:r>
                <a:rPr lang="en-GB" sz="1000" baseline="0">
                  <a:effectLst/>
                  <a:latin typeface="Arial" panose="020B0604020202020204" pitchFamily="34" charset="0"/>
                  <a:ea typeface="Times New Roman"/>
                  <a:cs typeface="Arial" panose="020B0604020202020204" pitchFamily="34" charset="0"/>
                </a:rPr>
                <a:t> Eight Capital Cities for the December quarter in regulatory year t</a:t>
              </a:r>
              <a:r>
                <a:rPr lang="en-GB" sz="1000">
                  <a:solidFill>
                    <a:schemeClr val="dk1"/>
                  </a:solidFill>
                  <a:effectLst/>
                  <a:latin typeface="Arial" panose="020B0604020202020204" pitchFamily="34" charset="0"/>
                  <a:ea typeface="+mn-ea"/>
                  <a:cs typeface="Arial" panose="020B0604020202020204" pitchFamily="34" charset="0"/>
                </a:rPr>
                <a:t>–1</a:t>
              </a:r>
              <a:r>
                <a:rPr lang="en-GB" sz="1000" baseline="0">
                  <a:effectLst/>
                  <a:latin typeface="Arial" panose="020B0604020202020204" pitchFamily="34" charset="0"/>
                  <a:ea typeface="Times New Roman"/>
                  <a:cs typeface="Arial" panose="020B0604020202020204" pitchFamily="34" charset="0"/>
                </a:rPr>
                <a:t>	</a:t>
              </a:r>
            </a:p>
            <a:p>
              <a:pPr marL="450215">
                <a:lnSpc>
                  <a:spcPct val="115000"/>
                </a:lnSpc>
                <a:spcBef>
                  <a:spcPts val="600"/>
                </a:spcBef>
                <a:spcAft>
                  <a:spcPts val="600"/>
                </a:spcAft>
              </a:pPr>
              <a:r>
                <a:rPr lang="en-GB" sz="1000" baseline="0">
                  <a:effectLst/>
                  <a:latin typeface="Arial" panose="020B0604020202020204" pitchFamily="34" charset="0"/>
                  <a:ea typeface="Times New Roman"/>
                  <a:cs typeface="Arial" panose="020B0604020202020204" pitchFamily="34" charset="0"/>
                </a:rPr>
                <a:t>	divided by</a:t>
              </a:r>
            </a:p>
            <a:p>
              <a:pPr marL="450215">
                <a:lnSpc>
                  <a:spcPct val="115000"/>
                </a:lnSpc>
                <a:spcBef>
                  <a:spcPts val="600"/>
                </a:spcBef>
                <a:spcAft>
                  <a:spcPts val="600"/>
                </a:spcAft>
              </a:pPr>
              <a:r>
                <a:rPr lang="en-GB" sz="1000" baseline="0">
                  <a:effectLst/>
                  <a:latin typeface="Arial" panose="020B0604020202020204" pitchFamily="34" charset="0"/>
                  <a:ea typeface="Times New Roman"/>
                  <a:cs typeface="Arial" panose="020B0604020202020204" pitchFamily="34" charset="0"/>
                </a:rPr>
                <a:t>	The ABS CPI All Groups, Weighted Average of Eight Capital Cities for the December quarter in regulatory year t</a:t>
              </a:r>
              <a:r>
                <a:rPr lang="en-GB" sz="1000">
                  <a:solidFill>
                    <a:schemeClr val="dk1"/>
                  </a:solidFill>
                  <a:effectLst/>
                  <a:latin typeface="Arial" panose="020B0604020202020204" pitchFamily="34" charset="0"/>
                  <a:ea typeface="+mn-ea"/>
                  <a:cs typeface="Arial" panose="020B0604020202020204" pitchFamily="34" charset="0"/>
                </a:rPr>
                <a:t>–2</a:t>
              </a:r>
              <a:r>
                <a:rPr lang="en-GB" sz="1000" baseline="0">
                  <a:effectLst/>
                  <a:latin typeface="Arial" panose="020B0604020202020204" pitchFamily="34" charset="0"/>
                  <a:ea typeface="Times New Roman"/>
                  <a:cs typeface="Arial" panose="020B0604020202020204" pitchFamily="34" charset="0"/>
                </a:rPr>
                <a:t>	</a:t>
              </a:r>
            </a:p>
            <a:p>
              <a:pPr marL="450215">
                <a:lnSpc>
                  <a:spcPct val="115000"/>
                </a:lnSpc>
                <a:spcBef>
                  <a:spcPts val="600"/>
                </a:spcBef>
                <a:spcAft>
                  <a:spcPts val="600"/>
                </a:spcAft>
              </a:pPr>
              <a:r>
                <a:rPr lang="en-GB" sz="1000" baseline="0">
                  <a:effectLst/>
                  <a:latin typeface="Arial" panose="020B0604020202020204" pitchFamily="34" charset="0"/>
                  <a:ea typeface="Times New Roman"/>
                  <a:cs typeface="Arial" panose="020B0604020202020204" pitchFamily="34" charset="0"/>
                </a:rPr>
                <a:t>	minus one.</a:t>
              </a:r>
              <a:endParaRPr lang="en-GB" sz="1000">
                <a:effectLst/>
                <a:latin typeface="Arial" panose="020B0604020202020204" pitchFamily="34" charset="0"/>
                <a:ea typeface="Times New Roman"/>
                <a:cs typeface="Arial" panose="020B0604020202020204" pitchFamily="34" charset="0"/>
              </a:endParaRPr>
            </a:p>
            <a:p>
              <a:pPr marL="450215">
                <a:lnSpc>
                  <a:spcPct val="115000"/>
                </a:lnSpc>
                <a:spcBef>
                  <a:spcPts val="600"/>
                </a:spcBef>
                <a:spcAft>
                  <a:spcPts val="600"/>
                </a:spcAft>
              </a:pPr>
              <a:r>
                <a:rPr lang="en-GB" sz="1000">
                  <a:effectLst/>
                  <a:latin typeface="Arial" panose="020B0604020202020204" pitchFamily="34" charset="0"/>
                  <a:ea typeface="Times New Roman"/>
                  <a:cs typeface="Arial" panose="020B0604020202020204" pitchFamily="34" charset="0"/>
                </a:rPr>
                <a:t>For example, for the 2016-17 year, t–2 is the</a:t>
              </a:r>
              <a:r>
                <a:rPr lang="en-GB" sz="1000" baseline="0">
                  <a:effectLst/>
                  <a:latin typeface="Arial" panose="020B0604020202020204" pitchFamily="34" charset="0"/>
                  <a:ea typeface="Times New Roman"/>
                  <a:cs typeface="Arial" panose="020B0604020202020204" pitchFamily="34" charset="0"/>
                </a:rPr>
                <a:t> </a:t>
              </a:r>
              <a:r>
                <a:rPr lang="en-GB" sz="1000">
                  <a:effectLst/>
                  <a:latin typeface="Arial" panose="020B0604020202020204" pitchFamily="34" charset="0"/>
                  <a:ea typeface="Times New Roman"/>
                  <a:cs typeface="Arial" panose="020B0604020202020204" pitchFamily="34" charset="0"/>
                </a:rPr>
                <a:t>December quarter 2014 and t–1 is the December quarter 2015 and in the 2017-18 year, t–2 is the December quarter 2015 and t–1 is the December quarter 2016 and so on.</a:t>
              </a:r>
              <a:endParaRPr lang="en-AU" sz="1000">
                <a:effectLst/>
                <a:latin typeface="Arial" panose="020B0604020202020204" pitchFamily="34" charset="0"/>
                <a:ea typeface="Calibri"/>
                <a:cs typeface="Arial" panose="020B0604020202020204" pitchFamily="34" charset="0"/>
              </a:endParaRPr>
            </a:p>
            <a:p>
              <a:pPr marL="450215">
                <a:lnSpc>
                  <a:spcPct val="115000"/>
                </a:lnSpc>
                <a:spcBef>
                  <a:spcPts val="600"/>
                </a:spcBef>
                <a:spcAft>
                  <a:spcPts val="600"/>
                </a:spcAft>
              </a:pPr>
              <a14:m>
                <m:oMath xmlns:m="http://schemas.openxmlformats.org/officeDocument/2006/math">
                  <m:sSubSup>
                    <m:sSubSupPr>
                      <m:ctrlPr>
                        <a:rPr lang="en-AU" sz="1000" i="1">
                          <a:solidFill>
                            <a:sysClr val="windowText" lastClr="000000"/>
                          </a:solidFill>
                          <a:effectLst/>
                          <a:latin typeface="Cambria Math"/>
                          <a:ea typeface="Calibri"/>
                        </a:rPr>
                      </m:ctrlPr>
                    </m:sSubSupPr>
                    <m:e>
                      <m:r>
                        <a:rPr lang="en-GB" sz="1000" i="1">
                          <a:solidFill>
                            <a:sysClr val="windowText" lastClr="000000"/>
                          </a:solidFill>
                          <a:effectLst/>
                          <a:latin typeface="Cambria Math"/>
                          <a:ea typeface="Calibri"/>
                        </a:rPr>
                        <m:t>𝑋</m:t>
                      </m:r>
                    </m:e>
                    <m:sub>
                      <m:r>
                        <a:rPr lang="en-AU" sz="1000" b="0" i="1">
                          <a:solidFill>
                            <a:sysClr val="windowText" lastClr="000000"/>
                          </a:solidFill>
                          <a:effectLst/>
                          <a:latin typeface="Cambria Math"/>
                          <a:ea typeface="Calibri"/>
                        </a:rPr>
                        <m:t>𝑡</m:t>
                      </m:r>
                    </m:sub>
                    <m:sup>
                      <m:r>
                        <a:rPr lang="en-AU" sz="1000" b="0" i="1">
                          <a:solidFill>
                            <a:sysClr val="windowText" lastClr="000000"/>
                          </a:solidFill>
                          <a:effectLst/>
                          <a:latin typeface="Cambria Math"/>
                          <a:ea typeface="Calibri"/>
                        </a:rPr>
                        <m:t>𝑖</m:t>
                      </m:r>
                    </m:sup>
                  </m:sSubSup>
                </m:oMath>
              </a14:m>
              <a:r>
                <a:rPr lang="en-GB" sz="1000">
                  <a:solidFill>
                    <a:sysClr val="windowText" lastClr="000000"/>
                  </a:solidFill>
                  <a:effectLst/>
                  <a:latin typeface="Arial" panose="020B0604020202020204" pitchFamily="34" charset="0"/>
                  <a:ea typeface="Times New Roman"/>
                  <a:cs typeface="Arial" panose="020B0604020202020204" pitchFamily="34" charset="0"/>
                </a:rPr>
                <a:t> </a:t>
              </a:r>
              <a:r>
                <a:rPr lang="en-AU" sz="1000">
                  <a:solidFill>
                    <a:sysClr val="windowText" lastClr="000000"/>
                  </a:solidFill>
                  <a:effectLst/>
                  <a:latin typeface="Arial" panose="020B0604020202020204" pitchFamily="34" charset="0"/>
                  <a:ea typeface="Times New Roman"/>
                  <a:cs typeface="Arial" panose="020B0604020202020204" pitchFamily="34" charset="0"/>
                </a:rPr>
                <a:t>is:</a:t>
              </a:r>
            </a:p>
            <a:p>
              <a:pPr marL="450215">
                <a:lnSpc>
                  <a:spcPct val="115000"/>
                </a:lnSpc>
                <a:spcBef>
                  <a:spcPts val="600"/>
                </a:spcBef>
                <a:spcAft>
                  <a:spcPts val="600"/>
                </a:spcAft>
              </a:pPr>
              <a:r>
                <a:rPr lang="en-AU" sz="1000">
                  <a:solidFill>
                    <a:sysClr val="windowText" lastClr="000000"/>
                  </a:solidFill>
                  <a:effectLst/>
                  <a:latin typeface="Arial" panose="020B0604020202020204" pitchFamily="34" charset="0"/>
                  <a:ea typeface="Times New Roman"/>
                  <a:cs typeface="Arial" panose="020B0604020202020204" pitchFamily="34" charset="0"/>
                </a:rPr>
                <a:t>- for service i year t that are an upfront capital charge, the X factor as</a:t>
              </a:r>
              <a:r>
                <a:rPr lang="en-AU" sz="1000" baseline="0">
                  <a:solidFill>
                    <a:sysClr val="windowText" lastClr="000000"/>
                  </a:solidFill>
                  <a:effectLst/>
                  <a:latin typeface="Arial" panose="020B0604020202020204" pitchFamily="34" charset="0"/>
                  <a:ea typeface="Times New Roman"/>
                  <a:cs typeface="Arial" panose="020B0604020202020204" pitchFamily="34" charset="0"/>
                </a:rPr>
                <a:t> set out in Table 16.3 of the Distribution Determination</a:t>
              </a:r>
            </a:p>
            <a:p>
              <a:pPr marL="450215">
                <a:lnSpc>
                  <a:spcPct val="115000"/>
                </a:lnSpc>
                <a:spcBef>
                  <a:spcPts val="600"/>
                </a:spcBef>
                <a:spcAft>
                  <a:spcPts val="600"/>
                </a:spcAft>
              </a:pPr>
              <a:r>
                <a:rPr lang="en-AU" sz="1000" i="1" baseline="0">
                  <a:solidFill>
                    <a:sysClr val="windowText" lastClr="000000"/>
                  </a:solidFill>
                  <a:effectLst/>
                  <a:latin typeface="Arial" panose="020B0604020202020204" pitchFamily="34" charset="0"/>
                  <a:ea typeface="Calibri"/>
                  <a:cs typeface="Arial" panose="020B0604020202020204" pitchFamily="34" charset="0"/>
                </a:rPr>
                <a:t>- </a:t>
              </a:r>
              <a:r>
                <a:rPr lang="en-AU" sz="1000" i="0" baseline="0">
                  <a:solidFill>
                    <a:sysClr val="windowText" lastClr="000000"/>
                  </a:solidFill>
                  <a:effectLst/>
                  <a:latin typeface="Arial" panose="020B0604020202020204" pitchFamily="34" charset="0"/>
                  <a:ea typeface="Calibri"/>
                  <a:cs typeface="Arial" panose="020B0604020202020204" pitchFamily="34" charset="0"/>
                </a:rPr>
                <a:t>for service i in year t that are not an upfront capital charge, the X factor as set out in Table 16.4 of the Distribution Determination</a:t>
              </a:r>
              <a:endParaRPr lang="en-AU" sz="1000" i="1">
                <a:effectLst/>
                <a:latin typeface="Cambria Math"/>
                <a:ea typeface="Calibri"/>
              </a:endParaRPr>
            </a:p>
            <a:p>
              <a:pPr marL="450215">
                <a:lnSpc>
                  <a:spcPct val="115000"/>
                </a:lnSpc>
                <a:spcBef>
                  <a:spcPts val="600"/>
                </a:spcBef>
                <a:spcAft>
                  <a:spcPts val="600"/>
                </a:spcAft>
              </a:pPr>
              <a14:m>
                <m:oMath xmlns:m="http://schemas.openxmlformats.org/officeDocument/2006/math">
                  <m:sSubSup>
                    <m:sSubSupPr>
                      <m:ctrlPr>
                        <a:rPr lang="en-AU" sz="1000" i="1">
                          <a:effectLst/>
                          <a:latin typeface="Cambria Math"/>
                          <a:ea typeface="Calibri"/>
                        </a:rPr>
                      </m:ctrlPr>
                    </m:sSubSupPr>
                    <m:e>
                      <m:r>
                        <a:rPr lang="en-GB" sz="1000" i="1">
                          <a:effectLst/>
                          <a:latin typeface="Cambria Math"/>
                          <a:ea typeface="Calibri"/>
                        </a:rPr>
                        <m:t>𝐴</m:t>
                      </m:r>
                    </m:e>
                    <m:sub>
                      <m:r>
                        <a:rPr lang="en-AU" sz="1000" b="0" i="1">
                          <a:effectLst/>
                          <a:latin typeface="Cambria Math"/>
                          <a:ea typeface="Calibri"/>
                        </a:rPr>
                        <m:t>𝑡</m:t>
                      </m:r>
                    </m:sub>
                    <m:sup>
                      <m:r>
                        <a:rPr lang="en-AU" sz="1000" b="0" i="1">
                          <a:effectLst/>
                          <a:latin typeface="Cambria Math"/>
                          <a:ea typeface="Calibri"/>
                        </a:rPr>
                        <m:t>𝑖</m:t>
                      </m:r>
                    </m:sup>
                  </m:sSubSup>
                </m:oMath>
              </a14:m>
              <a:r>
                <a:rPr lang="en-GB" sz="1000">
                  <a:effectLst/>
                  <a:latin typeface="Arial" panose="020B0604020202020204" pitchFamily="34" charset="0"/>
                  <a:ea typeface="Times New Roman"/>
                  <a:cs typeface="Arial" panose="020B0604020202020204" pitchFamily="34" charset="0"/>
                </a:rPr>
                <a:t> is an</a:t>
              </a:r>
              <a:r>
                <a:rPr lang="en-GB" sz="1000" baseline="0">
                  <a:effectLst/>
                  <a:latin typeface="Arial" panose="020B0604020202020204" pitchFamily="34" charset="0"/>
                  <a:ea typeface="Times New Roman"/>
                  <a:cs typeface="Arial" panose="020B0604020202020204" pitchFamily="34" charset="0"/>
                </a:rPr>
                <a:t> adjustment factor for residual charges when customer choose to replace assets before the end of their economic life</a:t>
              </a:r>
              <a:r>
                <a:rPr lang="en-GB" sz="1000">
                  <a:effectLst/>
                  <a:latin typeface="Arial" panose="020B0604020202020204" pitchFamily="34" charset="0"/>
                  <a:ea typeface="Times New Roman"/>
                  <a:cs typeface="Arial" panose="020B0604020202020204" pitchFamily="34" charset="0"/>
                </a:rPr>
                <a:t>.</a:t>
              </a:r>
              <a:endParaRPr lang="en-AU" sz="1000">
                <a:effectLst/>
                <a:latin typeface="Arial" panose="020B0604020202020204" pitchFamily="34" charset="0"/>
                <a:ea typeface="Calibri"/>
                <a:cs typeface="Arial" panose="020B0604020202020204" pitchFamily="34" charset="0"/>
              </a:endParaRPr>
            </a:p>
            <a:p>
              <a:endParaRPr lang="en-AU" sz="1000" b="1">
                <a:latin typeface="Arial" panose="020B0604020202020204" pitchFamily="34" charset="0"/>
                <a:cs typeface="Arial" panose="020B0604020202020204" pitchFamily="34" charset="0"/>
              </a:endParaRPr>
            </a:p>
          </xdr:txBody>
        </xdr:sp>
      </mc:Choice>
      <mc:Fallback xmlns="">
        <xdr:sp macro="" textlink="">
          <xdr:nvSpPr>
            <xdr:cNvPr id="8" name="TextBox 7"/>
            <xdr:cNvSpPr txBox="1"/>
          </xdr:nvSpPr>
          <xdr:spPr>
            <a:xfrm>
              <a:off x="390525" y="733425"/>
              <a:ext cx="13503091" cy="486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Price cap formula</a:t>
              </a:r>
            </a:p>
            <a:p>
              <a:pPr marL="450215">
                <a:lnSpc>
                  <a:spcPct val="115000"/>
                </a:lnSpc>
                <a:spcBef>
                  <a:spcPts val="600"/>
                </a:spcBef>
                <a:spcAft>
                  <a:spcPts val="600"/>
                </a:spcAft>
              </a:pPr>
              <a:endParaRPr lang="en-GB" sz="1000">
                <a:effectLst/>
                <a:latin typeface="Arial"/>
                <a:ea typeface="Calibri"/>
              </a:endParaRPr>
            </a:p>
            <a:p>
              <a:pPr marL="450215">
                <a:lnSpc>
                  <a:spcPct val="115000"/>
                </a:lnSpc>
                <a:spcBef>
                  <a:spcPts val="600"/>
                </a:spcBef>
                <a:spcAft>
                  <a:spcPts val="600"/>
                </a:spcAft>
              </a:pPr>
              <a:r>
                <a:rPr lang="en-GB" sz="1000">
                  <a:effectLst/>
                  <a:latin typeface="Arial" panose="020B0604020202020204" pitchFamily="34" charset="0"/>
                  <a:ea typeface="Calibri"/>
                  <a:cs typeface="Arial" panose="020B0604020202020204" pitchFamily="34" charset="0"/>
                </a:rPr>
                <a:t>Where:</a:t>
              </a:r>
              <a:endParaRPr lang="en-AU" sz="1000">
                <a:effectLst/>
                <a:latin typeface="Arial" panose="020B0604020202020204" pitchFamily="34" charset="0"/>
                <a:ea typeface="Calibri"/>
                <a:cs typeface="Arial" panose="020B0604020202020204" pitchFamily="34" charset="0"/>
              </a:endParaRPr>
            </a:p>
            <a:p>
              <a:pPr marL="450215" marR="0" indent="0" defTabSz="914400" eaLnBrk="1" fontAlgn="auto" latinLnBrk="0" hangingPunct="1">
                <a:lnSpc>
                  <a:spcPct val="115000"/>
                </a:lnSpc>
                <a:spcBef>
                  <a:spcPts val="600"/>
                </a:spcBef>
                <a:spcAft>
                  <a:spcPts val="600"/>
                </a:spcAft>
                <a:buClrTx/>
                <a:buSzTx/>
                <a:buFontTx/>
                <a:buNone/>
                <a:tabLst/>
                <a:defRPr/>
              </a:pPr>
              <a:r>
                <a:rPr lang="en-GB" sz="1000" i="0">
                  <a:solidFill>
                    <a:schemeClr val="dk1"/>
                  </a:solidFill>
                  <a:effectLst/>
                  <a:latin typeface="Cambria Math"/>
                  <a:ea typeface="+mn-ea"/>
                  <a:cs typeface="+mn-cs"/>
                </a:rPr>
                <a:t>𝑝</a:t>
              </a:r>
              <a:r>
                <a:rPr lang="en-AU" sz="1000" i="0">
                  <a:solidFill>
                    <a:schemeClr val="dk1"/>
                  </a:solidFill>
                  <a:effectLst/>
                  <a:latin typeface="Cambria Math"/>
                  <a:ea typeface="+mn-ea"/>
                  <a:cs typeface="+mn-cs"/>
                </a:rPr>
                <a:t>_(</a:t>
              </a:r>
              <a:r>
                <a:rPr lang="en-AU" sz="1000" b="0" i="0">
                  <a:solidFill>
                    <a:schemeClr val="dk1"/>
                  </a:solidFill>
                  <a:effectLst/>
                  <a:latin typeface="Cambria Math"/>
                  <a:ea typeface="+mn-ea"/>
                  <a:cs typeface="+mn-cs"/>
                </a:rPr>
                <a:t>𝑡</a:t>
              </a:r>
              <a:r>
                <a:rPr lang="en-GB" sz="1000" i="0">
                  <a:solidFill>
                    <a:schemeClr val="dk1"/>
                  </a:solidFill>
                  <a:effectLst/>
                  <a:latin typeface="Cambria Math"/>
                  <a:ea typeface="+mn-ea"/>
                  <a:cs typeface="+mn-cs"/>
                </a:rPr>
                <a:t> </a:t>
              </a:r>
              <a:r>
                <a:rPr lang="en-AU" sz="1000" i="0">
                  <a:solidFill>
                    <a:schemeClr val="dk1"/>
                  </a:solidFill>
                  <a:effectLst/>
                  <a:latin typeface="Cambria Math"/>
                  <a:ea typeface="+mn-ea"/>
                  <a:cs typeface="+mn-cs"/>
                </a:rPr>
                <a:t>)</a:t>
              </a:r>
              <a:r>
                <a:rPr lang="en-GB" sz="1000" i="0">
                  <a:solidFill>
                    <a:schemeClr val="dk1"/>
                  </a:solidFill>
                  <a:effectLst/>
                  <a:latin typeface="Cambria Math"/>
                  <a:ea typeface="+mn-ea"/>
                  <a:cs typeface="+mn-cs"/>
                </a:rPr>
                <a:t>^</a:t>
              </a:r>
              <a:r>
                <a:rPr lang="en-AU" sz="1000" b="0" i="0">
                  <a:solidFill>
                    <a:schemeClr val="dk1"/>
                  </a:solidFill>
                  <a:effectLst/>
                  <a:latin typeface="Cambria Math"/>
                  <a:ea typeface="+mn-ea"/>
                  <a:cs typeface="+mn-cs"/>
                </a:rPr>
                <a:t>𝑖</a:t>
              </a:r>
              <a:r>
                <a:rPr lang="en-GB" sz="1000">
                  <a:solidFill>
                    <a:schemeClr val="dk1"/>
                  </a:solidFill>
                  <a:effectLst/>
                  <a:latin typeface="Arial" panose="020B0604020202020204" pitchFamily="34" charset="0"/>
                  <a:ea typeface="+mn-ea"/>
                  <a:cs typeface="Arial" panose="020B0604020202020204" pitchFamily="34" charset="0"/>
                </a:rPr>
                <a:t> is the cap on the price of service i in year t</a:t>
              </a:r>
              <a:endParaRPr lang="en-AU" sz="1000">
                <a:effectLst/>
                <a:latin typeface="Arial" panose="020B0604020202020204" pitchFamily="34" charset="0"/>
                <a:cs typeface="Arial" panose="020B0604020202020204" pitchFamily="34" charset="0"/>
              </a:endParaRPr>
            </a:p>
            <a:p>
              <a:pPr marL="450215">
                <a:lnSpc>
                  <a:spcPct val="115000"/>
                </a:lnSpc>
                <a:spcBef>
                  <a:spcPts val="600"/>
                </a:spcBef>
                <a:spcAft>
                  <a:spcPts val="600"/>
                </a:spcAft>
              </a:pPr>
              <a:r>
                <a:rPr lang="en-GB" sz="1000" i="0">
                  <a:effectLst/>
                  <a:latin typeface="Cambria Math"/>
                  <a:ea typeface="Calibri"/>
                </a:rPr>
                <a:t>𝑝</a:t>
              </a:r>
              <a:r>
                <a:rPr lang="en-AU" sz="1000" i="0">
                  <a:effectLst/>
                  <a:latin typeface="Cambria Math"/>
                  <a:ea typeface="Calibri"/>
                </a:rPr>
                <a:t>_(</a:t>
              </a:r>
              <a:r>
                <a:rPr lang="en-AU" sz="1000" b="0" i="0">
                  <a:effectLst/>
                  <a:latin typeface="Cambria Math"/>
                  <a:ea typeface="Calibri"/>
                </a:rPr>
                <a:t>𝑡−1)^𝑖</a:t>
              </a:r>
              <a:r>
                <a:rPr lang="en-GB" sz="1000">
                  <a:effectLst/>
                  <a:latin typeface="Arial" panose="020B0604020202020204" pitchFamily="34" charset="0"/>
                  <a:ea typeface="Times New Roman"/>
                  <a:cs typeface="Arial" panose="020B0604020202020204" pitchFamily="34" charset="0"/>
                </a:rPr>
                <a:t> is the cap on the price of service</a:t>
              </a:r>
              <a:r>
                <a:rPr lang="en-GB" sz="1000" baseline="0">
                  <a:effectLst/>
                  <a:latin typeface="Arial" panose="020B0604020202020204" pitchFamily="34" charset="0"/>
                  <a:ea typeface="Times New Roman"/>
                  <a:cs typeface="Arial" panose="020B0604020202020204" pitchFamily="34" charset="0"/>
                </a:rPr>
                <a:t> </a:t>
              </a:r>
              <a:r>
                <a:rPr lang="en-GB" sz="1000">
                  <a:effectLst/>
                  <a:latin typeface="Arial" panose="020B0604020202020204" pitchFamily="34" charset="0"/>
                  <a:ea typeface="Times New Roman"/>
                  <a:cs typeface="Arial" panose="020B0604020202020204" pitchFamily="34" charset="0"/>
                </a:rPr>
                <a:t>i in year t–1</a:t>
              </a:r>
              <a:endParaRPr lang="en-AU" sz="1000">
                <a:effectLst/>
                <a:latin typeface="Arial" panose="020B0604020202020204" pitchFamily="34" charset="0"/>
                <a:ea typeface="Calibri"/>
                <a:cs typeface="Arial" panose="020B0604020202020204" pitchFamily="34" charset="0"/>
              </a:endParaRPr>
            </a:p>
            <a:p>
              <a:pPr marL="450215">
                <a:lnSpc>
                  <a:spcPct val="115000"/>
                </a:lnSpc>
                <a:spcBef>
                  <a:spcPts val="600"/>
                </a:spcBef>
                <a:spcAft>
                  <a:spcPts val="600"/>
                </a:spcAft>
              </a:pPr>
              <a:r>
                <a:rPr lang="en-GB" sz="1000" i="0">
                  <a:effectLst/>
                  <a:latin typeface="Cambria Math"/>
                  <a:ea typeface="Calibri"/>
                </a:rPr>
                <a:t>∆</a:t>
              </a:r>
              <a:r>
                <a:rPr lang="en-AU" sz="1000" i="0">
                  <a:effectLst/>
                  <a:latin typeface="Cambria Math"/>
                </a:rPr>
                <a:t>〖</a:t>
              </a:r>
              <a:r>
                <a:rPr lang="en-GB" sz="1000" i="0">
                  <a:effectLst/>
                  <a:latin typeface="Cambria Math"/>
                  <a:ea typeface="Calibri"/>
                </a:rPr>
                <a:t>𝐶𝑃𝐼</a:t>
              </a:r>
              <a:r>
                <a:rPr lang="en-AU" sz="1000" i="0">
                  <a:effectLst/>
                  <a:latin typeface="Cambria Math"/>
                  <a:ea typeface="Calibri"/>
                </a:rPr>
                <a:t>〗_</a:t>
              </a:r>
              <a:r>
                <a:rPr lang="en-GB" sz="1000" i="0">
                  <a:effectLst/>
                  <a:latin typeface="Cambria Math"/>
                  <a:ea typeface="Calibri"/>
                </a:rPr>
                <a:t>𝑡</a:t>
              </a:r>
              <a:r>
                <a:rPr lang="en-GB" sz="1000">
                  <a:effectLst/>
                  <a:latin typeface="Arial" panose="020B0604020202020204" pitchFamily="34" charset="0"/>
                  <a:ea typeface="Times New Roman"/>
                  <a:cs typeface="Arial" panose="020B0604020202020204" pitchFamily="34" charset="0"/>
                </a:rPr>
                <a:t> is the annual percentage change in the ABS CPI All Groups, Weighted Average of Eight Capital Cities from the</a:t>
              </a:r>
              <a:r>
                <a:rPr lang="en-GB" sz="1000" baseline="0">
                  <a:effectLst/>
                  <a:latin typeface="Arial" panose="020B0604020202020204" pitchFamily="34" charset="0"/>
                  <a:ea typeface="Times New Roman"/>
                  <a:cs typeface="Arial" panose="020B0604020202020204" pitchFamily="34" charset="0"/>
                </a:rPr>
                <a:t> </a:t>
              </a:r>
              <a:r>
                <a:rPr lang="en-GB" sz="1000">
                  <a:effectLst/>
                  <a:latin typeface="Arial" panose="020B0604020202020204" pitchFamily="34" charset="0"/>
                  <a:ea typeface="Times New Roman"/>
                  <a:cs typeface="Arial" panose="020B0604020202020204" pitchFamily="34" charset="0"/>
                </a:rPr>
                <a:t>December quarter in year t–2 to the December quarter in year t–1,</a:t>
              </a:r>
              <a:r>
                <a:rPr lang="en-GB" sz="1000" baseline="0">
                  <a:effectLst/>
                  <a:latin typeface="Arial" panose="020B0604020202020204" pitchFamily="34" charset="0"/>
                  <a:ea typeface="Times New Roman"/>
                  <a:cs typeface="Arial" panose="020B0604020202020204" pitchFamily="34" charset="0"/>
                </a:rPr>
                <a:t> calculated using the following method:</a:t>
              </a:r>
            </a:p>
            <a:p>
              <a:pPr marL="450215">
                <a:lnSpc>
                  <a:spcPct val="115000"/>
                </a:lnSpc>
                <a:spcBef>
                  <a:spcPts val="600"/>
                </a:spcBef>
                <a:spcAft>
                  <a:spcPts val="600"/>
                </a:spcAft>
              </a:pPr>
              <a:r>
                <a:rPr lang="en-GB" sz="1000">
                  <a:effectLst/>
                  <a:latin typeface="Arial" panose="020B0604020202020204" pitchFamily="34" charset="0"/>
                  <a:ea typeface="Times New Roman"/>
                  <a:cs typeface="Arial" panose="020B0604020202020204" pitchFamily="34" charset="0"/>
                </a:rPr>
                <a:t>	The ABS CPI All Groups, Weighted Average of</a:t>
              </a:r>
              <a:r>
                <a:rPr lang="en-GB" sz="1000" baseline="0">
                  <a:effectLst/>
                  <a:latin typeface="Arial" panose="020B0604020202020204" pitchFamily="34" charset="0"/>
                  <a:ea typeface="Times New Roman"/>
                  <a:cs typeface="Arial" panose="020B0604020202020204" pitchFamily="34" charset="0"/>
                </a:rPr>
                <a:t> Eight Capital Cities for the December quarter in regulatory year t</a:t>
              </a:r>
              <a:r>
                <a:rPr lang="en-GB" sz="1000">
                  <a:solidFill>
                    <a:schemeClr val="dk1"/>
                  </a:solidFill>
                  <a:effectLst/>
                  <a:latin typeface="Arial" panose="020B0604020202020204" pitchFamily="34" charset="0"/>
                  <a:ea typeface="+mn-ea"/>
                  <a:cs typeface="Arial" panose="020B0604020202020204" pitchFamily="34" charset="0"/>
                </a:rPr>
                <a:t>–1</a:t>
              </a:r>
              <a:r>
                <a:rPr lang="en-GB" sz="1000" baseline="0">
                  <a:effectLst/>
                  <a:latin typeface="Arial" panose="020B0604020202020204" pitchFamily="34" charset="0"/>
                  <a:ea typeface="Times New Roman"/>
                  <a:cs typeface="Arial" panose="020B0604020202020204" pitchFamily="34" charset="0"/>
                </a:rPr>
                <a:t>	</a:t>
              </a:r>
            </a:p>
            <a:p>
              <a:pPr marL="450215">
                <a:lnSpc>
                  <a:spcPct val="115000"/>
                </a:lnSpc>
                <a:spcBef>
                  <a:spcPts val="600"/>
                </a:spcBef>
                <a:spcAft>
                  <a:spcPts val="600"/>
                </a:spcAft>
              </a:pPr>
              <a:r>
                <a:rPr lang="en-GB" sz="1000" baseline="0">
                  <a:effectLst/>
                  <a:latin typeface="Arial" panose="020B0604020202020204" pitchFamily="34" charset="0"/>
                  <a:ea typeface="Times New Roman"/>
                  <a:cs typeface="Arial" panose="020B0604020202020204" pitchFamily="34" charset="0"/>
                </a:rPr>
                <a:t>	divided by</a:t>
              </a:r>
            </a:p>
            <a:p>
              <a:pPr marL="450215">
                <a:lnSpc>
                  <a:spcPct val="115000"/>
                </a:lnSpc>
                <a:spcBef>
                  <a:spcPts val="600"/>
                </a:spcBef>
                <a:spcAft>
                  <a:spcPts val="600"/>
                </a:spcAft>
              </a:pPr>
              <a:r>
                <a:rPr lang="en-GB" sz="1000" baseline="0">
                  <a:effectLst/>
                  <a:latin typeface="Arial" panose="020B0604020202020204" pitchFamily="34" charset="0"/>
                  <a:ea typeface="Times New Roman"/>
                  <a:cs typeface="Arial" panose="020B0604020202020204" pitchFamily="34" charset="0"/>
                </a:rPr>
                <a:t>	The ABS CPI All Groups, Weighted Average of Eight Capital Cities for the December quarter in regulatory year t</a:t>
              </a:r>
              <a:r>
                <a:rPr lang="en-GB" sz="1000">
                  <a:solidFill>
                    <a:schemeClr val="dk1"/>
                  </a:solidFill>
                  <a:effectLst/>
                  <a:latin typeface="Arial" panose="020B0604020202020204" pitchFamily="34" charset="0"/>
                  <a:ea typeface="+mn-ea"/>
                  <a:cs typeface="Arial" panose="020B0604020202020204" pitchFamily="34" charset="0"/>
                </a:rPr>
                <a:t>–2</a:t>
              </a:r>
              <a:r>
                <a:rPr lang="en-GB" sz="1000" baseline="0">
                  <a:effectLst/>
                  <a:latin typeface="Arial" panose="020B0604020202020204" pitchFamily="34" charset="0"/>
                  <a:ea typeface="Times New Roman"/>
                  <a:cs typeface="Arial" panose="020B0604020202020204" pitchFamily="34" charset="0"/>
                </a:rPr>
                <a:t>	</a:t>
              </a:r>
            </a:p>
            <a:p>
              <a:pPr marL="450215">
                <a:lnSpc>
                  <a:spcPct val="115000"/>
                </a:lnSpc>
                <a:spcBef>
                  <a:spcPts val="600"/>
                </a:spcBef>
                <a:spcAft>
                  <a:spcPts val="600"/>
                </a:spcAft>
              </a:pPr>
              <a:r>
                <a:rPr lang="en-GB" sz="1000" baseline="0">
                  <a:effectLst/>
                  <a:latin typeface="Arial" panose="020B0604020202020204" pitchFamily="34" charset="0"/>
                  <a:ea typeface="Times New Roman"/>
                  <a:cs typeface="Arial" panose="020B0604020202020204" pitchFamily="34" charset="0"/>
                </a:rPr>
                <a:t>	minus one.</a:t>
              </a:r>
              <a:endParaRPr lang="en-GB" sz="1000">
                <a:effectLst/>
                <a:latin typeface="Arial" panose="020B0604020202020204" pitchFamily="34" charset="0"/>
                <a:ea typeface="Times New Roman"/>
                <a:cs typeface="Arial" panose="020B0604020202020204" pitchFamily="34" charset="0"/>
              </a:endParaRPr>
            </a:p>
            <a:p>
              <a:pPr marL="450215">
                <a:lnSpc>
                  <a:spcPct val="115000"/>
                </a:lnSpc>
                <a:spcBef>
                  <a:spcPts val="600"/>
                </a:spcBef>
                <a:spcAft>
                  <a:spcPts val="600"/>
                </a:spcAft>
              </a:pPr>
              <a:r>
                <a:rPr lang="en-GB" sz="1000">
                  <a:effectLst/>
                  <a:latin typeface="Arial" panose="020B0604020202020204" pitchFamily="34" charset="0"/>
                  <a:ea typeface="Times New Roman"/>
                  <a:cs typeface="Arial" panose="020B0604020202020204" pitchFamily="34" charset="0"/>
                </a:rPr>
                <a:t>For example, for the 2016-17 year, t–2 is the</a:t>
              </a:r>
              <a:r>
                <a:rPr lang="en-GB" sz="1000" baseline="0">
                  <a:effectLst/>
                  <a:latin typeface="Arial" panose="020B0604020202020204" pitchFamily="34" charset="0"/>
                  <a:ea typeface="Times New Roman"/>
                  <a:cs typeface="Arial" panose="020B0604020202020204" pitchFamily="34" charset="0"/>
                </a:rPr>
                <a:t> </a:t>
              </a:r>
              <a:r>
                <a:rPr lang="en-GB" sz="1000">
                  <a:effectLst/>
                  <a:latin typeface="Arial" panose="020B0604020202020204" pitchFamily="34" charset="0"/>
                  <a:ea typeface="Times New Roman"/>
                  <a:cs typeface="Arial" panose="020B0604020202020204" pitchFamily="34" charset="0"/>
                </a:rPr>
                <a:t>December quarter 2014 and t–1 is the December quarter 2015 and in the 2017-18 year, t–2 is the December quarter 2015 and t–1 is the December quarter 2016 and so on.</a:t>
              </a:r>
              <a:endParaRPr lang="en-AU" sz="1000">
                <a:effectLst/>
                <a:latin typeface="Arial" panose="020B0604020202020204" pitchFamily="34" charset="0"/>
                <a:ea typeface="Calibri"/>
                <a:cs typeface="Arial" panose="020B0604020202020204" pitchFamily="34" charset="0"/>
              </a:endParaRPr>
            </a:p>
            <a:p>
              <a:pPr marL="450215">
                <a:lnSpc>
                  <a:spcPct val="115000"/>
                </a:lnSpc>
                <a:spcBef>
                  <a:spcPts val="600"/>
                </a:spcBef>
                <a:spcAft>
                  <a:spcPts val="600"/>
                </a:spcAft>
              </a:pPr>
              <a:r>
                <a:rPr lang="en-GB" sz="1000" i="0">
                  <a:solidFill>
                    <a:sysClr val="windowText" lastClr="000000"/>
                  </a:solidFill>
                  <a:effectLst/>
                  <a:latin typeface="Cambria Math"/>
                  <a:ea typeface="Calibri"/>
                </a:rPr>
                <a:t>𝑋</a:t>
              </a:r>
              <a:r>
                <a:rPr lang="en-AU" sz="1000" i="0">
                  <a:solidFill>
                    <a:sysClr val="windowText" lastClr="000000"/>
                  </a:solidFill>
                  <a:effectLst/>
                  <a:latin typeface="Cambria Math"/>
                  <a:ea typeface="Calibri"/>
                </a:rPr>
                <a:t>_</a:t>
              </a:r>
              <a:r>
                <a:rPr lang="en-AU" sz="1000" b="0" i="0">
                  <a:solidFill>
                    <a:sysClr val="windowText" lastClr="000000"/>
                  </a:solidFill>
                  <a:effectLst/>
                  <a:latin typeface="Cambria Math"/>
                  <a:ea typeface="Calibri"/>
                </a:rPr>
                <a:t>𝑡^𝑖</a:t>
              </a:r>
              <a:r>
                <a:rPr lang="en-GB" sz="1000">
                  <a:solidFill>
                    <a:sysClr val="windowText" lastClr="000000"/>
                  </a:solidFill>
                  <a:effectLst/>
                  <a:latin typeface="Arial" panose="020B0604020202020204" pitchFamily="34" charset="0"/>
                  <a:ea typeface="Times New Roman"/>
                  <a:cs typeface="Arial" panose="020B0604020202020204" pitchFamily="34" charset="0"/>
                </a:rPr>
                <a:t> </a:t>
              </a:r>
              <a:r>
                <a:rPr lang="en-AU" sz="1000">
                  <a:solidFill>
                    <a:sysClr val="windowText" lastClr="000000"/>
                  </a:solidFill>
                  <a:effectLst/>
                  <a:latin typeface="Arial" panose="020B0604020202020204" pitchFamily="34" charset="0"/>
                  <a:ea typeface="Times New Roman"/>
                  <a:cs typeface="Arial" panose="020B0604020202020204" pitchFamily="34" charset="0"/>
                </a:rPr>
                <a:t>is:</a:t>
              </a:r>
            </a:p>
            <a:p>
              <a:pPr marL="450215">
                <a:lnSpc>
                  <a:spcPct val="115000"/>
                </a:lnSpc>
                <a:spcBef>
                  <a:spcPts val="600"/>
                </a:spcBef>
                <a:spcAft>
                  <a:spcPts val="600"/>
                </a:spcAft>
              </a:pPr>
              <a:r>
                <a:rPr lang="en-AU" sz="1000">
                  <a:solidFill>
                    <a:sysClr val="windowText" lastClr="000000"/>
                  </a:solidFill>
                  <a:effectLst/>
                  <a:latin typeface="Arial" panose="020B0604020202020204" pitchFamily="34" charset="0"/>
                  <a:ea typeface="Times New Roman"/>
                  <a:cs typeface="Arial" panose="020B0604020202020204" pitchFamily="34" charset="0"/>
                </a:rPr>
                <a:t>- for service i year t that are an upfront capital charge, the X factor as</a:t>
              </a:r>
              <a:r>
                <a:rPr lang="en-AU" sz="1000" baseline="0">
                  <a:solidFill>
                    <a:sysClr val="windowText" lastClr="000000"/>
                  </a:solidFill>
                  <a:effectLst/>
                  <a:latin typeface="Arial" panose="020B0604020202020204" pitchFamily="34" charset="0"/>
                  <a:ea typeface="Times New Roman"/>
                  <a:cs typeface="Arial" panose="020B0604020202020204" pitchFamily="34" charset="0"/>
                </a:rPr>
                <a:t> set out in Table 16.3 of the Distribution Determination</a:t>
              </a:r>
            </a:p>
            <a:p>
              <a:pPr marL="450215">
                <a:lnSpc>
                  <a:spcPct val="115000"/>
                </a:lnSpc>
                <a:spcBef>
                  <a:spcPts val="600"/>
                </a:spcBef>
                <a:spcAft>
                  <a:spcPts val="600"/>
                </a:spcAft>
              </a:pPr>
              <a:r>
                <a:rPr lang="en-AU" sz="1000" i="1" baseline="0">
                  <a:solidFill>
                    <a:sysClr val="windowText" lastClr="000000"/>
                  </a:solidFill>
                  <a:effectLst/>
                  <a:latin typeface="Arial" panose="020B0604020202020204" pitchFamily="34" charset="0"/>
                  <a:ea typeface="Calibri"/>
                  <a:cs typeface="Arial" panose="020B0604020202020204" pitchFamily="34" charset="0"/>
                </a:rPr>
                <a:t>- </a:t>
              </a:r>
              <a:r>
                <a:rPr lang="en-AU" sz="1000" i="0" baseline="0">
                  <a:solidFill>
                    <a:sysClr val="windowText" lastClr="000000"/>
                  </a:solidFill>
                  <a:effectLst/>
                  <a:latin typeface="Arial" panose="020B0604020202020204" pitchFamily="34" charset="0"/>
                  <a:ea typeface="Calibri"/>
                  <a:cs typeface="Arial" panose="020B0604020202020204" pitchFamily="34" charset="0"/>
                </a:rPr>
                <a:t>for service i in year t that are not an upfront capital charge, the X factor as set out in Table 16.4 of the Distribution Determination</a:t>
              </a:r>
              <a:endParaRPr lang="en-AU" sz="1000" i="1">
                <a:effectLst/>
                <a:latin typeface="Cambria Math"/>
                <a:ea typeface="Calibri"/>
              </a:endParaRPr>
            </a:p>
            <a:p>
              <a:pPr marL="450215">
                <a:lnSpc>
                  <a:spcPct val="115000"/>
                </a:lnSpc>
                <a:spcBef>
                  <a:spcPts val="600"/>
                </a:spcBef>
                <a:spcAft>
                  <a:spcPts val="600"/>
                </a:spcAft>
              </a:pPr>
              <a:r>
                <a:rPr lang="en-GB" sz="1000" i="0">
                  <a:effectLst/>
                  <a:latin typeface="Cambria Math"/>
                  <a:ea typeface="Calibri"/>
                </a:rPr>
                <a:t>𝐴</a:t>
              </a:r>
              <a:r>
                <a:rPr lang="en-AU" sz="1000" i="0">
                  <a:effectLst/>
                  <a:latin typeface="Cambria Math"/>
                  <a:ea typeface="Calibri"/>
                </a:rPr>
                <a:t>_</a:t>
              </a:r>
              <a:r>
                <a:rPr lang="en-AU" sz="1000" b="0" i="0">
                  <a:effectLst/>
                  <a:latin typeface="Cambria Math"/>
                  <a:ea typeface="Calibri"/>
                </a:rPr>
                <a:t>𝑡^𝑖</a:t>
              </a:r>
              <a:r>
                <a:rPr lang="en-GB" sz="1000">
                  <a:effectLst/>
                  <a:latin typeface="Arial" panose="020B0604020202020204" pitchFamily="34" charset="0"/>
                  <a:ea typeface="Times New Roman"/>
                  <a:cs typeface="Arial" panose="020B0604020202020204" pitchFamily="34" charset="0"/>
                </a:rPr>
                <a:t> is an</a:t>
              </a:r>
              <a:r>
                <a:rPr lang="en-GB" sz="1000" baseline="0">
                  <a:effectLst/>
                  <a:latin typeface="Arial" panose="020B0604020202020204" pitchFamily="34" charset="0"/>
                  <a:ea typeface="Times New Roman"/>
                  <a:cs typeface="Arial" panose="020B0604020202020204" pitchFamily="34" charset="0"/>
                </a:rPr>
                <a:t> adjustment factor for residual charges when customer choose to replace assets before the end of their economic life</a:t>
              </a:r>
              <a:r>
                <a:rPr lang="en-GB" sz="1000">
                  <a:effectLst/>
                  <a:latin typeface="Arial" panose="020B0604020202020204" pitchFamily="34" charset="0"/>
                  <a:ea typeface="Times New Roman"/>
                  <a:cs typeface="Arial" panose="020B0604020202020204" pitchFamily="34" charset="0"/>
                </a:rPr>
                <a:t>.</a:t>
              </a:r>
              <a:endParaRPr lang="en-AU" sz="1000">
                <a:effectLst/>
                <a:latin typeface="Arial" panose="020B0604020202020204" pitchFamily="34" charset="0"/>
                <a:ea typeface="Calibri"/>
                <a:cs typeface="Arial" panose="020B0604020202020204" pitchFamily="34" charset="0"/>
              </a:endParaRPr>
            </a:p>
            <a:p>
              <a:endParaRPr lang="en-AU" sz="1000" b="1">
                <a:latin typeface="Arial" panose="020B0604020202020204" pitchFamily="34" charset="0"/>
                <a:cs typeface="Arial" panose="020B0604020202020204" pitchFamily="34" charset="0"/>
              </a:endParaRPr>
            </a:p>
          </xdr:txBody>
        </xdr:sp>
      </mc:Fallback>
    </mc:AlternateContent>
    <xdr:clientData/>
  </xdr:twoCellAnchor>
  <xdr:oneCellAnchor>
    <xdr:from>
      <xdr:col>5</xdr:col>
      <xdr:colOff>38100</xdr:colOff>
      <xdr:row>5</xdr:row>
      <xdr:rowOff>85726</xdr:rowOff>
    </xdr:from>
    <xdr:ext cx="2779061" cy="277705"/>
    <mc:AlternateContent xmlns:mc="http://schemas.openxmlformats.org/markup-compatibility/2006" xmlns:a14="http://schemas.microsoft.com/office/drawing/2010/main">
      <mc:Choice Requires="a14">
        <xdr:sp macro="" textlink="">
          <xdr:nvSpPr>
            <xdr:cNvPr id="9" name="TextBox 8"/>
            <xdr:cNvSpPr txBox="1"/>
          </xdr:nvSpPr>
          <xdr:spPr>
            <a:xfrm>
              <a:off x="4705350" y="990601"/>
              <a:ext cx="2779061" cy="2777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Sup>
                      <m:sSubSupPr>
                        <m:ctrlPr>
                          <a:rPr lang="en-AU" sz="1100" b="1" i="1">
                            <a:solidFill>
                              <a:schemeClr val="tx1"/>
                            </a:solidFill>
                            <a:effectLst/>
                            <a:latin typeface="Cambria Math"/>
                            <a:ea typeface="+mn-ea"/>
                            <a:cs typeface="+mn-cs"/>
                          </a:rPr>
                        </m:ctrlPr>
                      </m:sSubSupPr>
                      <m:e>
                        <m:r>
                          <a:rPr lang="en-GB" sz="1100" b="1" i="1">
                            <a:solidFill>
                              <a:schemeClr val="tx1"/>
                            </a:solidFill>
                            <a:effectLst/>
                            <a:latin typeface="Cambria Math"/>
                            <a:ea typeface="+mn-ea"/>
                            <a:cs typeface="+mn-cs"/>
                          </a:rPr>
                          <m:t>𝒑</m:t>
                        </m:r>
                      </m:e>
                      <m:sub>
                        <m:r>
                          <a:rPr lang="en-AU" sz="1100" b="1" i="1">
                            <a:solidFill>
                              <a:schemeClr val="tx1"/>
                            </a:solidFill>
                            <a:effectLst/>
                            <a:latin typeface="Cambria Math"/>
                            <a:ea typeface="+mn-ea"/>
                            <a:cs typeface="+mn-cs"/>
                          </a:rPr>
                          <m:t>𝒕</m:t>
                        </m:r>
                        <m:r>
                          <a:rPr lang="en-GB" sz="1100" b="1" i="1">
                            <a:solidFill>
                              <a:schemeClr val="tx1"/>
                            </a:solidFill>
                            <a:effectLst/>
                            <a:latin typeface="Cambria Math"/>
                            <a:ea typeface="+mn-ea"/>
                            <a:cs typeface="+mn-cs"/>
                          </a:rPr>
                          <m:t> </m:t>
                        </m:r>
                      </m:sub>
                      <m:sup>
                        <m:r>
                          <a:rPr lang="en-AU" sz="1100" b="1" i="1">
                            <a:solidFill>
                              <a:schemeClr val="tx1"/>
                            </a:solidFill>
                            <a:effectLst/>
                            <a:latin typeface="Cambria Math"/>
                            <a:ea typeface="+mn-ea"/>
                            <a:cs typeface="+mn-cs"/>
                          </a:rPr>
                          <m:t>𝒊</m:t>
                        </m:r>
                      </m:sup>
                    </m:sSubSup>
                    <m:r>
                      <a:rPr lang="en-GB" sz="1100" b="1" i="1">
                        <a:solidFill>
                          <a:schemeClr val="tx1"/>
                        </a:solidFill>
                        <a:effectLst/>
                        <a:latin typeface="Cambria Math"/>
                        <a:ea typeface="+mn-ea"/>
                        <a:cs typeface="+mn-cs"/>
                      </a:rPr>
                      <m:t> = </m:t>
                    </m:r>
                    <m:sSubSup>
                      <m:sSubSupPr>
                        <m:ctrlPr>
                          <a:rPr lang="en-AU" sz="1100" b="1" i="1">
                            <a:solidFill>
                              <a:schemeClr val="tx1"/>
                            </a:solidFill>
                            <a:effectLst/>
                            <a:latin typeface="Cambria Math"/>
                            <a:ea typeface="+mn-ea"/>
                            <a:cs typeface="+mn-cs"/>
                          </a:rPr>
                        </m:ctrlPr>
                      </m:sSubSupPr>
                      <m:e>
                        <m:r>
                          <a:rPr lang="en-GB" sz="1100" b="1" i="1">
                            <a:solidFill>
                              <a:schemeClr val="tx1"/>
                            </a:solidFill>
                            <a:effectLst/>
                            <a:latin typeface="Cambria Math"/>
                            <a:ea typeface="+mn-ea"/>
                            <a:cs typeface="+mn-cs"/>
                          </a:rPr>
                          <m:t>𝒑</m:t>
                        </m:r>
                      </m:e>
                      <m:sub>
                        <m:r>
                          <a:rPr lang="en-AU" sz="1100" b="1" i="1">
                            <a:solidFill>
                              <a:schemeClr val="tx1"/>
                            </a:solidFill>
                            <a:effectLst/>
                            <a:latin typeface="Cambria Math"/>
                            <a:ea typeface="+mn-ea"/>
                            <a:cs typeface="+mn-cs"/>
                          </a:rPr>
                          <m:t>𝒕</m:t>
                        </m:r>
                        <m:r>
                          <a:rPr lang="en-AU" sz="1100" b="1" i="1">
                            <a:solidFill>
                              <a:schemeClr val="tx1"/>
                            </a:solidFill>
                            <a:effectLst/>
                            <a:latin typeface="Cambria Math"/>
                            <a:ea typeface="+mn-ea"/>
                            <a:cs typeface="+mn-cs"/>
                          </a:rPr>
                          <m:t>−</m:t>
                        </m:r>
                        <m:r>
                          <a:rPr lang="en-AU" sz="1100" b="1" i="1">
                            <a:solidFill>
                              <a:schemeClr val="tx1"/>
                            </a:solidFill>
                            <a:effectLst/>
                            <a:latin typeface="Cambria Math"/>
                            <a:ea typeface="+mn-ea"/>
                            <a:cs typeface="+mn-cs"/>
                          </a:rPr>
                          <m:t>𝟏</m:t>
                        </m:r>
                      </m:sub>
                      <m:sup>
                        <m:r>
                          <a:rPr lang="en-AU" sz="1100" b="1" i="1">
                            <a:solidFill>
                              <a:schemeClr val="tx1"/>
                            </a:solidFill>
                            <a:effectLst/>
                            <a:latin typeface="Cambria Math"/>
                            <a:ea typeface="+mn-ea"/>
                            <a:cs typeface="+mn-cs"/>
                          </a:rPr>
                          <m:t>𝒊</m:t>
                        </m:r>
                      </m:sup>
                    </m:sSubSup>
                    <m:r>
                      <a:rPr lang="en-GB" sz="1100" b="1" i="1">
                        <a:solidFill>
                          <a:schemeClr val="tx1"/>
                        </a:solidFill>
                        <a:effectLst/>
                        <a:latin typeface="Cambria Math"/>
                        <a:ea typeface="+mn-ea"/>
                        <a:cs typeface="+mn-cs"/>
                      </a:rPr>
                      <m:t> (</m:t>
                    </m:r>
                    <m:r>
                      <a:rPr lang="en-GB" sz="1100" b="1" i="1">
                        <a:solidFill>
                          <a:schemeClr val="tx1"/>
                        </a:solidFill>
                        <a:effectLst/>
                        <a:latin typeface="Cambria Math"/>
                        <a:ea typeface="+mn-ea"/>
                        <a:cs typeface="+mn-cs"/>
                      </a:rPr>
                      <m:t>𝟏</m:t>
                    </m:r>
                    <m:r>
                      <a:rPr lang="en-GB" sz="1100" b="1" i="1">
                        <a:solidFill>
                          <a:schemeClr val="tx1"/>
                        </a:solidFill>
                        <a:effectLst/>
                        <a:latin typeface="Cambria Math"/>
                        <a:ea typeface="+mn-ea"/>
                        <a:cs typeface="+mn-cs"/>
                      </a:rPr>
                      <m:t>+∆</m:t>
                    </m:r>
                    <m:sSub>
                      <m:sSubPr>
                        <m:ctrlPr>
                          <a:rPr lang="en-AU" sz="1100" b="1" i="1">
                            <a:solidFill>
                              <a:schemeClr val="tx1"/>
                            </a:solidFill>
                            <a:effectLst/>
                            <a:latin typeface="Cambria Math"/>
                            <a:ea typeface="+mn-ea"/>
                            <a:cs typeface="+mn-cs"/>
                          </a:rPr>
                        </m:ctrlPr>
                      </m:sSubPr>
                      <m:e>
                        <m:r>
                          <a:rPr lang="en-GB" sz="1100" b="1" i="1">
                            <a:solidFill>
                              <a:schemeClr val="tx1"/>
                            </a:solidFill>
                            <a:effectLst/>
                            <a:latin typeface="Cambria Math"/>
                            <a:ea typeface="+mn-ea"/>
                            <a:cs typeface="+mn-cs"/>
                          </a:rPr>
                          <m:t>𝑪𝑷𝑰</m:t>
                        </m:r>
                      </m:e>
                      <m:sub>
                        <m:r>
                          <a:rPr lang="en-GB" sz="1100" b="1" i="1">
                            <a:solidFill>
                              <a:schemeClr val="tx1"/>
                            </a:solidFill>
                            <a:effectLst/>
                            <a:latin typeface="Cambria Math"/>
                            <a:ea typeface="+mn-ea"/>
                            <a:cs typeface="+mn-cs"/>
                          </a:rPr>
                          <m:t>𝒕</m:t>
                        </m:r>
                      </m:sub>
                    </m:sSub>
                    <m:r>
                      <a:rPr lang="en-GB" sz="1100" b="1" i="1">
                        <a:solidFill>
                          <a:schemeClr val="tx1"/>
                        </a:solidFill>
                        <a:effectLst/>
                        <a:latin typeface="Cambria Math"/>
                        <a:ea typeface="+mn-ea"/>
                        <a:cs typeface="+mn-cs"/>
                      </a:rPr>
                      <m:t>)(</m:t>
                    </m:r>
                    <m:r>
                      <a:rPr lang="en-GB" sz="1100" b="1" i="1">
                        <a:solidFill>
                          <a:schemeClr val="tx1"/>
                        </a:solidFill>
                        <a:effectLst/>
                        <a:latin typeface="Cambria Math"/>
                        <a:ea typeface="+mn-ea"/>
                        <a:cs typeface="+mn-cs"/>
                      </a:rPr>
                      <m:t>𝟏</m:t>
                    </m:r>
                    <m:r>
                      <a:rPr lang="en-GB" sz="1100" b="1" i="1">
                        <a:solidFill>
                          <a:schemeClr val="tx1"/>
                        </a:solidFill>
                        <a:effectLst/>
                        <a:latin typeface="Cambria Math"/>
                        <a:ea typeface="+mn-ea"/>
                        <a:cs typeface="+mn-cs"/>
                      </a:rPr>
                      <m:t>−</m:t>
                    </m:r>
                    <m:sSubSup>
                      <m:sSubSupPr>
                        <m:ctrlPr>
                          <a:rPr lang="en-AU" sz="1100" b="1" i="1">
                            <a:solidFill>
                              <a:schemeClr val="tx1"/>
                            </a:solidFill>
                            <a:effectLst/>
                            <a:latin typeface="Cambria Math"/>
                            <a:ea typeface="+mn-ea"/>
                            <a:cs typeface="+mn-cs"/>
                          </a:rPr>
                        </m:ctrlPr>
                      </m:sSubSupPr>
                      <m:e>
                        <m:r>
                          <a:rPr lang="en-GB" sz="1100" b="1" i="1">
                            <a:solidFill>
                              <a:schemeClr val="tx1"/>
                            </a:solidFill>
                            <a:effectLst/>
                            <a:latin typeface="Cambria Math"/>
                            <a:ea typeface="+mn-ea"/>
                            <a:cs typeface="+mn-cs"/>
                          </a:rPr>
                          <m:t>𝑿</m:t>
                        </m:r>
                      </m:e>
                      <m:sub>
                        <m:r>
                          <a:rPr lang="en-AU" sz="1100" b="1" i="1">
                            <a:solidFill>
                              <a:schemeClr val="tx1"/>
                            </a:solidFill>
                            <a:effectLst/>
                            <a:latin typeface="Cambria Math"/>
                            <a:ea typeface="+mn-ea"/>
                            <a:cs typeface="+mn-cs"/>
                          </a:rPr>
                          <m:t>𝒕</m:t>
                        </m:r>
                      </m:sub>
                      <m:sup>
                        <m:r>
                          <a:rPr lang="en-AU" sz="1100" b="1" i="1">
                            <a:solidFill>
                              <a:schemeClr val="tx1"/>
                            </a:solidFill>
                            <a:effectLst/>
                            <a:latin typeface="Cambria Math"/>
                            <a:ea typeface="+mn-ea"/>
                            <a:cs typeface="+mn-cs"/>
                          </a:rPr>
                          <m:t>𝒊</m:t>
                        </m:r>
                      </m:sup>
                    </m:sSubSup>
                    <m:r>
                      <a:rPr lang="en-GB" sz="1100" b="1" i="1">
                        <a:solidFill>
                          <a:schemeClr val="tx1"/>
                        </a:solidFill>
                        <a:effectLst/>
                        <a:latin typeface="Cambria Math"/>
                        <a:ea typeface="+mn-ea"/>
                        <a:cs typeface="+mn-cs"/>
                      </a:rPr>
                      <m:t>) + </m:t>
                    </m:r>
                    <m:sSubSup>
                      <m:sSubSupPr>
                        <m:ctrlPr>
                          <a:rPr lang="en-AU" sz="1100" b="1" i="1">
                            <a:solidFill>
                              <a:schemeClr val="tx1"/>
                            </a:solidFill>
                            <a:effectLst/>
                            <a:latin typeface="Cambria Math"/>
                            <a:ea typeface="+mn-ea"/>
                            <a:cs typeface="+mn-cs"/>
                          </a:rPr>
                        </m:ctrlPr>
                      </m:sSubSupPr>
                      <m:e>
                        <m:r>
                          <a:rPr lang="en-GB" sz="1100" b="1" i="1">
                            <a:solidFill>
                              <a:schemeClr val="tx1"/>
                            </a:solidFill>
                            <a:effectLst/>
                            <a:latin typeface="Cambria Math"/>
                            <a:ea typeface="+mn-ea"/>
                            <a:cs typeface="+mn-cs"/>
                          </a:rPr>
                          <m:t>𝑨</m:t>
                        </m:r>
                      </m:e>
                      <m:sub>
                        <m:r>
                          <a:rPr lang="en-AU" sz="1100" b="1" i="1">
                            <a:solidFill>
                              <a:schemeClr val="tx1"/>
                            </a:solidFill>
                            <a:effectLst/>
                            <a:latin typeface="Cambria Math"/>
                            <a:ea typeface="+mn-ea"/>
                            <a:cs typeface="+mn-cs"/>
                          </a:rPr>
                          <m:t>𝒕</m:t>
                        </m:r>
                      </m:sub>
                      <m:sup>
                        <m:r>
                          <a:rPr lang="en-AU" sz="1100" b="1" i="1">
                            <a:solidFill>
                              <a:schemeClr val="tx1"/>
                            </a:solidFill>
                            <a:effectLst/>
                            <a:latin typeface="Cambria Math"/>
                            <a:ea typeface="+mn-ea"/>
                            <a:cs typeface="+mn-cs"/>
                          </a:rPr>
                          <m:t>𝒊</m:t>
                        </m:r>
                      </m:sup>
                    </m:sSubSup>
                  </m:oMath>
                </m:oMathPara>
              </a14:m>
              <a:endParaRPr lang="en-AU" sz="1100" b="1"/>
            </a:p>
          </xdr:txBody>
        </xdr:sp>
      </mc:Choice>
      <mc:Fallback xmlns="">
        <xdr:sp macro="" textlink="">
          <xdr:nvSpPr>
            <xdr:cNvPr id="9" name="TextBox 8"/>
            <xdr:cNvSpPr txBox="1"/>
          </xdr:nvSpPr>
          <xdr:spPr>
            <a:xfrm>
              <a:off x="4705350" y="990601"/>
              <a:ext cx="2779061" cy="2777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GB" sz="1100" b="1" i="0">
                  <a:solidFill>
                    <a:schemeClr val="tx1"/>
                  </a:solidFill>
                  <a:effectLst/>
                  <a:latin typeface="Cambria Math"/>
                  <a:ea typeface="+mn-ea"/>
                  <a:cs typeface="+mn-cs"/>
                </a:rPr>
                <a:t>𝒑</a:t>
              </a:r>
              <a:r>
                <a:rPr lang="en-AU" sz="1100" b="1" i="0">
                  <a:solidFill>
                    <a:schemeClr val="tx1"/>
                  </a:solidFill>
                  <a:effectLst/>
                  <a:latin typeface="Cambria Math"/>
                  <a:ea typeface="+mn-ea"/>
                  <a:cs typeface="+mn-cs"/>
                </a:rPr>
                <a:t>_(𝒕</a:t>
              </a:r>
              <a:r>
                <a:rPr lang="en-GB" sz="1100" b="1" i="0">
                  <a:solidFill>
                    <a:schemeClr val="tx1"/>
                  </a:solidFill>
                  <a:effectLst/>
                  <a:latin typeface="Cambria Math"/>
                  <a:ea typeface="+mn-ea"/>
                  <a:cs typeface="+mn-cs"/>
                </a:rPr>
                <a:t> </a:t>
              </a:r>
              <a:r>
                <a:rPr lang="en-AU" sz="1100" b="1" i="0">
                  <a:solidFill>
                    <a:schemeClr val="tx1"/>
                  </a:solidFill>
                  <a:effectLst/>
                  <a:latin typeface="Cambria Math"/>
                  <a:ea typeface="+mn-ea"/>
                  <a:cs typeface="+mn-cs"/>
                </a:rPr>
                <a:t>)</a:t>
              </a:r>
              <a:r>
                <a:rPr lang="en-GB" sz="1100" b="1" i="0">
                  <a:solidFill>
                    <a:schemeClr val="tx1"/>
                  </a:solidFill>
                  <a:effectLst/>
                  <a:latin typeface="Cambria Math"/>
                  <a:ea typeface="+mn-ea"/>
                  <a:cs typeface="+mn-cs"/>
                </a:rPr>
                <a:t>^</a:t>
              </a:r>
              <a:r>
                <a:rPr lang="en-AU" sz="1100" b="1" i="0">
                  <a:solidFill>
                    <a:schemeClr val="tx1"/>
                  </a:solidFill>
                  <a:effectLst/>
                  <a:latin typeface="Cambria Math"/>
                  <a:ea typeface="+mn-ea"/>
                  <a:cs typeface="+mn-cs"/>
                </a:rPr>
                <a:t>𝒊</a:t>
              </a:r>
              <a:r>
                <a:rPr lang="en-GB" sz="1100" b="1" i="0">
                  <a:solidFill>
                    <a:schemeClr val="tx1"/>
                  </a:solidFill>
                  <a:effectLst/>
                  <a:latin typeface="Cambria Math"/>
                  <a:ea typeface="+mn-ea"/>
                  <a:cs typeface="+mn-cs"/>
                </a:rPr>
                <a:t>  = 𝒑</a:t>
              </a:r>
              <a:r>
                <a:rPr lang="en-AU" sz="1100" b="1" i="0">
                  <a:solidFill>
                    <a:schemeClr val="tx1"/>
                  </a:solidFill>
                  <a:effectLst/>
                  <a:latin typeface="Cambria Math"/>
                  <a:ea typeface="+mn-ea"/>
                  <a:cs typeface="+mn-cs"/>
                </a:rPr>
                <a:t>_(𝒕−𝟏)^𝒊</a:t>
              </a:r>
              <a:r>
                <a:rPr lang="en-GB" sz="1100" b="1" i="0">
                  <a:solidFill>
                    <a:schemeClr val="tx1"/>
                  </a:solidFill>
                  <a:effectLst/>
                  <a:latin typeface="Cambria Math"/>
                  <a:ea typeface="+mn-ea"/>
                  <a:cs typeface="+mn-cs"/>
                </a:rPr>
                <a:t>  (𝟏+∆</a:t>
              </a:r>
              <a:r>
                <a:rPr lang="en-AU" sz="1100" b="1" i="0">
                  <a:solidFill>
                    <a:schemeClr val="tx1"/>
                  </a:solidFill>
                  <a:effectLst/>
                  <a:latin typeface="Cambria Math"/>
                  <a:ea typeface="+mn-ea"/>
                  <a:cs typeface="+mn-cs"/>
                </a:rPr>
                <a:t>〖</a:t>
              </a:r>
              <a:r>
                <a:rPr lang="en-GB" sz="1100" b="1" i="0">
                  <a:solidFill>
                    <a:schemeClr val="tx1"/>
                  </a:solidFill>
                  <a:effectLst/>
                  <a:latin typeface="Cambria Math"/>
                  <a:ea typeface="+mn-ea"/>
                  <a:cs typeface="+mn-cs"/>
                </a:rPr>
                <a:t>𝑪𝑷𝑰</a:t>
              </a:r>
              <a:r>
                <a:rPr lang="en-AU" sz="1100" b="1" i="0">
                  <a:solidFill>
                    <a:schemeClr val="tx1"/>
                  </a:solidFill>
                  <a:effectLst/>
                  <a:latin typeface="Cambria Math"/>
                  <a:ea typeface="+mn-ea"/>
                  <a:cs typeface="+mn-cs"/>
                </a:rPr>
                <a:t>〗_</a:t>
              </a:r>
              <a:r>
                <a:rPr lang="en-GB" sz="1100" b="1" i="0">
                  <a:solidFill>
                    <a:schemeClr val="tx1"/>
                  </a:solidFill>
                  <a:effectLst/>
                  <a:latin typeface="Cambria Math"/>
                  <a:ea typeface="+mn-ea"/>
                  <a:cs typeface="+mn-cs"/>
                </a:rPr>
                <a:t>𝒕)(𝟏−𝑿</a:t>
              </a:r>
              <a:r>
                <a:rPr lang="en-AU" sz="1100" b="1" i="0">
                  <a:solidFill>
                    <a:schemeClr val="tx1"/>
                  </a:solidFill>
                  <a:effectLst/>
                  <a:latin typeface="Cambria Math"/>
                  <a:ea typeface="+mn-ea"/>
                  <a:cs typeface="+mn-cs"/>
                </a:rPr>
                <a:t>_𝒕^𝒊</a:t>
              </a:r>
              <a:r>
                <a:rPr lang="en-GB" sz="1100" b="1" i="0">
                  <a:solidFill>
                    <a:schemeClr val="tx1"/>
                  </a:solidFill>
                  <a:effectLst/>
                  <a:latin typeface="Cambria Math"/>
                  <a:ea typeface="+mn-ea"/>
                  <a:cs typeface="+mn-cs"/>
                </a:rPr>
                <a:t>) + 𝑨</a:t>
              </a:r>
              <a:r>
                <a:rPr lang="en-AU" sz="1100" b="1" i="0">
                  <a:solidFill>
                    <a:schemeClr val="tx1"/>
                  </a:solidFill>
                  <a:effectLst/>
                  <a:latin typeface="Cambria Math"/>
                  <a:ea typeface="+mn-ea"/>
                  <a:cs typeface="+mn-cs"/>
                </a:rPr>
                <a:t>_𝒕^𝒊</a:t>
              </a:r>
              <a:endParaRPr lang="en-AU" sz="1100" b="1"/>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1"/>
  <sheetViews>
    <sheetView tabSelected="1" zoomScaleNormal="100" workbookViewId="0"/>
  </sheetViews>
  <sheetFormatPr defaultRowHeight="12.75" x14ac:dyDescent="0.2"/>
  <cols>
    <col min="1" max="1" width="21.7109375" style="3" customWidth="1"/>
    <col min="2" max="2" width="27.42578125" style="3" customWidth="1"/>
    <col min="3" max="3" width="62.7109375" style="3" customWidth="1"/>
    <col min="4" max="16384" width="9.140625" style="3"/>
  </cols>
  <sheetData>
    <row r="3" spans="2:3" ht="20.25" x14ac:dyDescent="0.3">
      <c r="B3" s="2" t="s">
        <v>108</v>
      </c>
    </row>
    <row r="4" spans="2:3" ht="20.25" x14ac:dyDescent="0.3">
      <c r="B4" s="2" t="s">
        <v>6</v>
      </c>
    </row>
    <row r="8" spans="2:3" ht="15.75" x14ac:dyDescent="0.25">
      <c r="B8" s="11" t="s">
        <v>8</v>
      </c>
    </row>
    <row r="9" spans="2:3" ht="27" customHeight="1" x14ac:dyDescent="0.2">
      <c r="B9" s="178" t="s">
        <v>112</v>
      </c>
      <c r="C9" s="178"/>
    </row>
    <row r="11" spans="2:3" ht="15.75" x14ac:dyDescent="0.25">
      <c r="B11" s="11" t="s">
        <v>9</v>
      </c>
    </row>
    <row r="13" spans="2:3" ht="19.5" customHeight="1" x14ac:dyDescent="0.2">
      <c r="B13" s="12" t="s">
        <v>41</v>
      </c>
      <c r="C13" s="12" t="s">
        <v>7</v>
      </c>
    </row>
    <row r="14" spans="2:3" ht="87.75" customHeight="1" x14ac:dyDescent="0.2">
      <c r="B14" s="28" t="s">
        <v>57</v>
      </c>
      <c r="C14" s="27" t="s">
        <v>141</v>
      </c>
    </row>
    <row r="15" spans="2:3" s="71" customFormat="1" ht="19.5" customHeight="1" x14ac:dyDescent="0.2">
      <c r="B15" s="119" t="s">
        <v>138</v>
      </c>
      <c r="C15" s="120"/>
    </row>
    <row r="16" spans="2:3" ht="26.25" customHeight="1" x14ac:dyDescent="0.2">
      <c r="B16" s="28" t="s">
        <v>139</v>
      </c>
      <c r="C16" s="27" t="s">
        <v>140</v>
      </c>
    </row>
    <row r="17" spans="2:8" ht="171" customHeight="1" x14ac:dyDescent="0.2">
      <c r="B17" s="28" t="s">
        <v>5</v>
      </c>
      <c r="C17" s="27" t="s">
        <v>143</v>
      </c>
      <c r="E17" s="71"/>
      <c r="F17" s="71"/>
      <c r="G17" s="71"/>
      <c r="H17" s="71"/>
    </row>
    <row r="18" spans="2:8" ht="41.25" customHeight="1" x14ac:dyDescent="0.2">
      <c r="B18" s="28" t="s">
        <v>16</v>
      </c>
      <c r="C18" s="27" t="s">
        <v>104</v>
      </c>
    </row>
    <row r="19" spans="2:8" ht="24" customHeight="1" x14ac:dyDescent="0.2">
      <c r="B19" s="28" t="s">
        <v>36</v>
      </c>
      <c r="C19" s="27" t="s">
        <v>142</v>
      </c>
    </row>
    <row r="20" spans="2:8" ht="19.5" customHeight="1" x14ac:dyDescent="0.2">
      <c r="B20" s="119" t="s">
        <v>137</v>
      </c>
      <c r="C20" s="120"/>
    </row>
    <row r="21" spans="2:8" ht="36" x14ac:dyDescent="0.2">
      <c r="B21" s="28" t="s">
        <v>145</v>
      </c>
      <c r="C21" s="27" t="s">
        <v>146</v>
      </c>
    </row>
  </sheetData>
  <mergeCells count="1">
    <mergeCell ref="B9:C9"/>
  </mergeCells>
  <hyperlinks>
    <hyperlink ref="B14" location="'Price summary'!A1" display="Price summary"/>
    <hyperlink ref="B17" location="Inputs!A1" display="Inputs"/>
    <hyperlink ref="B18" location="Assumptions!A1" display="Assumptions"/>
    <hyperlink ref="B16" location="'Cost build-up formula'!A1" display="Cost build-up formula"/>
    <hyperlink ref="B19" location="Calculation!A1" display="Calculation"/>
    <hyperlink ref="B20" location="'Price Cap &gt;&gt;'!A1" display="Price Cap"/>
    <hyperlink ref="B15" location="'Cost build up &gt;&gt;'!A1" display="Cost build up"/>
    <hyperlink ref="B21" location="'Price cap formula &amp; calculation'!A1" display="Price cap formula &amp; calculation"/>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6"/>
  <sheetViews>
    <sheetView zoomScaleNormal="100" workbookViewId="0"/>
  </sheetViews>
  <sheetFormatPr defaultRowHeight="12.75" x14ac:dyDescent="0.2"/>
  <cols>
    <col min="1" max="1" width="1.42578125" style="3" customWidth="1"/>
    <col min="2" max="2" width="6.28515625" style="5" customWidth="1"/>
    <col min="3" max="3" width="22.85546875" style="3" customWidth="1"/>
    <col min="4" max="4" width="51.28515625" style="3" customWidth="1"/>
    <col min="5" max="9" width="10.28515625" style="71" hidden="1" customWidth="1"/>
    <col min="10" max="14" width="10.28515625" style="3" customWidth="1"/>
    <col min="15" max="15" width="6.85546875" style="3" customWidth="1"/>
    <col min="16" max="20" width="10.28515625" style="71" hidden="1" customWidth="1"/>
    <col min="21" max="25" width="10.28515625" style="3" customWidth="1"/>
    <col min="26" max="26" width="9.140625" style="3"/>
    <col min="27" max="27" width="45.5703125" style="73" customWidth="1"/>
    <col min="28" max="28" width="28.28515625" style="73" bestFit="1" customWidth="1"/>
    <col min="29" max="29" width="83.42578125" style="73" customWidth="1"/>
    <col min="30" max="30" width="8.85546875" style="73" customWidth="1"/>
    <col min="31" max="39" width="9.140625" style="73"/>
    <col min="40" max="16384" width="9.140625" style="3"/>
  </cols>
  <sheetData>
    <row r="1" spans="1:39" x14ac:dyDescent="0.2">
      <c r="A1" s="137"/>
      <c r="J1" s="97"/>
      <c r="K1" s="97"/>
    </row>
    <row r="2" spans="1:39" s="71" customFormat="1" x14ac:dyDescent="0.2">
      <c r="B2" s="5"/>
      <c r="AA2" s="73"/>
      <c r="AB2" s="73"/>
      <c r="AC2" s="73"/>
      <c r="AD2" s="73"/>
      <c r="AE2" s="73"/>
      <c r="AF2" s="73"/>
      <c r="AG2" s="73"/>
      <c r="AH2" s="73"/>
      <c r="AI2" s="73"/>
      <c r="AJ2" s="73"/>
      <c r="AK2" s="73"/>
      <c r="AL2" s="73"/>
      <c r="AM2" s="73"/>
    </row>
    <row r="3" spans="1:39" ht="20.25" x14ac:dyDescent="0.3">
      <c r="A3" s="8"/>
      <c r="B3" s="9" t="s">
        <v>109</v>
      </c>
      <c r="J3" s="71"/>
      <c r="K3" s="141"/>
    </row>
    <row r="4" spans="1:39" x14ac:dyDescent="0.2">
      <c r="A4" s="8"/>
      <c r="B4" s="14" t="s">
        <v>10</v>
      </c>
      <c r="K4" s="71"/>
      <c r="L4" s="71"/>
      <c r="M4" s="71"/>
      <c r="N4" s="71"/>
      <c r="O4" s="71"/>
      <c r="U4" s="71"/>
      <c r="V4" s="71"/>
      <c r="W4" s="71"/>
      <c r="X4" s="71"/>
      <c r="Y4" s="71"/>
      <c r="Z4" s="71"/>
    </row>
    <row r="5" spans="1:39" x14ac:dyDescent="0.2">
      <c r="E5" s="179"/>
      <c r="F5" s="179"/>
      <c r="G5" s="179"/>
      <c r="H5" s="179"/>
      <c r="I5" s="179"/>
    </row>
    <row r="6" spans="1:39" ht="16.5" customHeight="1" x14ac:dyDescent="0.2">
      <c r="B6" s="10"/>
      <c r="C6" s="4"/>
      <c r="D6" s="4"/>
      <c r="E6" s="180" t="s">
        <v>14</v>
      </c>
      <c r="F6" s="181"/>
      <c r="G6" s="181"/>
      <c r="H6" s="181"/>
      <c r="I6" s="181"/>
      <c r="J6" s="181"/>
      <c r="K6" s="181"/>
      <c r="L6" s="181"/>
      <c r="M6" s="181"/>
      <c r="N6" s="182"/>
      <c r="O6" s="4"/>
      <c r="P6" s="180" t="s">
        <v>15</v>
      </c>
      <c r="Q6" s="181"/>
      <c r="R6" s="181"/>
      <c r="S6" s="181"/>
      <c r="T6" s="181"/>
      <c r="U6" s="181"/>
      <c r="V6" s="181"/>
      <c r="W6" s="181"/>
      <c r="X6" s="181"/>
      <c r="Y6" s="182"/>
      <c r="Z6" s="4"/>
      <c r="AA6" s="183"/>
      <c r="AB6" s="183"/>
      <c r="AC6" s="183"/>
      <c r="AD6" s="183"/>
      <c r="AE6" s="173"/>
    </row>
    <row r="7" spans="1:39" ht="16.5" customHeight="1" x14ac:dyDescent="0.2">
      <c r="B7" s="20" t="s">
        <v>11</v>
      </c>
      <c r="C7" s="21" t="s">
        <v>12</v>
      </c>
      <c r="D7" s="21" t="s">
        <v>13</v>
      </c>
      <c r="E7" s="21" t="s">
        <v>87</v>
      </c>
      <c r="F7" s="21" t="s">
        <v>88</v>
      </c>
      <c r="G7" s="21" t="s">
        <v>89</v>
      </c>
      <c r="H7" s="21" t="s">
        <v>90</v>
      </c>
      <c r="I7" s="81" t="s">
        <v>32</v>
      </c>
      <c r="J7" s="77" t="s">
        <v>0</v>
      </c>
      <c r="K7" s="22" t="s">
        <v>1</v>
      </c>
      <c r="L7" s="22" t="s">
        <v>2</v>
      </c>
      <c r="M7" s="22" t="s">
        <v>3</v>
      </c>
      <c r="N7" s="22" t="s">
        <v>4</v>
      </c>
      <c r="O7" s="4"/>
      <c r="P7" s="22" t="s">
        <v>87</v>
      </c>
      <c r="Q7" s="22" t="s">
        <v>88</v>
      </c>
      <c r="R7" s="22" t="s">
        <v>89</v>
      </c>
      <c r="S7" s="22" t="s">
        <v>90</v>
      </c>
      <c r="T7" s="82" t="s">
        <v>32</v>
      </c>
      <c r="U7" s="77" t="s">
        <v>0</v>
      </c>
      <c r="V7" s="22" t="s">
        <v>1</v>
      </c>
      <c r="W7" s="22" t="s">
        <v>2</v>
      </c>
      <c r="X7" s="22" t="s">
        <v>3</v>
      </c>
      <c r="Y7" s="22" t="s">
        <v>4</v>
      </c>
      <c r="Z7" s="4"/>
      <c r="AA7" s="174"/>
      <c r="AB7" s="174"/>
      <c r="AC7" s="174"/>
      <c r="AD7" s="174"/>
      <c r="AE7" s="173"/>
    </row>
    <row r="8" spans="1:39" s="65" customFormat="1" ht="84" x14ac:dyDescent="0.2">
      <c r="B8" s="62">
        <v>1</v>
      </c>
      <c r="C8" s="59" t="s">
        <v>61</v>
      </c>
      <c r="D8" s="59" t="s">
        <v>107</v>
      </c>
      <c r="E8" s="76">
        <v>799.62932474636011</v>
      </c>
      <c r="F8" s="76">
        <v>881.64276711038281</v>
      </c>
      <c r="G8" s="76">
        <v>853.54630102160627</v>
      </c>
      <c r="H8" s="76">
        <v>894.62779615611078</v>
      </c>
      <c r="I8" s="83">
        <v>959.34208031200001</v>
      </c>
      <c r="J8" s="78">
        <f>Calculation!C14</f>
        <v>852.22535662302334</v>
      </c>
      <c r="K8" s="66">
        <f>MIN(Calculation!D14,'Price cap formula &amp; calculation'!F49)</f>
        <v>870.18113980706721</v>
      </c>
      <c r="L8" s="66">
        <f>MIN(Calculation!E14,'Price cap formula &amp; calculation'!G49)</f>
        <v>888.44648558233666</v>
      </c>
      <c r="M8" s="66">
        <f>MIN(Calculation!F14,'Price cap formula &amp; calculation'!H49)</f>
        <v>910.59609614937403</v>
      </c>
      <c r="N8" s="66">
        <f>MIN(Calculation!G14,'Price cap formula &amp; calculation'!I49)</f>
        <v>934.68729997907212</v>
      </c>
      <c r="O8" s="67"/>
      <c r="P8" s="66">
        <v>879.59225722099609</v>
      </c>
      <c r="Q8" s="66">
        <v>969.80704382142119</v>
      </c>
      <c r="R8" s="66">
        <v>938.90093112376701</v>
      </c>
      <c r="S8" s="66">
        <v>984.09057577172189</v>
      </c>
      <c r="T8" s="154">
        <v>1055.2762883432001</v>
      </c>
      <c r="U8" s="66">
        <f>J8*(1+Inputs!$C$138)</f>
        <v>937.44789228532579</v>
      </c>
      <c r="V8" s="78">
        <f>K8*(1+Inputs!$C$138)</f>
        <v>957.19925378777396</v>
      </c>
      <c r="W8" s="78">
        <f>L8*(1+Inputs!$C$138)</f>
        <v>977.29113414057042</v>
      </c>
      <c r="X8" s="78">
        <f>M8*(1+Inputs!$C$138)</f>
        <v>1001.6557057643115</v>
      </c>
      <c r="Y8" s="78">
        <f>N8*(1+Inputs!$C$138)</f>
        <v>1028.1560299769794</v>
      </c>
      <c r="Z8" s="68"/>
      <c r="AA8" s="68"/>
      <c r="AB8" s="68"/>
      <c r="AC8" s="68"/>
      <c r="AD8" s="68"/>
      <c r="AE8" s="68"/>
      <c r="AF8" s="68"/>
      <c r="AG8" s="68"/>
      <c r="AH8" s="68"/>
      <c r="AI8" s="68"/>
      <c r="AJ8" s="68"/>
      <c r="AK8" s="68"/>
      <c r="AL8" s="68"/>
      <c r="AM8" s="68"/>
    </row>
    <row r="9" spans="1:39" s="65" customFormat="1" ht="108" x14ac:dyDescent="0.2">
      <c r="B9" s="63">
        <v>2</v>
      </c>
      <c r="C9" s="69" t="s">
        <v>62</v>
      </c>
      <c r="D9" s="69" t="s">
        <v>211</v>
      </c>
      <c r="E9" s="84">
        <v>799.62932474636011</v>
      </c>
      <c r="F9" s="84">
        <v>881.64276711038281</v>
      </c>
      <c r="G9" s="84">
        <v>853.54630102160627</v>
      </c>
      <c r="H9" s="84">
        <v>894.62779615611078</v>
      </c>
      <c r="I9" s="85">
        <v>959.34208031200001</v>
      </c>
      <c r="J9" s="79">
        <f>Calculation!C29</f>
        <v>46.627813699064284</v>
      </c>
      <c r="K9" s="79">
        <f>MIN(Calculation!D29,'Price cap formula &amp; calculation'!F50)</f>
        <v>47.60418461803436</v>
      </c>
      <c r="L9" s="79">
        <f>MIN(Calculation!E29,'Price cap formula &amp; calculation'!G50)</f>
        <v>48.604964809978682</v>
      </c>
      <c r="M9" s="79">
        <f>MIN(Calculation!F29,'Price cap formula &amp; calculation'!H50)</f>
        <v>49.8193261404477</v>
      </c>
      <c r="N9" s="79">
        <f>MIN(Calculation!G29,'Price cap formula &amp; calculation'!I50)</f>
        <v>51.131324562813731</v>
      </c>
      <c r="O9" s="67"/>
      <c r="P9" s="96">
        <v>879.59225722099609</v>
      </c>
      <c r="Q9" s="96">
        <v>969.80704382142119</v>
      </c>
      <c r="R9" s="96">
        <v>938.90093112376701</v>
      </c>
      <c r="S9" s="96">
        <v>984.09057577172189</v>
      </c>
      <c r="T9" s="155">
        <v>1055.2762883432001</v>
      </c>
      <c r="U9" s="156">
        <f>J9*(1+Inputs!$C$138)</f>
        <v>51.290595068970717</v>
      </c>
      <c r="V9" s="79">
        <f>K9*(1+Inputs!$C$138)</f>
        <v>52.364603079837799</v>
      </c>
      <c r="W9" s="79">
        <f>L9*(1+Inputs!$C$138)</f>
        <v>53.465461290976556</v>
      </c>
      <c r="X9" s="79">
        <f>M9*(1+Inputs!$C$138)</f>
        <v>54.801258754492473</v>
      </c>
      <c r="Y9" s="79">
        <f>N9*(1+Inputs!$C$138)</f>
        <v>56.244457019095108</v>
      </c>
      <c r="Z9" s="68"/>
      <c r="AA9" s="68"/>
      <c r="AB9" s="68"/>
      <c r="AC9" s="68"/>
      <c r="AD9" s="68"/>
      <c r="AE9" s="68"/>
      <c r="AF9" s="68"/>
      <c r="AG9" s="68"/>
      <c r="AH9" s="68"/>
      <c r="AI9" s="68"/>
      <c r="AJ9" s="68"/>
      <c r="AK9" s="68"/>
      <c r="AL9" s="68"/>
      <c r="AM9" s="68"/>
    </row>
    <row r="10" spans="1:39" s="65" customFormat="1" ht="120" x14ac:dyDescent="0.2">
      <c r="B10" s="62">
        <v>3</v>
      </c>
      <c r="C10" s="59" t="s">
        <v>101</v>
      </c>
      <c r="D10" s="59" t="s">
        <v>212</v>
      </c>
      <c r="E10" s="76">
        <v>799.62932474636011</v>
      </c>
      <c r="F10" s="76">
        <v>881.64276711038281</v>
      </c>
      <c r="G10" s="76">
        <v>853.54630102160627</v>
      </c>
      <c r="H10" s="76">
        <v>894.62779615611078</v>
      </c>
      <c r="I10" s="83">
        <v>959.34208031200001</v>
      </c>
      <c r="J10" s="78">
        <f>Calculation!C44</f>
        <v>211.70772682392843</v>
      </c>
      <c r="K10" s="66">
        <f>MIN(Calculation!D44,'Price cap formula &amp; calculation'!F51)</f>
        <v>216.16825831562252</v>
      </c>
      <c r="L10" s="66">
        <f>MIN(Calculation!E44,'Price cap formula &amp; calculation'!G51)</f>
        <v>220.70569058477975</v>
      </c>
      <c r="M10" s="66">
        <f>MIN(Calculation!F44,'Price cap formula &amp; calculation'!H51)</f>
        <v>226.20804235915557</v>
      </c>
      <c r="N10" s="66">
        <f>MIN(Calculation!G44,'Price cap formula &amp; calculation'!I51)</f>
        <v>232.19271995599146</v>
      </c>
      <c r="O10" s="67"/>
      <c r="P10" s="66">
        <v>879.59225722099609</v>
      </c>
      <c r="Q10" s="66">
        <v>969.80704382142119</v>
      </c>
      <c r="R10" s="66">
        <v>938.90093112376701</v>
      </c>
      <c r="S10" s="66">
        <v>984.09057577172189</v>
      </c>
      <c r="T10" s="154">
        <v>1055.2762883432001</v>
      </c>
      <c r="U10" s="66">
        <f>J10*(1+Inputs!$C$138)</f>
        <v>232.87849950632128</v>
      </c>
      <c r="V10" s="78">
        <f>K10*(1+Inputs!$C$138)</f>
        <v>237.78508414718479</v>
      </c>
      <c r="W10" s="78">
        <f>L10*(1+Inputs!$C$138)</f>
        <v>242.77625964325773</v>
      </c>
      <c r="X10" s="78">
        <f>M10*(1+Inputs!$C$138)</f>
        <v>248.82884659507116</v>
      </c>
      <c r="Y10" s="78">
        <f>N10*(1+Inputs!$C$138)</f>
        <v>255.41199195159064</v>
      </c>
      <c r="Z10" s="68"/>
      <c r="AA10" s="68"/>
      <c r="AB10" s="68"/>
      <c r="AC10" s="68"/>
      <c r="AD10" s="68"/>
      <c r="AE10" s="68"/>
      <c r="AF10" s="68"/>
      <c r="AG10" s="68"/>
      <c r="AH10" s="68"/>
      <c r="AI10" s="68"/>
      <c r="AJ10" s="68"/>
      <c r="AK10" s="68"/>
      <c r="AL10" s="68"/>
      <c r="AM10" s="68"/>
    </row>
    <row r="11" spans="1:39" s="65" customFormat="1" ht="60" x14ac:dyDescent="0.2">
      <c r="B11" s="63">
        <v>4</v>
      </c>
      <c r="C11" s="69" t="s">
        <v>63</v>
      </c>
      <c r="D11" s="69" t="s">
        <v>64</v>
      </c>
      <c r="E11" s="84">
        <v>799.62932474636011</v>
      </c>
      <c r="F11" s="84">
        <v>881.64276711038281</v>
      </c>
      <c r="G11" s="84">
        <v>853.54630102160627</v>
      </c>
      <c r="H11" s="84">
        <v>894.62779615611078</v>
      </c>
      <c r="I11" s="85">
        <v>959.34208031200001</v>
      </c>
      <c r="J11" s="79">
        <f>Calculation!C59</f>
        <v>892.29744983302794</v>
      </c>
      <c r="K11" s="79">
        <f>MIN(Calculation!D59,'Price cap formula &amp; calculation'!F52)</f>
        <v>911.0975235698204</v>
      </c>
      <c r="L11" s="79">
        <f>MIN(Calculation!E59,'Price cap formula &amp; calculation'!G52)</f>
        <v>930.22171569685747</v>
      </c>
      <c r="M11" s="79">
        <f>MIN(Calculation!F59,'Price cap formula &amp; calculation'!H52)</f>
        <v>953.41281282881562</v>
      </c>
      <c r="N11" s="79">
        <f>MIN(Calculation!G59,'Price cap formula &amp; calculation'!I52)</f>
        <v>978.63679797967768</v>
      </c>
      <c r="O11" s="67"/>
      <c r="P11" s="96">
        <v>879.59225722099609</v>
      </c>
      <c r="Q11" s="96">
        <v>969.80704382142119</v>
      </c>
      <c r="R11" s="96">
        <v>938.90093112376701</v>
      </c>
      <c r="S11" s="96">
        <v>984.09057577172189</v>
      </c>
      <c r="T11" s="155">
        <v>1055.2762883432001</v>
      </c>
      <c r="U11" s="156">
        <f>J11*(1+Inputs!$C$138)</f>
        <v>981.52719481633085</v>
      </c>
      <c r="V11" s="79">
        <f>K11*(1+Inputs!$C$138)</f>
        <v>1002.2072759268025</v>
      </c>
      <c r="W11" s="79">
        <f>L11*(1+Inputs!$C$138)</f>
        <v>1023.2438872665433</v>
      </c>
      <c r="X11" s="79">
        <f>M11*(1+Inputs!$C$138)</f>
        <v>1048.7540941116972</v>
      </c>
      <c r="Y11" s="79">
        <f>N11*(1+Inputs!$C$138)</f>
        <v>1076.5004777776455</v>
      </c>
      <c r="Z11" s="68"/>
      <c r="AA11" s="68"/>
      <c r="AB11" s="172"/>
      <c r="AC11" s="68"/>
      <c r="AD11" s="68"/>
      <c r="AE11" s="68"/>
      <c r="AF11" s="68"/>
      <c r="AG11" s="68"/>
      <c r="AH11" s="68"/>
      <c r="AI11" s="68"/>
      <c r="AJ11" s="68"/>
      <c r="AK11" s="68"/>
      <c r="AL11" s="68"/>
      <c r="AM11" s="68"/>
    </row>
    <row r="12" spans="1:39" s="65" customFormat="1" ht="48" x14ac:dyDescent="0.2">
      <c r="B12" s="62">
        <v>5</v>
      </c>
      <c r="C12" s="59" t="s">
        <v>68</v>
      </c>
      <c r="D12" s="59" t="s">
        <v>69</v>
      </c>
      <c r="E12" s="76" t="s">
        <v>91</v>
      </c>
      <c r="F12" s="76" t="s">
        <v>91</v>
      </c>
      <c r="G12" s="76" t="s">
        <v>91</v>
      </c>
      <c r="H12" s="76" t="s">
        <v>91</v>
      </c>
      <c r="I12" s="83" t="s">
        <v>91</v>
      </c>
      <c r="J12" s="78">
        <f>Calculation!C74</f>
        <v>1320.6393049989133</v>
      </c>
      <c r="K12" s="66">
        <f>MIN(Calculation!D74,'Price cap formula &amp; calculation'!F53)</f>
        <v>1348.4642375013339</v>
      </c>
      <c r="L12" s="66">
        <f>MIN(Calculation!E74,'Price cap formula &amp; calculation'!G53)</f>
        <v>1376.7688794164733</v>
      </c>
      <c r="M12" s="66">
        <f>MIN(Calculation!F74,'Price cap formula &amp; calculation'!H53)</f>
        <v>1411.0927188539195</v>
      </c>
      <c r="N12" s="66">
        <f>MIN(Calculation!G74,'Price cap formula &amp; calculation'!I53)</f>
        <v>1448.4253215921328</v>
      </c>
      <c r="O12" s="67"/>
      <c r="P12" s="66" t="s">
        <v>91</v>
      </c>
      <c r="Q12" s="66" t="s">
        <v>91</v>
      </c>
      <c r="R12" s="66" t="s">
        <v>91</v>
      </c>
      <c r="S12" s="66" t="s">
        <v>91</v>
      </c>
      <c r="T12" s="154" t="s">
        <v>91</v>
      </c>
      <c r="U12" s="66">
        <f>J12*(1+Inputs!$C$138)</f>
        <v>1452.7032354988048</v>
      </c>
      <c r="V12" s="78">
        <f>K12*(1+Inputs!$C$138)</f>
        <v>1483.3106612514673</v>
      </c>
      <c r="W12" s="78">
        <f>L12*(1+Inputs!$C$138)</f>
        <v>1514.4457673581207</v>
      </c>
      <c r="X12" s="78">
        <f>M12*(1+Inputs!$C$138)</f>
        <v>1552.2019907393114</v>
      </c>
      <c r="Y12" s="78">
        <f>N12*(1+Inputs!$C$138)</f>
        <v>1593.2678537513461</v>
      </c>
      <c r="Z12" s="68"/>
      <c r="AA12" s="68"/>
      <c r="AB12" s="68"/>
      <c r="AC12" s="68"/>
      <c r="AD12" s="68"/>
      <c r="AE12" s="68"/>
      <c r="AF12" s="68"/>
      <c r="AG12" s="68"/>
      <c r="AH12" s="68"/>
      <c r="AI12" s="68"/>
      <c r="AJ12" s="68"/>
      <c r="AK12" s="68"/>
      <c r="AL12" s="68"/>
      <c r="AM12" s="68"/>
    </row>
    <row r="13" spans="1:39" s="65" customFormat="1" ht="48" x14ac:dyDescent="0.2">
      <c r="B13" s="63">
        <v>6</v>
      </c>
      <c r="C13" s="69" t="s">
        <v>72</v>
      </c>
      <c r="D13" s="69" t="s">
        <v>65</v>
      </c>
      <c r="E13" s="84">
        <v>494.02386442663061</v>
      </c>
      <c r="F13" s="84">
        <v>544.67257831291181</v>
      </c>
      <c r="G13" s="84">
        <v>527.22674618616031</v>
      </c>
      <c r="H13" s="84">
        <v>552.65819501373085</v>
      </c>
      <c r="I13" s="85">
        <v>592.6571377649999</v>
      </c>
      <c r="J13" s="79">
        <f>Calculation!C89</f>
        <v>561.12665927463661</v>
      </c>
      <c r="K13" s="79">
        <f>MIN(Calculation!D89,'Price cap formula &amp; calculation'!F54)</f>
        <v>572.94919958562502</v>
      </c>
      <c r="L13" s="79">
        <f>MIN(Calculation!E89,'Price cap formula &amp; calculation'!G54)</f>
        <v>584.97556371070311</v>
      </c>
      <c r="M13" s="79">
        <f>MIN(Calculation!F89,'Price cap formula &amp; calculation'!H54)</f>
        <v>599.55942569641695</v>
      </c>
      <c r="N13" s="79">
        <f>MIN(Calculation!G89,'Price cap formula &amp; calculation'!I54)</f>
        <v>615.4216816335429</v>
      </c>
      <c r="O13" s="67"/>
      <c r="P13" s="96">
        <v>543.42625086929365</v>
      </c>
      <c r="Q13" s="96">
        <v>599.13983614420306</v>
      </c>
      <c r="R13" s="96">
        <v>579.94942080477642</v>
      </c>
      <c r="S13" s="96">
        <v>607.92401451510398</v>
      </c>
      <c r="T13" s="155">
        <v>651.92285154149999</v>
      </c>
      <c r="U13" s="156">
        <f>J13*(1+Inputs!$C$138)</f>
        <v>617.2393252021003</v>
      </c>
      <c r="V13" s="79">
        <f>K13*(1+Inputs!$C$138)</f>
        <v>630.24411954418758</v>
      </c>
      <c r="W13" s="79">
        <f>L13*(1+Inputs!$C$138)</f>
        <v>643.47312008177346</v>
      </c>
      <c r="X13" s="79">
        <f>M13*(1+Inputs!$C$138)</f>
        <v>659.51536826605866</v>
      </c>
      <c r="Y13" s="79">
        <f>N13*(1+Inputs!$C$138)</f>
        <v>676.96384979689719</v>
      </c>
      <c r="Z13" s="68"/>
      <c r="AA13" s="68"/>
      <c r="AB13" s="172"/>
      <c r="AC13" s="68"/>
      <c r="AD13" s="68"/>
      <c r="AE13" s="68"/>
      <c r="AF13" s="68"/>
      <c r="AG13" s="68"/>
      <c r="AH13" s="68"/>
      <c r="AI13" s="68"/>
      <c r="AJ13" s="68"/>
      <c r="AK13" s="68"/>
      <c r="AL13" s="68"/>
      <c r="AM13" s="68"/>
    </row>
    <row r="14" spans="1:39" s="65" customFormat="1" ht="60" x14ac:dyDescent="0.2">
      <c r="B14" s="62" t="s">
        <v>147</v>
      </c>
      <c r="C14" s="59" t="s">
        <v>179</v>
      </c>
      <c r="D14" s="59" t="s">
        <v>163</v>
      </c>
      <c r="E14" s="76"/>
      <c r="F14" s="76"/>
      <c r="G14" s="76"/>
      <c r="H14" s="76"/>
      <c r="I14" s="83"/>
      <c r="J14" s="78">
        <f>Calculation!C93</f>
        <v>112.22533185492732</v>
      </c>
      <c r="K14" s="66">
        <f>MIN(Calculation!D93,'Price cap formula &amp; calculation'!F55)</f>
        <v>114.589839917125</v>
      </c>
      <c r="L14" s="66">
        <f>MIN(Calculation!E93,'Price cap formula &amp; calculation'!G55)</f>
        <v>116.99511274214062</v>
      </c>
      <c r="M14" s="66">
        <f>MIN(Calculation!F93,'Price cap formula &amp; calculation'!H55)</f>
        <v>119.91188513928338</v>
      </c>
      <c r="N14" s="66">
        <f>MIN(Calculation!G93,'Price cap formula &amp; calculation'!I55)</f>
        <v>123.08433632670857</v>
      </c>
      <c r="O14" s="67"/>
      <c r="P14" s="66"/>
      <c r="Q14" s="66"/>
      <c r="R14" s="66"/>
      <c r="S14" s="66"/>
      <c r="T14" s="154"/>
      <c r="U14" s="66">
        <f>J14*(1+Inputs!$C$138)</f>
        <v>123.44786504042006</v>
      </c>
      <c r="V14" s="78">
        <f>K14*(1+Inputs!$C$138)</f>
        <v>126.04882390883752</v>
      </c>
      <c r="W14" s="78">
        <f>L14*(1+Inputs!$C$138)</f>
        <v>128.69462401635468</v>
      </c>
      <c r="X14" s="78">
        <f>M14*(1+Inputs!$C$138)</f>
        <v>131.90307365321172</v>
      </c>
      <c r="Y14" s="78">
        <f>N14*(1+Inputs!$C$138)</f>
        <v>135.39276995937942</v>
      </c>
      <c r="Z14" s="68"/>
      <c r="AA14" s="68"/>
      <c r="AB14" s="172"/>
      <c r="AC14" s="68"/>
      <c r="AD14" s="68"/>
      <c r="AE14" s="68"/>
      <c r="AF14" s="68"/>
      <c r="AG14" s="68"/>
      <c r="AH14" s="68"/>
      <c r="AI14" s="68"/>
      <c r="AJ14" s="68"/>
      <c r="AK14" s="68"/>
      <c r="AL14" s="68"/>
      <c r="AM14" s="68"/>
    </row>
    <row r="15" spans="1:39" s="65" customFormat="1" ht="48" x14ac:dyDescent="0.2">
      <c r="B15" s="63">
        <v>7</v>
      </c>
      <c r="C15" s="69" t="s">
        <v>73</v>
      </c>
      <c r="D15" s="69" t="s">
        <v>65</v>
      </c>
      <c r="E15" s="84">
        <v>790.43818308260904</v>
      </c>
      <c r="F15" s="84">
        <v>871.47612530065885</v>
      </c>
      <c r="G15" s="84">
        <v>843.56279389785641</v>
      </c>
      <c r="H15" s="84">
        <v>884.25311202196917</v>
      </c>
      <c r="I15" s="85">
        <v>948.25142042399989</v>
      </c>
      <c r="J15" s="79">
        <f>Calculation!C104</f>
        <v>897.80265483941855</v>
      </c>
      <c r="K15" s="79">
        <f>MIN(Calculation!D104,'Price cap formula &amp; calculation'!F56)</f>
        <v>916.71871933700004</v>
      </c>
      <c r="L15" s="79">
        <f>MIN(Calculation!E104,'Price cap formula &amp; calculation'!G56)</f>
        <v>935.96090193712496</v>
      </c>
      <c r="M15" s="79">
        <f>MIN(Calculation!F104,'Price cap formula &amp; calculation'!H56)</f>
        <v>959.29508111426708</v>
      </c>
      <c r="N15" s="79">
        <f>MIN(Calculation!G104,'Price cap formula &amp; calculation'!I56)</f>
        <v>984.67469061366853</v>
      </c>
      <c r="O15" s="67"/>
      <c r="P15" s="96">
        <v>869.48200139086998</v>
      </c>
      <c r="Q15" s="96">
        <v>958.62373783072485</v>
      </c>
      <c r="R15" s="96">
        <v>927.91907328764216</v>
      </c>
      <c r="S15" s="96">
        <v>972.67842322416618</v>
      </c>
      <c r="T15" s="155">
        <v>1043.0765624664</v>
      </c>
      <c r="U15" s="156">
        <f>J15*(1+Inputs!$C$138)</f>
        <v>987.58292032336044</v>
      </c>
      <c r="V15" s="79">
        <f>K15*(1+Inputs!$C$138)</f>
        <v>1008.3905912707002</v>
      </c>
      <c r="W15" s="79">
        <f>L15*(1+Inputs!$C$138)</f>
        <v>1029.5569921308374</v>
      </c>
      <c r="X15" s="79">
        <f>M15*(1+Inputs!$C$138)</f>
        <v>1055.2245892256938</v>
      </c>
      <c r="Y15" s="79">
        <f>N15*(1+Inputs!$C$138)</f>
        <v>1083.1421596750354</v>
      </c>
      <c r="Z15" s="68"/>
      <c r="AA15" s="68"/>
      <c r="AB15" s="172"/>
      <c r="AC15" s="68"/>
      <c r="AD15" s="68"/>
      <c r="AE15" s="68"/>
      <c r="AF15" s="68"/>
      <c r="AG15" s="68"/>
      <c r="AH15" s="68"/>
      <c r="AI15" s="68"/>
      <c r="AJ15" s="68"/>
      <c r="AK15" s="68"/>
      <c r="AL15" s="68"/>
      <c r="AM15" s="68"/>
    </row>
    <row r="16" spans="1:39" s="65" customFormat="1" ht="60" x14ac:dyDescent="0.2">
      <c r="B16" s="62" t="s">
        <v>148</v>
      </c>
      <c r="C16" s="59" t="s">
        <v>164</v>
      </c>
      <c r="D16" s="59" t="s">
        <v>163</v>
      </c>
      <c r="E16" s="76"/>
      <c r="F16" s="76"/>
      <c r="G16" s="76"/>
      <c r="H16" s="76"/>
      <c r="I16" s="83"/>
      <c r="J16" s="78">
        <f>Calculation!C108</f>
        <v>448.90132741970928</v>
      </c>
      <c r="K16" s="66">
        <f>MIN(Calculation!D108,'Price cap formula &amp; calculation'!F57)</f>
        <v>458.35935966850002</v>
      </c>
      <c r="L16" s="66">
        <f>MIN(Calculation!E108,'Price cap formula &amp; calculation'!G57)</f>
        <v>467.98045096856248</v>
      </c>
      <c r="M16" s="66">
        <f>MIN(Calculation!F108,'Price cap formula &amp; calculation'!H57)</f>
        <v>479.64754055713354</v>
      </c>
      <c r="N16" s="66">
        <f>MIN(Calculation!G108,'Price cap formula &amp; calculation'!I57)</f>
        <v>492.33734530683427</v>
      </c>
      <c r="O16" s="67"/>
      <c r="P16" s="66"/>
      <c r="Q16" s="66"/>
      <c r="R16" s="66"/>
      <c r="S16" s="66"/>
      <c r="T16" s="154"/>
      <c r="U16" s="66">
        <f>J16*(1+Inputs!$C$138)</f>
        <v>493.79146016168022</v>
      </c>
      <c r="V16" s="78">
        <f>K16*(1+Inputs!$C$138)</f>
        <v>504.19529563535008</v>
      </c>
      <c r="W16" s="78">
        <f>L16*(1+Inputs!$C$138)</f>
        <v>514.77849606541872</v>
      </c>
      <c r="X16" s="78">
        <f>M16*(1+Inputs!$C$138)</f>
        <v>527.61229461284688</v>
      </c>
      <c r="Y16" s="78">
        <f>N16*(1+Inputs!$C$138)</f>
        <v>541.57107983751769</v>
      </c>
      <c r="Z16" s="68"/>
      <c r="AA16" s="68"/>
      <c r="AB16" s="172"/>
      <c r="AC16" s="68"/>
      <c r="AD16" s="68"/>
      <c r="AE16" s="68"/>
      <c r="AF16" s="68"/>
      <c r="AG16" s="68"/>
      <c r="AH16" s="68"/>
      <c r="AI16" s="68"/>
      <c r="AJ16" s="68"/>
      <c r="AK16" s="68"/>
      <c r="AL16" s="68"/>
      <c r="AM16" s="68"/>
    </row>
    <row r="17" spans="1:39" s="65" customFormat="1" ht="48" x14ac:dyDescent="0.2">
      <c r="B17" s="63">
        <v>8</v>
      </c>
      <c r="C17" s="69" t="s">
        <v>74</v>
      </c>
      <c r="D17" s="69" t="s">
        <v>66</v>
      </c>
      <c r="E17" s="84">
        <v>494.02386442663061</v>
      </c>
      <c r="F17" s="84">
        <v>544.67257831291181</v>
      </c>
      <c r="G17" s="84">
        <v>527.22674618616031</v>
      </c>
      <c r="H17" s="84">
        <v>552.65819501373085</v>
      </c>
      <c r="I17" s="85">
        <v>592.6571377649999</v>
      </c>
      <c r="J17" s="79">
        <f>Calculation!C119</f>
        <v>561.12665927463661</v>
      </c>
      <c r="K17" s="79">
        <f>MIN(Calculation!D119,'Price cap formula &amp; calculation'!F58)</f>
        <v>572.94919958562502</v>
      </c>
      <c r="L17" s="79">
        <f>MIN(Calculation!E119,'Price cap formula &amp; calculation'!G58)</f>
        <v>584.97556371070311</v>
      </c>
      <c r="M17" s="79">
        <f>MIN(Calculation!F119,'Price cap formula &amp; calculation'!H58)</f>
        <v>599.55942569641695</v>
      </c>
      <c r="N17" s="79">
        <f>MIN(Calculation!G119,'Price cap formula &amp; calculation'!I58)</f>
        <v>615.4216816335429</v>
      </c>
      <c r="O17" s="67"/>
      <c r="P17" s="96">
        <v>543.42625086929365</v>
      </c>
      <c r="Q17" s="96">
        <v>599.13983614420306</v>
      </c>
      <c r="R17" s="96">
        <v>579.94942080477642</v>
      </c>
      <c r="S17" s="96">
        <v>607.92401451510398</v>
      </c>
      <c r="T17" s="155">
        <v>651.92285154149999</v>
      </c>
      <c r="U17" s="156">
        <f>J17*(1+Inputs!$C$138)</f>
        <v>617.2393252021003</v>
      </c>
      <c r="V17" s="79">
        <f>K17*(1+Inputs!$C$138)</f>
        <v>630.24411954418758</v>
      </c>
      <c r="W17" s="79">
        <f>L17*(1+Inputs!$C$138)</f>
        <v>643.47312008177346</v>
      </c>
      <c r="X17" s="79">
        <f>M17*(1+Inputs!$C$138)</f>
        <v>659.51536826605866</v>
      </c>
      <c r="Y17" s="79">
        <f>N17*(1+Inputs!$C$138)</f>
        <v>676.96384979689719</v>
      </c>
      <c r="Z17" s="68"/>
      <c r="AA17" s="68"/>
      <c r="AB17" s="172"/>
      <c r="AC17" s="68"/>
      <c r="AD17" s="68"/>
      <c r="AE17" s="68"/>
      <c r="AF17" s="68"/>
      <c r="AG17" s="68"/>
      <c r="AH17" s="68"/>
      <c r="AI17" s="68"/>
      <c r="AJ17" s="68"/>
      <c r="AK17" s="68"/>
      <c r="AL17" s="68"/>
      <c r="AM17" s="68"/>
    </row>
    <row r="18" spans="1:39" s="65" customFormat="1" ht="60" x14ac:dyDescent="0.2">
      <c r="B18" s="62" t="s">
        <v>149</v>
      </c>
      <c r="C18" s="59" t="s">
        <v>165</v>
      </c>
      <c r="D18" s="59" t="s">
        <v>166</v>
      </c>
      <c r="E18" s="76"/>
      <c r="F18" s="76"/>
      <c r="G18" s="76"/>
      <c r="H18" s="76"/>
      <c r="I18" s="83"/>
      <c r="J18" s="78">
        <f>Calculation!C123</f>
        <v>112.22533185492732</v>
      </c>
      <c r="K18" s="66">
        <f>MIN(Calculation!D123,'Price cap formula &amp; calculation'!F59)</f>
        <v>114.589839917125</v>
      </c>
      <c r="L18" s="66">
        <f>MIN(Calculation!E123,'Price cap formula &amp; calculation'!G59)</f>
        <v>116.99511274214062</v>
      </c>
      <c r="M18" s="66">
        <f>MIN(Calculation!F123,'Price cap formula &amp; calculation'!H59)</f>
        <v>119.91188513928338</v>
      </c>
      <c r="N18" s="66">
        <f>MIN(Calculation!G123,'Price cap formula &amp; calculation'!I59)</f>
        <v>123.08433632670857</v>
      </c>
      <c r="O18" s="67"/>
      <c r="P18" s="66"/>
      <c r="Q18" s="66"/>
      <c r="R18" s="66"/>
      <c r="S18" s="66"/>
      <c r="T18" s="154"/>
      <c r="U18" s="66">
        <f>J18*(1+Inputs!$C$138)</f>
        <v>123.44786504042006</v>
      </c>
      <c r="V18" s="78">
        <f>K18*(1+Inputs!$C$138)</f>
        <v>126.04882390883752</v>
      </c>
      <c r="W18" s="78">
        <f>L18*(1+Inputs!$C$138)</f>
        <v>128.69462401635468</v>
      </c>
      <c r="X18" s="78">
        <f>M18*(1+Inputs!$C$138)</f>
        <v>131.90307365321172</v>
      </c>
      <c r="Y18" s="78">
        <f>N18*(1+Inputs!$C$138)</f>
        <v>135.39276995937942</v>
      </c>
      <c r="Z18" s="68"/>
      <c r="AA18" s="68"/>
      <c r="AB18" s="172"/>
      <c r="AC18" s="68"/>
      <c r="AD18" s="68"/>
      <c r="AE18" s="68"/>
      <c r="AF18" s="68"/>
      <c r="AG18" s="68"/>
      <c r="AH18" s="68"/>
      <c r="AI18" s="68"/>
      <c r="AJ18" s="68"/>
      <c r="AK18" s="68"/>
      <c r="AL18" s="68"/>
      <c r="AM18" s="68"/>
    </row>
    <row r="19" spans="1:39" s="65" customFormat="1" ht="48" x14ac:dyDescent="0.2">
      <c r="B19" s="63">
        <v>9</v>
      </c>
      <c r="C19" s="69" t="s">
        <v>75</v>
      </c>
      <c r="D19" s="69" t="s">
        <v>66</v>
      </c>
      <c r="E19" s="84">
        <v>790.43818308260904</v>
      </c>
      <c r="F19" s="84">
        <v>871.47612530065885</v>
      </c>
      <c r="G19" s="84">
        <v>843.56279389785641</v>
      </c>
      <c r="H19" s="84">
        <v>884.25311202196917</v>
      </c>
      <c r="I19" s="85">
        <v>948.25142042399989</v>
      </c>
      <c r="J19" s="79">
        <f>Calculation!C134</f>
        <v>897.80265483941855</v>
      </c>
      <c r="K19" s="79">
        <f>MIN(Calculation!D134,'Price cap formula &amp; calculation'!F60)</f>
        <v>916.71871933700004</v>
      </c>
      <c r="L19" s="79">
        <f>MIN(Calculation!E134,'Price cap formula &amp; calculation'!G60)</f>
        <v>935.96090193712496</v>
      </c>
      <c r="M19" s="79">
        <f>MIN(Calculation!F134,'Price cap formula &amp; calculation'!H60)</f>
        <v>959.29508111426708</v>
      </c>
      <c r="N19" s="79">
        <f>MIN(Calculation!G134,'Price cap formula &amp; calculation'!I60)</f>
        <v>984.67469061366853</v>
      </c>
      <c r="O19" s="67"/>
      <c r="P19" s="96">
        <v>869.48200139086998</v>
      </c>
      <c r="Q19" s="96">
        <v>958.62373783072485</v>
      </c>
      <c r="R19" s="96">
        <v>927.91907328764216</v>
      </c>
      <c r="S19" s="96">
        <v>972.67842322416618</v>
      </c>
      <c r="T19" s="155">
        <v>1043.0765624664</v>
      </c>
      <c r="U19" s="156">
        <f>J19*(1+Inputs!$C$138)</f>
        <v>987.58292032336044</v>
      </c>
      <c r="V19" s="79">
        <f>K19*(1+Inputs!$C$138)</f>
        <v>1008.3905912707002</v>
      </c>
      <c r="W19" s="79">
        <f>L19*(1+Inputs!$C$138)</f>
        <v>1029.5569921308374</v>
      </c>
      <c r="X19" s="79">
        <f>M19*(1+Inputs!$C$138)</f>
        <v>1055.2245892256938</v>
      </c>
      <c r="Y19" s="79">
        <f>N19*(1+Inputs!$C$138)</f>
        <v>1083.1421596750354</v>
      </c>
      <c r="Z19" s="68"/>
      <c r="AA19" s="68"/>
      <c r="AB19" s="172"/>
      <c r="AC19" s="68"/>
      <c r="AD19" s="68"/>
      <c r="AE19" s="68"/>
      <c r="AF19" s="68"/>
      <c r="AG19" s="68"/>
      <c r="AH19" s="68"/>
      <c r="AI19" s="68"/>
      <c r="AJ19" s="68"/>
      <c r="AK19" s="68"/>
      <c r="AL19" s="68"/>
      <c r="AM19" s="68"/>
    </row>
    <row r="20" spans="1:39" s="65" customFormat="1" ht="60" x14ac:dyDescent="0.2">
      <c r="B20" s="62" t="s">
        <v>150</v>
      </c>
      <c r="C20" s="59" t="s">
        <v>167</v>
      </c>
      <c r="D20" s="59" t="s">
        <v>168</v>
      </c>
      <c r="E20" s="76"/>
      <c r="F20" s="76"/>
      <c r="G20" s="76"/>
      <c r="H20" s="76"/>
      <c r="I20" s="83"/>
      <c r="J20" s="78">
        <f>Calculation!C138</f>
        <v>448.90132741970928</v>
      </c>
      <c r="K20" s="66">
        <f>MIN(Calculation!D138,'Price cap formula &amp; calculation'!F61)</f>
        <v>458.35935966850002</v>
      </c>
      <c r="L20" s="66">
        <f>MIN(Calculation!E138,'Price cap formula &amp; calculation'!G61)</f>
        <v>467.98045096856248</v>
      </c>
      <c r="M20" s="66">
        <f>MIN(Calculation!F138,'Price cap formula &amp; calculation'!H61)</f>
        <v>479.64754055713354</v>
      </c>
      <c r="N20" s="66">
        <f>MIN(Calculation!G138,'Price cap formula &amp; calculation'!I61)</f>
        <v>492.33734530683427</v>
      </c>
      <c r="O20" s="67"/>
      <c r="P20" s="66"/>
      <c r="Q20" s="66"/>
      <c r="R20" s="66"/>
      <c r="S20" s="66"/>
      <c r="T20" s="154"/>
      <c r="U20" s="66">
        <f>J20*(1+Inputs!$C$138)</f>
        <v>493.79146016168022</v>
      </c>
      <c r="V20" s="78">
        <f>K20*(1+Inputs!$C$138)</f>
        <v>504.19529563535008</v>
      </c>
      <c r="W20" s="78">
        <f>L20*(1+Inputs!$C$138)</f>
        <v>514.77849606541872</v>
      </c>
      <c r="X20" s="78">
        <f>M20*(1+Inputs!$C$138)</f>
        <v>527.61229461284688</v>
      </c>
      <c r="Y20" s="78">
        <f>N20*(1+Inputs!$C$138)</f>
        <v>541.57107983751769</v>
      </c>
      <c r="Z20" s="68"/>
      <c r="AA20" s="68"/>
      <c r="AB20" s="172"/>
      <c r="AC20" s="68"/>
      <c r="AD20" s="68"/>
      <c r="AE20" s="68"/>
      <c r="AF20" s="68"/>
      <c r="AG20" s="68"/>
      <c r="AH20" s="68"/>
      <c r="AI20" s="68"/>
      <c r="AJ20" s="68"/>
      <c r="AK20" s="68"/>
      <c r="AL20" s="68"/>
      <c r="AM20" s="68"/>
    </row>
    <row r="21" spans="1:39" s="65" customFormat="1" ht="48" x14ac:dyDescent="0.2">
      <c r="B21" s="63">
        <v>10</v>
      </c>
      <c r="C21" s="69" t="s">
        <v>206</v>
      </c>
      <c r="D21" s="69" t="s">
        <v>213</v>
      </c>
      <c r="E21" s="84">
        <v>296.41431865597838</v>
      </c>
      <c r="F21" s="84">
        <v>326.8035469877471</v>
      </c>
      <c r="G21" s="84">
        <v>316.33604771169615</v>
      </c>
      <c r="H21" s="84">
        <v>331.59491700823844</v>
      </c>
      <c r="I21" s="85">
        <v>355.59428265899999</v>
      </c>
      <c r="J21" s="79">
        <f>Calculation!C149</f>
        <v>336.675995564782</v>
      </c>
      <c r="K21" s="79">
        <f>MIN(Calculation!D149,'Price cap formula &amp; calculation'!F62)</f>
        <v>343.76951975137507</v>
      </c>
      <c r="L21" s="79">
        <f>MIN(Calculation!E149,'Price cap formula &amp; calculation'!G62)</f>
        <v>350.9853382264219</v>
      </c>
      <c r="M21" s="79">
        <f>MIN(Calculation!F149,'Price cap formula &amp; calculation'!H62)</f>
        <v>359.73565541785018</v>
      </c>
      <c r="N21" s="79">
        <f>MIN(Calculation!G149,'Price cap formula &amp; calculation'!I62)</f>
        <v>369.25300898012574</v>
      </c>
      <c r="O21" s="67"/>
      <c r="P21" s="96">
        <v>326.05575052157621</v>
      </c>
      <c r="Q21" s="96">
        <v>359.48390168652185</v>
      </c>
      <c r="R21" s="96">
        <v>347.9696524828658</v>
      </c>
      <c r="S21" s="96">
        <v>364.75440870906232</v>
      </c>
      <c r="T21" s="155">
        <v>391.1537109249</v>
      </c>
      <c r="U21" s="156">
        <f>J21*(1+Inputs!$C$138)</f>
        <v>370.34359512126025</v>
      </c>
      <c r="V21" s="79">
        <f>K21*(1+Inputs!$C$138)</f>
        <v>378.14647172651263</v>
      </c>
      <c r="W21" s="79">
        <f>L21*(1+Inputs!$C$138)</f>
        <v>386.0838720490641</v>
      </c>
      <c r="X21" s="79">
        <f>M21*(1+Inputs!$C$138)</f>
        <v>395.70922095963522</v>
      </c>
      <c r="Y21" s="79">
        <f>N21*(1+Inputs!$C$138)</f>
        <v>406.17830987813835</v>
      </c>
      <c r="Z21" s="68"/>
      <c r="AA21" s="175"/>
      <c r="AB21" s="176"/>
      <c r="AC21" s="177"/>
      <c r="AD21" s="176"/>
      <c r="AE21" s="68"/>
      <c r="AF21" s="68"/>
      <c r="AG21" s="68"/>
      <c r="AH21" s="68"/>
      <c r="AI21" s="68"/>
      <c r="AJ21" s="68"/>
      <c r="AK21" s="68"/>
      <c r="AL21" s="68"/>
      <c r="AM21" s="68"/>
    </row>
    <row r="22" spans="1:39" s="65" customFormat="1" ht="84" x14ac:dyDescent="0.2">
      <c r="B22" s="62" t="s">
        <v>151</v>
      </c>
      <c r="C22" s="59" t="s">
        <v>207</v>
      </c>
      <c r="D22" s="59" t="s">
        <v>214</v>
      </c>
      <c r="E22" s="76"/>
      <c r="F22" s="76"/>
      <c r="G22" s="76"/>
      <c r="H22" s="76"/>
      <c r="I22" s="83"/>
      <c r="J22" s="78">
        <f>Calculation!C153</f>
        <v>112.22533185492732</v>
      </c>
      <c r="K22" s="66">
        <f>MIN(Calculation!D153,'Price cap formula &amp; calculation'!F63)</f>
        <v>114.589839917125</v>
      </c>
      <c r="L22" s="66">
        <f>MIN(Calculation!E153,'Price cap formula &amp; calculation'!G63)</f>
        <v>116.99511274214062</v>
      </c>
      <c r="M22" s="66">
        <f>MIN(Calculation!F153,'Price cap formula &amp; calculation'!H63)</f>
        <v>119.91188513928338</v>
      </c>
      <c r="N22" s="66">
        <f>MIN(Calculation!G153,'Price cap formula &amp; calculation'!I63)</f>
        <v>123.08433632670857</v>
      </c>
      <c r="O22" s="67"/>
      <c r="P22" s="66"/>
      <c r="Q22" s="66"/>
      <c r="R22" s="66"/>
      <c r="S22" s="66"/>
      <c r="T22" s="154"/>
      <c r="U22" s="66">
        <f>J22*(1+Inputs!$C$138)</f>
        <v>123.44786504042006</v>
      </c>
      <c r="V22" s="78">
        <f>K22*(1+Inputs!$C$138)</f>
        <v>126.04882390883752</v>
      </c>
      <c r="W22" s="78">
        <f>L22*(1+Inputs!$C$138)</f>
        <v>128.69462401635468</v>
      </c>
      <c r="X22" s="78">
        <f>M22*(1+Inputs!$C$138)</f>
        <v>131.90307365321172</v>
      </c>
      <c r="Y22" s="78">
        <f>N22*(1+Inputs!$C$138)</f>
        <v>135.39276995937942</v>
      </c>
      <c r="Z22" s="68"/>
      <c r="AA22" s="175"/>
      <c r="AB22" s="176"/>
      <c r="AC22" s="177"/>
      <c r="AD22" s="176"/>
      <c r="AE22" s="68"/>
      <c r="AF22" s="68"/>
      <c r="AG22" s="68"/>
      <c r="AH22" s="68"/>
      <c r="AI22" s="68"/>
      <c r="AJ22" s="68"/>
      <c r="AK22" s="68"/>
      <c r="AL22" s="68"/>
      <c r="AM22" s="68"/>
    </row>
    <row r="23" spans="1:39" s="65" customFormat="1" ht="48" x14ac:dyDescent="0.2">
      <c r="B23" s="63">
        <v>11</v>
      </c>
      <c r="C23" s="69" t="s">
        <v>106</v>
      </c>
      <c r="D23" s="69" t="s">
        <v>213</v>
      </c>
      <c r="E23" s="84">
        <v>592.82863731195675</v>
      </c>
      <c r="F23" s="84">
        <v>653.60709397549419</v>
      </c>
      <c r="G23" s="84">
        <v>632.67209542339231</v>
      </c>
      <c r="H23" s="84">
        <v>663.18983401647688</v>
      </c>
      <c r="I23" s="85">
        <v>711.18856531799997</v>
      </c>
      <c r="J23" s="79">
        <f>Calculation!C164</f>
        <v>673.351991129564</v>
      </c>
      <c r="K23" s="79">
        <f>MIN(Calculation!D164,'Price cap formula &amp; calculation'!F64)</f>
        <v>687.53903950275014</v>
      </c>
      <c r="L23" s="79">
        <f>MIN(Calculation!E164,'Price cap formula &amp; calculation'!G64)</f>
        <v>701.9706764528438</v>
      </c>
      <c r="M23" s="79">
        <f>MIN(Calculation!F164,'Price cap formula &amp; calculation'!H64)</f>
        <v>719.47131083570036</v>
      </c>
      <c r="N23" s="79">
        <f>MIN(Calculation!G164,'Price cap formula &amp; calculation'!I64)</f>
        <v>738.50601796025148</v>
      </c>
      <c r="O23" s="67"/>
      <c r="P23" s="96">
        <v>652.11150104315243</v>
      </c>
      <c r="Q23" s="96">
        <v>718.96780337304369</v>
      </c>
      <c r="R23" s="96">
        <v>695.93930496573159</v>
      </c>
      <c r="S23" s="96">
        <v>729.50881741812464</v>
      </c>
      <c r="T23" s="155">
        <v>782.30742184979999</v>
      </c>
      <c r="U23" s="156">
        <f>J23*(1+Inputs!$C$138)</f>
        <v>740.6871902425205</v>
      </c>
      <c r="V23" s="79">
        <f>K23*(1+Inputs!$C$138)</f>
        <v>756.29294345302526</v>
      </c>
      <c r="W23" s="79">
        <f>L23*(1+Inputs!$C$138)</f>
        <v>772.1677440981282</v>
      </c>
      <c r="X23" s="79">
        <f>M23*(1+Inputs!$C$138)</f>
        <v>791.41844191927044</v>
      </c>
      <c r="Y23" s="79">
        <f>N23*(1+Inputs!$C$138)</f>
        <v>812.3566197562767</v>
      </c>
      <c r="Z23" s="68"/>
      <c r="AA23" s="175"/>
      <c r="AB23" s="176"/>
      <c r="AC23" s="177"/>
      <c r="AD23" s="176"/>
      <c r="AE23" s="68"/>
      <c r="AF23" s="68"/>
      <c r="AG23" s="68"/>
      <c r="AH23" s="68"/>
      <c r="AI23" s="68"/>
      <c r="AJ23" s="68"/>
      <c r="AK23" s="68"/>
      <c r="AL23" s="68"/>
      <c r="AM23" s="68"/>
    </row>
    <row r="24" spans="1:39" s="65" customFormat="1" ht="84" x14ac:dyDescent="0.2">
      <c r="B24" s="62" t="s">
        <v>152</v>
      </c>
      <c r="C24" s="59" t="s">
        <v>169</v>
      </c>
      <c r="D24" s="59" t="s">
        <v>214</v>
      </c>
      <c r="E24" s="76"/>
      <c r="F24" s="76"/>
      <c r="G24" s="76"/>
      <c r="H24" s="76"/>
      <c r="I24" s="83"/>
      <c r="J24" s="78">
        <f>Calculation!C168</f>
        <v>448.90132741970928</v>
      </c>
      <c r="K24" s="66">
        <f>MIN(Calculation!D168,'Price cap formula &amp; calculation'!F65)</f>
        <v>458.35935966850002</v>
      </c>
      <c r="L24" s="66">
        <f>MIN(Calculation!E168,'Price cap formula &amp; calculation'!G65)</f>
        <v>467.98045096856248</v>
      </c>
      <c r="M24" s="66">
        <f>MIN(Calculation!F168,'Price cap formula &amp; calculation'!H65)</f>
        <v>479.64754055713354</v>
      </c>
      <c r="N24" s="66">
        <f>MIN(Calculation!G168,'Price cap formula &amp; calculation'!I65)</f>
        <v>492.33734530683427</v>
      </c>
      <c r="O24" s="67"/>
      <c r="P24" s="66"/>
      <c r="Q24" s="66"/>
      <c r="R24" s="66"/>
      <c r="S24" s="66"/>
      <c r="T24" s="154"/>
      <c r="U24" s="66">
        <f>J24*(1+Inputs!$C$138)</f>
        <v>493.79146016168022</v>
      </c>
      <c r="V24" s="78">
        <f>K24*(1+Inputs!$C$138)</f>
        <v>504.19529563535008</v>
      </c>
      <c r="W24" s="78">
        <f>L24*(1+Inputs!$C$138)</f>
        <v>514.77849606541872</v>
      </c>
      <c r="X24" s="78">
        <f>M24*(1+Inputs!$C$138)</f>
        <v>527.61229461284688</v>
      </c>
      <c r="Y24" s="78">
        <f>N24*(1+Inputs!$C$138)</f>
        <v>541.57107983751769</v>
      </c>
      <c r="Z24" s="68"/>
      <c r="AA24" s="175"/>
      <c r="AB24" s="176"/>
      <c r="AC24" s="177"/>
      <c r="AD24" s="176"/>
      <c r="AE24" s="68"/>
      <c r="AF24" s="68"/>
      <c r="AG24" s="68"/>
      <c r="AH24" s="68"/>
      <c r="AI24" s="68"/>
      <c r="AJ24" s="68"/>
      <c r="AK24" s="68"/>
      <c r="AL24" s="68"/>
      <c r="AM24" s="68"/>
    </row>
    <row r="25" spans="1:39" s="65" customFormat="1" ht="60" x14ac:dyDescent="0.2">
      <c r="A25" s="99"/>
      <c r="B25" s="63">
        <v>12</v>
      </c>
      <c r="C25" s="69" t="s">
        <v>76</v>
      </c>
      <c r="D25" s="69" t="s">
        <v>70</v>
      </c>
      <c r="E25" s="84">
        <v>85.232798881297768</v>
      </c>
      <c r="F25" s="84">
        <v>93.970241277006608</v>
      </c>
      <c r="G25" s="84">
        <v>90.961423457174078</v>
      </c>
      <c r="H25" s="84">
        <v>95.347384717890222</v>
      </c>
      <c r="I25" s="85">
        <v>102.24400131748001</v>
      </c>
      <c r="J25" s="79">
        <f>Calculation!C179</f>
        <v>94.031392705643356</v>
      </c>
      <c r="K25" s="79">
        <f>MIN(Calculation!D179,'Price cap formula &amp; calculation'!F66)</f>
        <v>96.012567387662429</v>
      </c>
      <c r="L25" s="79">
        <f>MIN(Calculation!E179,'Price cap formula &amp; calculation'!G66)</f>
        <v>98.027898060648326</v>
      </c>
      <c r="M25" s="79">
        <f>MIN(Calculation!F179,'Price cap formula &amp; calculation'!H66)</f>
        <v>100.47180413938692</v>
      </c>
      <c r="N25" s="79">
        <f>MIN(Calculation!G179,'Price cap formula &amp; calculation'!I66)</f>
        <v>103.12993843503671</v>
      </c>
      <c r="O25" s="67"/>
      <c r="P25" s="96">
        <v>93.756078769427546</v>
      </c>
      <c r="Q25" s="96">
        <v>103.36726540470728</v>
      </c>
      <c r="R25" s="96">
        <v>100.05756580289149</v>
      </c>
      <c r="S25" s="96">
        <v>104.88212318967925</v>
      </c>
      <c r="T25" s="155">
        <v>112.46840144922803</v>
      </c>
      <c r="U25" s="156">
        <f>J25*(1+Inputs!$C$138)</f>
        <v>103.43453197620769</v>
      </c>
      <c r="V25" s="79">
        <f>K25*(1+Inputs!$C$138)</f>
        <v>105.61382412642868</v>
      </c>
      <c r="W25" s="79">
        <f>L25*(1+Inputs!$C$138)</f>
        <v>107.83068786671316</v>
      </c>
      <c r="X25" s="79">
        <f>M25*(1+Inputs!$C$138)</f>
        <v>110.51898455332562</v>
      </c>
      <c r="Y25" s="79">
        <f>N25*(1+Inputs!$C$138)</f>
        <v>113.44293227854038</v>
      </c>
      <c r="Z25" s="68"/>
      <c r="AA25" s="68"/>
      <c r="AB25" s="68"/>
      <c r="AC25" s="68"/>
      <c r="AD25" s="68"/>
      <c r="AE25" s="68"/>
      <c r="AF25" s="68"/>
      <c r="AG25" s="68"/>
      <c r="AH25" s="68"/>
      <c r="AI25" s="68"/>
      <c r="AJ25" s="68"/>
      <c r="AK25" s="68"/>
      <c r="AL25" s="68"/>
      <c r="AM25" s="68"/>
    </row>
    <row r="26" spans="1:39" s="65" customFormat="1" ht="96" x14ac:dyDescent="0.2">
      <c r="A26" s="99"/>
      <c r="B26" s="62" t="s">
        <v>153</v>
      </c>
      <c r="C26" s="59" t="s">
        <v>170</v>
      </c>
      <c r="D26" s="59" t="s">
        <v>171</v>
      </c>
      <c r="E26" s="76"/>
      <c r="F26" s="76"/>
      <c r="G26" s="76"/>
      <c r="H26" s="76"/>
      <c r="I26" s="83"/>
      <c r="J26" s="78">
        <f>Calculation!C183</f>
        <v>37.385975413087124</v>
      </c>
      <c r="K26" s="66">
        <f>MIN(Calculation!D183,'Price cap formula &amp; calculation'!F67)</f>
        <v>38.173671370998321</v>
      </c>
      <c r="L26" s="66">
        <f>MIN(Calculation!E183,'Price cap formula &amp; calculation'!G67)</f>
        <v>38.974947421703554</v>
      </c>
      <c r="M26" s="66">
        <f>MIN(Calculation!F183,'Price cap formula &amp; calculation'!H67)</f>
        <v>39.946620922888776</v>
      </c>
      <c r="N26" s="66">
        <f>MIN(Calculation!G183,'Price cap formula &amp; calculation'!I67)</f>
        <v>41.003469498267606</v>
      </c>
      <c r="O26" s="67"/>
      <c r="P26" s="66"/>
      <c r="Q26" s="66"/>
      <c r="R26" s="66"/>
      <c r="S26" s="66"/>
      <c r="T26" s="154"/>
      <c r="U26" s="66">
        <f>J26*(1+Inputs!$C$138)</f>
        <v>41.124572954395838</v>
      </c>
      <c r="V26" s="78">
        <f>K26*(1+Inputs!$C$138)</f>
        <v>41.991038508098157</v>
      </c>
      <c r="W26" s="78">
        <f>L26*(1+Inputs!$C$138)</f>
        <v>42.872442163873913</v>
      </c>
      <c r="X26" s="78">
        <f>M26*(1+Inputs!$C$138)</f>
        <v>43.94128301517766</v>
      </c>
      <c r="Y26" s="78">
        <f>N26*(1+Inputs!$C$138)</f>
        <v>45.103816448094371</v>
      </c>
      <c r="Z26" s="68"/>
      <c r="AA26" s="68"/>
      <c r="AB26" s="68"/>
      <c r="AC26" s="68"/>
      <c r="AD26" s="68"/>
      <c r="AE26" s="68"/>
      <c r="AF26" s="68"/>
      <c r="AG26" s="68"/>
      <c r="AH26" s="68"/>
      <c r="AI26" s="68"/>
      <c r="AJ26" s="68"/>
      <c r="AK26" s="68"/>
      <c r="AL26" s="68"/>
      <c r="AM26" s="68"/>
    </row>
    <row r="27" spans="1:39" s="65" customFormat="1" ht="60" x14ac:dyDescent="0.2">
      <c r="A27" s="99"/>
      <c r="B27" s="63">
        <v>13</v>
      </c>
      <c r="C27" s="69" t="s">
        <v>77</v>
      </c>
      <c r="D27" s="69" t="s">
        <v>70</v>
      </c>
      <c r="E27" s="84">
        <v>494.02386442663061</v>
      </c>
      <c r="F27" s="84">
        <v>544.67257831291181</v>
      </c>
      <c r="G27" s="84">
        <v>527.22674618616031</v>
      </c>
      <c r="H27" s="84">
        <v>552.65819501373085</v>
      </c>
      <c r="I27" s="85">
        <v>592.6571377649999</v>
      </c>
      <c r="J27" s="79">
        <f>Calculation!C194</f>
        <v>561.12665927463661</v>
      </c>
      <c r="K27" s="79">
        <f>MIN(Calculation!D194,'Price cap formula &amp; calculation'!F68)</f>
        <v>572.94919958562502</v>
      </c>
      <c r="L27" s="79">
        <f>MIN(Calculation!E194,'Price cap formula &amp; calculation'!G68)</f>
        <v>584.97556371070311</v>
      </c>
      <c r="M27" s="79">
        <f>MIN(Calculation!F194,'Price cap formula &amp; calculation'!H68)</f>
        <v>599.55942569641695</v>
      </c>
      <c r="N27" s="79">
        <f>MIN(Calculation!G194,'Price cap formula &amp; calculation'!I68)</f>
        <v>615.4216816335429</v>
      </c>
      <c r="O27" s="67"/>
      <c r="P27" s="96">
        <v>543.42625086929365</v>
      </c>
      <c r="Q27" s="96">
        <v>599.13983614420306</v>
      </c>
      <c r="R27" s="96">
        <v>579.94942080477642</v>
      </c>
      <c r="S27" s="96">
        <v>607.92401451510398</v>
      </c>
      <c r="T27" s="155">
        <v>651.92285154149999</v>
      </c>
      <c r="U27" s="156">
        <f>J27*(1+Inputs!$C$138)</f>
        <v>617.2393252021003</v>
      </c>
      <c r="V27" s="79">
        <f>K27*(1+Inputs!$C$138)</f>
        <v>630.24411954418758</v>
      </c>
      <c r="W27" s="79">
        <f>L27*(1+Inputs!$C$138)</f>
        <v>643.47312008177346</v>
      </c>
      <c r="X27" s="79">
        <f>M27*(1+Inputs!$C$138)</f>
        <v>659.51536826605866</v>
      </c>
      <c r="Y27" s="79">
        <f>N27*(1+Inputs!$C$138)</f>
        <v>676.96384979689719</v>
      </c>
      <c r="Z27" s="68"/>
      <c r="AA27" s="68"/>
      <c r="AB27" s="68"/>
      <c r="AC27" s="68"/>
      <c r="AD27" s="68"/>
      <c r="AE27" s="68"/>
      <c r="AF27" s="68"/>
      <c r="AG27" s="68"/>
      <c r="AH27" s="68"/>
      <c r="AI27" s="68"/>
      <c r="AJ27" s="68"/>
      <c r="AK27" s="68"/>
      <c r="AL27" s="68"/>
      <c r="AM27" s="68"/>
    </row>
    <row r="28" spans="1:39" s="65" customFormat="1" ht="96" x14ac:dyDescent="0.2">
      <c r="A28" s="99"/>
      <c r="B28" s="62" t="s">
        <v>154</v>
      </c>
      <c r="C28" s="59" t="s">
        <v>172</v>
      </c>
      <c r="D28" s="59" t="s">
        <v>171</v>
      </c>
      <c r="E28" s="76"/>
      <c r="F28" s="76"/>
      <c r="G28" s="76"/>
      <c r="H28" s="76"/>
      <c r="I28" s="83"/>
      <c r="J28" s="78">
        <f>Calculation!C198</f>
        <v>448.90132741970928</v>
      </c>
      <c r="K28" s="66">
        <f>MIN(Calculation!D198,'Price cap formula &amp; calculation'!F69)</f>
        <v>458.35935966850002</v>
      </c>
      <c r="L28" s="66">
        <f>MIN(Calculation!E198,'Price cap formula &amp; calculation'!G69)</f>
        <v>467.98045096856248</v>
      </c>
      <c r="M28" s="66">
        <f>MIN(Calculation!F198,'Price cap formula &amp; calculation'!H69)</f>
        <v>479.64754055713354</v>
      </c>
      <c r="N28" s="66">
        <f>MIN(Calculation!G198,'Price cap formula &amp; calculation'!I69)</f>
        <v>492.33734530683427</v>
      </c>
      <c r="O28" s="67"/>
      <c r="P28" s="66"/>
      <c r="Q28" s="66"/>
      <c r="R28" s="66"/>
      <c r="S28" s="66"/>
      <c r="T28" s="154"/>
      <c r="U28" s="66">
        <f>J28*(1+Inputs!$C$138)</f>
        <v>493.79146016168022</v>
      </c>
      <c r="V28" s="78">
        <f>K28*(1+Inputs!$C$138)</f>
        <v>504.19529563535008</v>
      </c>
      <c r="W28" s="78">
        <f>L28*(1+Inputs!$C$138)</f>
        <v>514.77849606541872</v>
      </c>
      <c r="X28" s="78">
        <f>M28*(1+Inputs!$C$138)</f>
        <v>527.61229461284688</v>
      </c>
      <c r="Y28" s="78">
        <f>N28*(1+Inputs!$C$138)</f>
        <v>541.57107983751769</v>
      </c>
      <c r="Z28" s="68"/>
      <c r="AA28" s="68"/>
      <c r="AB28" s="68"/>
      <c r="AC28" s="68"/>
      <c r="AD28" s="68"/>
      <c r="AE28" s="68"/>
      <c r="AF28" s="68"/>
      <c r="AG28" s="68"/>
      <c r="AH28" s="68"/>
      <c r="AI28" s="68"/>
      <c r="AJ28" s="68"/>
      <c r="AK28" s="68"/>
      <c r="AL28" s="68"/>
      <c r="AM28" s="68"/>
    </row>
    <row r="29" spans="1:39" s="65" customFormat="1" ht="60" x14ac:dyDescent="0.2">
      <c r="A29" s="99"/>
      <c r="B29" s="63">
        <v>14</v>
      </c>
      <c r="C29" s="69" t="s">
        <v>78</v>
      </c>
      <c r="D29" s="69" t="s">
        <v>71</v>
      </c>
      <c r="E29" s="84">
        <v>67.775478628501844</v>
      </c>
      <c r="F29" s="84">
        <v>74.723324388945016</v>
      </c>
      <c r="G29" s="84">
        <v>72.330770459921538</v>
      </c>
      <c r="H29" s="84">
        <v>75.818402305792219</v>
      </c>
      <c r="I29" s="85">
        <v>81.302458878959996</v>
      </c>
      <c r="J29" s="79">
        <f>Calculation!C209</f>
        <v>74.771950826174248</v>
      </c>
      <c r="K29" s="79">
        <f>MIN(Calculation!D209,'Price cap formula &amp; calculation'!F70)</f>
        <v>76.347342741996641</v>
      </c>
      <c r="L29" s="79">
        <f>MIN(Calculation!E209,'Price cap formula &amp; calculation'!G70)</f>
        <v>77.949894843407108</v>
      </c>
      <c r="M29" s="79">
        <f>MIN(Calculation!F209,'Price cap formula &amp; calculation'!H70)</f>
        <v>79.893241845777553</v>
      </c>
      <c r="N29" s="79">
        <f>MIN(Calculation!G209,'Price cap formula &amp; calculation'!I70)</f>
        <v>82.006938996535212</v>
      </c>
      <c r="O29" s="67"/>
      <c r="P29" s="96">
        <v>74.553026491352028</v>
      </c>
      <c r="Q29" s="96">
        <v>82.195656827839528</v>
      </c>
      <c r="R29" s="96">
        <v>79.563847505913699</v>
      </c>
      <c r="S29" s="96">
        <v>83.400242536371451</v>
      </c>
      <c r="T29" s="155">
        <v>89.432704766856006</v>
      </c>
      <c r="U29" s="156">
        <f>J29*(1+Inputs!$C$138)</f>
        <v>82.249145908791675</v>
      </c>
      <c r="V29" s="79">
        <f>K29*(1+Inputs!$C$138)</f>
        <v>83.982077016196314</v>
      </c>
      <c r="W29" s="79">
        <f>L29*(1+Inputs!$C$138)</f>
        <v>85.744884327747826</v>
      </c>
      <c r="X29" s="79">
        <f>M29*(1+Inputs!$C$138)</f>
        <v>87.882566030355321</v>
      </c>
      <c r="Y29" s="79">
        <f>N29*(1+Inputs!$C$138)</f>
        <v>90.207632896188741</v>
      </c>
      <c r="Z29" s="68"/>
      <c r="AA29" s="68"/>
      <c r="AB29" s="68"/>
      <c r="AC29" s="68"/>
      <c r="AD29" s="68"/>
      <c r="AE29" s="68"/>
      <c r="AF29" s="68"/>
      <c r="AG29" s="68"/>
      <c r="AH29" s="68"/>
      <c r="AI29" s="68"/>
      <c r="AJ29" s="68"/>
      <c r="AK29" s="68"/>
      <c r="AL29" s="68"/>
      <c r="AM29" s="68"/>
    </row>
    <row r="30" spans="1:39" s="65" customFormat="1" ht="84" x14ac:dyDescent="0.2">
      <c r="A30" s="99"/>
      <c r="B30" s="62" t="s">
        <v>155</v>
      </c>
      <c r="C30" s="59" t="s">
        <v>173</v>
      </c>
      <c r="D30" s="59" t="s">
        <v>174</v>
      </c>
      <c r="E30" s="76"/>
      <c r="F30" s="76"/>
      <c r="G30" s="76"/>
      <c r="H30" s="76"/>
      <c r="I30" s="83"/>
      <c r="J30" s="78">
        <f>Calculation!C213</f>
        <v>37.385975413087124</v>
      </c>
      <c r="K30" s="66">
        <f>MIN(Calculation!D213,'Price cap formula &amp; calculation'!F71)</f>
        <v>38.173671370998321</v>
      </c>
      <c r="L30" s="66">
        <f>MIN(Calculation!E213,'Price cap formula &amp; calculation'!G71)</f>
        <v>38.974947421703554</v>
      </c>
      <c r="M30" s="66">
        <f>MIN(Calculation!F213,'Price cap formula &amp; calculation'!H71)</f>
        <v>39.946620922888776</v>
      </c>
      <c r="N30" s="66">
        <f>MIN(Calculation!G213,'Price cap formula &amp; calculation'!I71)</f>
        <v>41.003469498267606</v>
      </c>
      <c r="O30" s="67"/>
      <c r="P30" s="66"/>
      <c r="Q30" s="66"/>
      <c r="R30" s="66"/>
      <c r="S30" s="66"/>
      <c r="T30" s="154"/>
      <c r="U30" s="66">
        <f>J30*(1+Inputs!$C$138)</f>
        <v>41.124572954395838</v>
      </c>
      <c r="V30" s="78">
        <f>K30*(1+Inputs!$C$138)</f>
        <v>41.991038508098157</v>
      </c>
      <c r="W30" s="78">
        <f>L30*(1+Inputs!$C$138)</f>
        <v>42.872442163873913</v>
      </c>
      <c r="X30" s="78">
        <f>M30*(1+Inputs!$C$138)</f>
        <v>43.94128301517766</v>
      </c>
      <c r="Y30" s="78">
        <f>N30*(1+Inputs!$C$138)</f>
        <v>45.103816448094371</v>
      </c>
      <c r="Z30" s="68"/>
      <c r="AA30" s="68"/>
      <c r="AB30" s="68"/>
      <c r="AC30" s="68"/>
      <c r="AD30" s="68"/>
      <c r="AE30" s="68"/>
      <c r="AF30" s="68"/>
      <c r="AG30" s="68"/>
      <c r="AH30" s="68"/>
      <c r="AI30" s="68"/>
      <c r="AJ30" s="68"/>
      <c r="AK30" s="68"/>
      <c r="AL30" s="68"/>
      <c r="AM30" s="68"/>
    </row>
    <row r="31" spans="1:39" ht="60" x14ac:dyDescent="0.2">
      <c r="A31" s="99"/>
      <c r="B31" s="63">
        <v>15</v>
      </c>
      <c r="C31" s="69" t="s">
        <v>79</v>
      </c>
      <c r="D31" s="69" t="s">
        <v>71</v>
      </c>
      <c r="E31" s="84">
        <v>460.43024164561973</v>
      </c>
      <c r="F31" s="84">
        <v>507.63484298763376</v>
      </c>
      <c r="G31" s="84">
        <v>491.3753274455014</v>
      </c>
      <c r="H31" s="84">
        <v>515.0774377527971</v>
      </c>
      <c r="I31" s="85">
        <v>552.35645239697988</v>
      </c>
      <c r="J31" s="79">
        <f>Calculation!C224</f>
        <v>522.97004644396134</v>
      </c>
      <c r="K31" s="79">
        <f>MIN(Calculation!D224,'Price cap formula &amp; calculation'!F72)</f>
        <v>533.9886540138026</v>
      </c>
      <c r="L31" s="79">
        <f>MIN(Calculation!E224,'Price cap formula &amp; calculation'!G72)</f>
        <v>545.19722537837549</v>
      </c>
      <c r="M31" s="79">
        <f>MIN(Calculation!F224,'Price cap formula &amp; calculation'!H72)</f>
        <v>558.78938474906067</v>
      </c>
      <c r="N31" s="79">
        <f>MIN(Calculation!G224,'Price cap formula &amp; calculation'!I72)</f>
        <v>573.57300728246196</v>
      </c>
      <c r="O31" s="67"/>
      <c r="P31" s="96">
        <v>506.47326581018172</v>
      </c>
      <c r="Q31" s="96">
        <v>558.39832728639715</v>
      </c>
      <c r="R31" s="96">
        <v>540.51286019005158</v>
      </c>
      <c r="S31" s="96">
        <v>566.58518152807687</v>
      </c>
      <c r="T31" s="155">
        <v>607.59209763667786</v>
      </c>
      <c r="U31" s="156">
        <f>J31*(1+Inputs!$C$138)</f>
        <v>575.26705108835756</v>
      </c>
      <c r="V31" s="79">
        <f>K31*(1+Inputs!$C$138)</f>
        <v>587.38751941518296</v>
      </c>
      <c r="W31" s="79">
        <f>L31*(1+Inputs!$C$138)</f>
        <v>599.71694791621314</v>
      </c>
      <c r="X31" s="79">
        <f>M31*(1+Inputs!$C$138)</f>
        <v>614.66832322396681</v>
      </c>
      <c r="Y31" s="79">
        <f>N31*(1+Inputs!$C$138)</f>
        <v>630.93030801070825</v>
      </c>
      <c r="Z31" s="68"/>
      <c r="AA31" s="68"/>
    </row>
    <row r="32" spans="1:39" s="71" customFormat="1" ht="84" x14ac:dyDescent="0.2">
      <c r="A32" s="99"/>
      <c r="B32" s="62" t="s">
        <v>156</v>
      </c>
      <c r="C32" s="59" t="s">
        <v>175</v>
      </c>
      <c r="D32" s="59" t="s">
        <v>174</v>
      </c>
      <c r="E32" s="76"/>
      <c r="F32" s="76"/>
      <c r="G32" s="76"/>
      <c r="H32" s="76"/>
      <c r="I32" s="83"/>
      <c r="J32" s="78">
        <f>Calculation!C228</f>
        <v>448.90132741970928</v>
      </c>
      <c r="K32" s="66">
        <f>MIN(Calculation!D228,'Price cap formula &amp; calculation'!F73)</f>
        <v>458.35935966850002</v>
      </c>
      <c r="L32" s="66">
        <f>MIN(Calculation!E228,'Price cap formula &amp; calculation'!G73)</f>
        <v>467.98045096856248</v>
      </c>
      <c r="M32" s="66">
        <f>MIN(Calculation!F228,'Price cap formula &amp; calculation'!H73)</f>
        <v>479.64754055713354</v>
      </c>
      <c r="N32" s="66">
        <f>MIN(Calculation!G228,'Price cap formula &amp; calculation'!I73)</f>
        <v>492.33734530683427</v>
      </c>
      <c r="O32" s="67"/>
      <c r="P32" s="66"/>
      <c r="Q32" s="66"/>
      <c r="R32" s="66"/>
      <c r="S32" s="66"/>
      <c r="T32" s="154"/>
      <c r="U32" s="66">
        <f>J32*(1+Inputs!$C$138)</f>
        <v>493.79146016168022</v>
      </c>
      <c r="V32" s="78">
        <f>K32*(1+Inputs!$C$138)</f>
        <v>504.19529563535008</v>
      </c>
      <c r="W32" s="78">
        <f>L32*(1+Inputs!$C$138)</f>
        <v>514.77849606541872</v>
      </c>
      <c r="X32" s="78">
        <f>M32*(1+Inputs!$C$138)</f>
        <v>527.61229461284688</v>
      </c>
      <c r="Y32" s="78">
        <f>N32*(1+Inputs!$C$138)</f>
        <v>541.57107983751769</v>
      </c>
      <c r="Z32" s="68"/>
      <c r="AA32" s="68"/>
      <c r="AB32" s="73"/>
      <c r="AC32" s="73"/>
      <c r="AD32" s="73"/>
      <c r="AE32" s="73"/>
      <c r="AF32" s="73"/>
      <c r="AG32" s="73"/>
      <c r="AH32" s="73"/>
      <c r="AI32" s="73"/>
      <c r="AJ32" s="73"/>
      <c r="AK32" s="73"/>
      <c r="AL32" s="73"/>
      <c r="AM32" s="73"/>
    </row>
    <row r="33" spans="1:39" ht="48" x14ac:dyDescent="0.2">
      <c r="A33" s="99"/>
      <c r="B33" s="63">
        <v>16</v>
      </c>
      <c r="C33" s="69" t="s">
        <v>81</v>
      </c>
      <c r="D33" s="69" t="s">
        <v>67</v>
      </c>
      <c r="E33" s="84">
        <v>67.775478628501844</v>
      </c>
      <c r="F33" s="84">
        <v>74.723324388945016</v>
      </c>
      <c r="G33" s="84">
        <v>72.330770459921538</v>
      </c>
      <c r="H33" s="84">
        <v>75.818402305792219</v>
      </c>
      <c r="I33" s="85">
        <v>81.302458878959996</v>
      </c>
      <c r="J33" s="79">
        <f>Calculation!C239</f>
        <v>74.771950826174248</v>
      </c>
      <c r="K33" s="79">
        <f>MIN(Calculation!D239,'Price cap formula &amp; calculation'!F74)</f>
        <v>76.347342741996641</v>
      </c>
      <c r="L33" s="79">
        <f>MIN(Calculation!E239,'Price cap formula &amp; calculation'!G74)</f>
        <v>77.949894843407108</v>
      </c>
      <c r="M33" s="79">
        <f>MIN(Calculation!F239,'Price cap formula &amp; calculation'!H74)</f>
        <v>79.893241845777553</v>
      </c>
      <c r="N33" s="79">
        <f>MIN(Calculation!G239,'Price cap formula &amp; calculation'!I74)</f>
        <v>82.006938996535212</v>
      </c>
      <c r="O33" s="67"/>
      <c r="P33" s="96">
        <v>74.553026491352028</v>
      </c>
      <c r="Q33" s="96">
        <v>82.195656827839528</v>
      </c>
      <c r="R33" s="96">
        <v>79.563847505913699</v>
      </c>
      <c r="S33" s="96">
        <v>83.400242536371451</v>
      </c>
      <c r="T33" s="155">
        <v>89.432704766856006</v>
      </c>
      <c r="U33" s="156">
        <f>J33*(1+Inputs!$C$138)</f>
        <v>82.249145908791675</v>
      </c>
      <c r="V33" s="79">
        <f>K33*(1+Inputs!$C$138)</f>
        <v>83.982077016196314</v>
      </c>
      <c r="W33" s="79">
        <f>L33*(1+Inputs!$C$138)</f>
        <v>85.744884327747826</v>
      </c>
      <c r="X33" s="79">
        <f>M33*(1+Inputs!$C$138)</f>
        <v>87.882566030355321</v>
      </c>
      <c r="Y33" s="79">
        <f>N33*(1+Inputs!$C$138)</f>
        <v>90.207632896188741</v>
      </c>
      <c r="Z33" s="68"/>
      <c r="AA33" s="68"/>
    </row>
    <row r="34" spans="1:39" s="71" customFormat="1" ht="60" x14ac:dyDescent="0.2">
      <c r="A34" s="99"/>
      <c r="B34" s="62" t="s">
        <v>157</v>
      </c>
      <c r="C34" s="59" t="s">
        <v>176</v>
      </c>
      <c r="D34" s="59" t="s">
        <v>177</v>
      </c>
      <c r="E34" s="76"/>
      <c r="F34" s="76"/>
      <c r="G34" s="76"/>
      <c r="H34" s="76"/>
      <c r="I34" s="83"/>
      <c r="J34" s="78">
        <f>Calculation!C243</f>
        <v>37.385975413087124</v>
      </c>
      <c r="K34" s="66">
        <f>MIN(Calculation!D243,'Price cap formula &amp; calculation'!F75)</f>
        <v>38.173671370998321</v>
      </c>
      <c r="L34" s="66">
        <f>MIN(Calculation!E243,'Price cap formula &amp; calculation'!G75)</f>
        <v>38.974947421703554</v>
      </c>
      <c r="M34" s="66">
        <f>MIN(Calculation!F243,'Price cap formula &amp; calculation'!H75)</f>
        <v>39.946620922888776</v>
      </c>
      <c r="N34" s="66">
        <f>MIN(Calculation!G243,'Price cap formula &amp; calculation'!I75)</f>
        <v>41.003469498267606</v>
      </c>
      <c r="O34" s="67"/>
      <c r="P34" s="66"/>
      <c r="Q34" s="66"/>
      <c r="R34" s="66"/>
      <c r="S34" s="66"/>
      <c r="T34" s="154"/>
      <c r="U34" s="66">
        <f>J34*(1+Inputs!$C$138)</f>
        <v>41.124572954395838</v>
      </c>
      <c r="V34" s="78">
        <f>K34*(1+Inputs!$C$138)</f>
        <v>41.991038508098157</v>
      </c>
      <c r="W34" s="78">
        <f>L34*(1+Inputs!$C$138)</f>
        <v>42.872442163873913</v>
      </c>
      <c r="X34" s="78">
        <f>M34*(1+Inputs!$C$138)</f>
        <v>43.94128301517766</v>
      </c>
      <c r="Y34" s="78">
        <f>N34*(1+Inputs!$C$138)</f>
        <v>45.103816448094371</v>
      </c>
      <c r="Z34" s="68"/>
      <c r="AA34" s="68"/>
      <c r="AB34" s="73"/>
      <c r="AC34" s="73"/>
      <c r="AD34" s="73"/>
      <c r="AE34" s="73"/>
      <c r="AF34" s="73"/>
      <c r="AG34" s="73"/>
      <c r="AH34" s="73"/>
      <c r="AI34" s="73"/>
      <c r="AJ34" s="73"/>
      <c r="AK34" s="73"/>
      <c r="AL34" s="73"/>
      <c r="AM34" s="73"/>
    </row>
    <row r="35" spans="1:39" ht="48" x14ac:dyDescent="0.2">
      <c r="A35" s="99"/>
      <c r="B35" s="63">
        <v>17</v>
      </c>
      <c r="C35" s="69" t="s">
        <v>82</v>
      </c>
      <c r="D35" s="69" t="s">
        <v>67</v>
      </c>
      <c r="E35" s="84">
        <v>460.43024164561973</v>
      </c>
      <c r="F35" s="84">
        <v>507.63484298763376</v>
      </c>
      <c r="G35" s="84">
        <v>491.3753274455014</v>
      </c>
      <c r="H35" s="84">
        <v>515.0774377527971</v>
      </c>
      <c r="I35" s="85">
        <v>552.35645239697988</v>
      </c>
      <c r="J35" s="79">
        <f>Calculation!C254</f>
        <v>522.97004644396134</v>
      </c>
      <c r="K35" s="79">
        <f>MIN(Calculation!D254,'Price cap formula &amp; calculation'!F76)</f>
        <v>533.9886540138026</v>
      </c>
      <c r="L35" s="79">
        <f>MIN(Calculation!E254,'Price cap formula &amp; calculation'!G76)</f>
        <v>545.19722537837549</v>
      </c>
      <c r="M35" s="79">
        <f>MIN(Calculation!F254,'Price cap formula &amp; calculation'!H76)</f>
        <v>558.78938474906067</v>
      </c>
      <c r="N35" s="79">
        <f>MIN(Calculation!G254,'Price cap formula &amp; calculation'!I76)</f>
        <v>573.57300728246196</v>
      </c>
      <c r="O35" s="67"/>
      <c r="P35" s="96">
        <v>506.47326581018172</v>
      </c>
      <c r="Q35" s="96">
        <v>558.39832728639715</v>
      </c>
      <c r="R35" s="96">
        <v>540.51286019005158</v>
      </c>
      <c r="S35" s="96">
        <v>566.58518152807687</v>
      </c>
      <c r="T35" s="155">
        <v>607.59209763667786</v>
      </c>
      <c r="U35" s="156">
        <f>J35*(1+Inputs!$C$138)</f>
        <v>575.26705108835756</v>
      </c>
      <c r="V35" s="79">
        <f>K35*(1+Inputs!$C$138)</f>
        <v>587.38751941518296</v>
      </c>
      <c r="W35" s="79">
        <f>L35*(1+Inputs!$C$138)</f>
        <v>599.71694791621314</v>
      </c>
      <c r="X35" s="79">
        <f>M35*(1+Inputs!$C$138)</f>
        <v>614.66832322396681</v>
      </c>
      <c r="Y35" s="79">
        <f>N35*(1+Inputs!$C$138)</f>
        <v>630.93030801070825</v>
      </c>
      <c r="Z35" s="68"/>
      <c r="AA35" s="68"/>
    </row>
    <row r="36" spans="1:39" s="71" customFormat="1" ht="60" x14ac:dyDescent="0.2">
      <c r="A36" s="99"/>
      <c r="B36" s="62" t="s">
        <v>158</v>
      </c>
      <c r="C36" s="59" t="s">
        <v>178</v>
      </c>
      <c r="D36" s="59" t="s">
        <v>177</v>
      </c>
      <c r="E36" s="76"/>
      <c r="F36" s="76"/>
      <c r="G36" s="76"/>
      <c r="H36" s="76"/>
      <c r="I36" s="83"/>
      <c r="J36" s="78">
        <f>Calculation!C258</f>
        <v>448.90132741970928</v>
      </c>
      <c r="K36" s="66">
        <f>MIN(Calculation!D258,'Price cap formula &amp; calculation'!F77)</f>
        <v>458.35935966850002</v>
      </c>
      <c r="L36" s="66">
        <f>MIN(Calculation!E258,'Price cap formula &amp; calculation'!G77)</f>
        <v>467.98045096856248</v>
      </c>
      <c r="M36" s="66">
        <f>MIN(Calculation!F258,'Price cap formula &amp; calculation'!H77)</f>
        <v>479.64754055713354</v>
      </c>
      <c r="N36" s="66">
        <f>MIN(Calculation!G258,'Price cap formula &amp; calculation'!I77)</f>
        <v>492.33734530683427</v>
      </c>
      <c r="O36" s="67"/>
      <c r="P36" s="66"/>
      <c r="Q36" s="66"/>
      <c r="R36" s="66"/>
      <c r="S36" s="66"/>
      <c r="T36" s="154"/>
      <c r="U36" s="66">
        <f>J36*(1+Inputs!$C$138)</f>
        <v>493.79146016168022</v>
      </c>
      <c r="V36" s="78">
        <f>K36*(1+Inputs!$C$138)</f>
        <v>504.19529563535008</v>
      </c>
      <c r="W36" s="78">
        <f>L36*(1+Inputs!$C$138)</f>
        <v>514.77849606541872</v>
      </c>
      <c r="X36" s="78">
        <f>M36*(1+Inputs!$C$138)</f>
        <v>527.61229461284688</v>
      </c>
      <c r="Y36" s="78">
        <f>N36*(1+Inputs!$C$138)</f>
        <v>541.57107983751769</v>
      </c>
      <c r="Z36" s="68"/>
      <c r="AA36" s="68"/>
      <c r="AB36" s="73"/>
      <c r="AC36" s="73"/>
      <c r="AD36" s="73"/>
      <c r="AE36" s="73"/>
      <c r="AF36" s="73"/>
      <c r="AG36" s="73"/>
      <c r="AH36" s="73"/>
      <c r="AI36" s="73"/>
      <c r="AJ36" s="73"/>
      <c r="AK36" s="73"/>
      <c r="AL36" s="73"/>
      <c r="AM36" s="73"/>
    </row>
    <row r="37" spans="1:39" ht="48" x14ac:dyDescent="0.2">
      <c r="B37" s="63">
        <v>18</v>
      </c>
      <c r="C37" s="69" t="s">
        <v>85</v>
      </c>
      <c r="D37" s="69" t="s">
        <v>86</v>
      </c>
      <c r="E37" s="84" t="s">
        <v>91</v>
      </c>
      <c r="F37" s="84" t="s">
        <v>91</v>
      </c>
      <c r="G37" s="84" t="s">
        <v>91</v>
      </c>
      <c r="H37" s="84" t="s">
        <v>91</v>
      </c>
      <c r="I37" s="85" t="s">
        <v>91</v>
      </c>
      <c r="J37" s="79">
        <f>Calculation!C269</f>
        <v>866.6695439055369</v>
      </c>
      <c r="K37" s="79">
        <f>MIN(Calculation!D269,'Price cap formula &amp; calculation'!F78)</f>
        <v>884.92965586025025</v>
      </c>
      <c r="L37" s="79">
        <f>MIN(Calculation!E269,'Price cap formula &amp; calculation'!G78)</f>
        <v>903.50457711706042</v>
      </c>
      <c r="M37" s="79">
        <f>MIN(Calculation!F269,'Price cap formula &amp; calculation'!H78)</f>
        <v>926.02959674788451</v>
      </c>
      <c r="N37" s="79">
        <f>MIN(Calculation!G269,'Price cap formula &amp; calculation'!I78)</f>
        <v>950.52911729483708</v>
      </c>
      <c r="O37" s="67"/>
      <c r="P37" s="96" t="s">
        <v>91</v>
      </c>
      <c r="Q37" s="96" t="s">
        <v>91</v>
      </c>
      <c r="R37" s="96" t="s">
        <v>91</v>
      </c>
      <c r="S37" s="96" t="s">
        <v>91</v>
      </c>
      <c r="T37" s="155" t="s">
        <v>91</v>
      </c>
      <c r="U37" s="156">
        <f>J37*(1+Inputs!$C$138)</f>
        <v>953.33649829609067</v>
      </c>
      <c r="V37" s="79">
        <f>K37*(1+Inputs!$C$138)</f>
        <v>973.42262144627534</v>
      </c>
      <c r="W37" s="79">
        <f>L37*(1+Inputs!$C$138)</f>
        <v>993.85503482876652</v>
      </c>
      <c r="X37" s="79">
        <f>M37*(1+Inputs!$C$138)</f>
        <v>1018.632556422673</v>
      </c>
      <c r="Y37" s="79">
        <f>N37*(1+Inputs!$C$138)</f>
        <v>1045.5820290243209</v>
      </c>
      <c r="Z37" s="68"/>
      <c r="AA37" s="68"/>
    </row>
    <row r="38" spans="1:39" s="71" customFormat="1" ht="48" x14ac:dyDescent="0.2">
      <c r="A38" s="97"/>
      <c r="B38" s="62">
        <v>19</v>
      </c>
      <c r="C38" s="59" t="s">
        <v>116</v>
      </c>
      <c r="D38" s="59" t="s">
        <v>128</v>
      </c>
      <c r="E38" s="76" t="s">
        <v>91</v>
      </c>
      <c r="F38" s="76" t="s">
        <v>91</v>
      </c>
      <c r="G38" s="76" t="s">
        <v>91</v>
      </c>
      <c r="H38" s="76" t="s">
        <v>91</v>
      </c>
      <c r="I38" s="83" t="s">
        <v>91</v>
      </c>
      <c r="J38" s="78">
        <f>Calculation!C285</f>
        <v>331.69974368711331</v>
      </c>
      <c r="K38" s="66">
        <f>MIN(Calculation!D285,'Price cap formula &amp; calculation'!F79)</f>
        <v>338.14873302881404</v>
      </c>
      <c r="L38" s="66">
        <f>MIN(Calculation!E285,'Price cap formula &amp; calculation'!G79)</f>
        <v>344.42300161446775</v>
      </c>
      <c r="M38" s="66">
        <f>MIN(Calculation!F285,'Price cap formula &amp; calculation'!H79)</f>
        <v>351.95867379755094</v>
      </c>
      <c r="N38" s="66">
        <f>MIN(Calculation!G285,'Price cap formula &amp; calculation'!I79)</f>
        <v>359.98143098329666</v>
      </c>
      <c r="O38" s="67"/>
      <c r="P38" s="66" t="s">
        <v>91</v>
      </c>
      <c r="Q38" s="66" t="s">
        <v>91</v>
      </c>
      <c r="R38" s="66" t="s">
        <v>91</v>
      </c>
      <c r="S38" s="66" t="s">
        <v>91</v>
      </c>
      <c r="T38" s="154" t="s">
        <v>91</v>
      </c>
      <c r="U38" s="66">
        <f>J38*(1+Inputs!$C$138)</f>
        <v>364.86971805582465</v>
      </c>
      <c r="V38" s="78">
        <f>K38*(1+Inputs!$C$138)</f>
        <v>371.96360633169547</v>
      </c>
      <c r="W38" s="78">
        <f>L38*(1+Inputs!$C$138)</f>
        <v>378.86530177591453</v>
      </c>
      <c r="X38" s="78">
        <f>M38*(1+Inputs!$C$138)</f>
        <v>387.15454117730604</v>
      </c>
      <c r="Y38" s="78">
        <f>N38*(1+Inputs!$C$138)</f>
        <v>395.97957408162637</v>
      </c>
      <c r="Z38" s="68"/>
      <c r="AA38" s="68"/>
      <c r="AB38" s="73"/>
      <c r="AC38" s="73"/>
      <c r="AD38" s="73"/>
      <c r="AE38" s="73"/>
      <c r="AF38" s="73"/>
      <c r="AG38" s="73"/>
      <c r="AH38" s="73"/>
      <c r="AI38" s="73"/>
      <c r="AJ38" s="73"/>
      <c r="AK38" s="73"/>
      <c r="AL38" s="73"/>
      <c r="AM38" s="73"/>
    </row>
    <row r="39" spans="1:39" s="71" customFormat="1" ht="60" x14ac:dyDescent="0.2">
      <c r="A39" s="97"/>
      <c r="B39" s="63" t="s">
        <v>192</v>
      </c>
      <c r="C39" s="69" t="s">
        <v>197</v>
      </c>
      <c r="D39" s="69" t="s">
        <v>180</v>
      </c>
      <c r="E39" s="84"/>
      <c r="F39" s="84"/>
      <c r="G39" s="84"/>
      <c r="H39" s="84"/>
      <c r="I39" s="85"/>
      <c r="J39" s="79">
        <f>Calculation!C289</f>
        <v>60.849914562371097</v>
      </c>
      <c r="K39" s="79">
        <f>MIN(Calculation!D289,'Price cap formula &amp; calculation'!F80)</f>
        <v>62.131979058760912</v>
      </c>
      <c r="L39" s="79">
        <f>MIN(Calculation!E289,'Price cap formula &amp; calculation'!G80)</f>
        <v>63.436146696158438</v>
      </c>
      <c r="M39" s="79">
        <f>MIN(Calculation!F289,'Price cap formula &amp; calculation'!H80)</f>
        <v>65.01765550731929</v>
      </c>
      <c r="N39" s="79">
        <f>MIN(Calculation!G289,'Price cap formula &amp; calculation'!I80)</f>
        <v>66.737796410601803</v>
      </c>
      <c r="O39" s="67"/>
      <c r="P39" s="96"/>
      <c r="Q39" s="96"/>
      <c r="R39" s="96"/>
      <c r="S39" s="96"/>
      <c r="T39" s="155"/>
      <c r="U39" s="156">
        <f>J39*(1+Inputs!$C$138)</f>
        <v>66.934906018608217</v>
      </c>
      <c r="V39" s="79">
        <f>K39*(1+Inputs!$C$138)</f>
        <v>68.345176964637005</v>
      </c>
      <c r="W39" s="79">
        <f>L39*(1+Inputs!$C$138)</f>
        <v>69.779761365774291</v>
      </c>
      <c r="X39" s="79">
        <f>M39*(1+Inputs!$C$138)</f>
        <v>71.519421058051222</v>
      </c>
      <c r="Y39" s="79">
        <f>N39*(1+Inputs!$C$138)</f>
        <v>73.411576051661996</v>
      </c>
      <c r="Z39" s="68"/>
      <c r="AA39" s="68"/>
      <c r="AB39" s="73"/>
      <c r="AC39" s="73"/>
      <c r="AD39" s="73"/>
      <c r="AE39" s="73"/>
      <c r="AF39" s="73"/>
      <c r="AG39" s="73"/>
      <c r="AH39" s="73"/>
      <c r="AI39" s="73"/>
      <c r="AJ39" s="73"/>
      <c r="AK39" s="73"/>
      <c r="AL39" s="73"/>
      <c r="AM39" s="73"/>
    </row>
    <row r="40" spans="1:39" s="71" customFormat="1" ht="48" x14ac:dyDescent="0.2">
      <c r="A40" s="97"/>
      <c r="B40" s="62">
        <v>20</v>
      </c>
      <c r="C40" s="59" t="s">
        <v>208</v>
      </c>
      <c r="D40" s="59" t="s">
        <v>128</v>
      </c>
      <c r="E40" s="76" t="s">
        <v>91</v>
      </c>
      <c r="F40" s="76" t="s">
        <v>91</v>
      </c>
      <c r="G40" s="76" t="s">
        <v>91</v>
      </c>
      <c r="H40" s="76" t="s">
        <v>91</v>
      </c>
      <c r="I40" s="83" t="s">
        <v>91</v>
      </c>
      <c r="J40" s="78">
        <f>Calculation!C301</f>
        <v>514.24948737422653</v>
      </c>
      <c r="K40" s="66">
        <f>MIN(Calculation!D301,'Price cap formula &amp; calculation'!F81)</f>
        <v>524.24765447012805</v>
      </c>
      <c r="L40" s="66">
        <f>MIN(Calculation!E301,'Price cap formula &amp; calculation'!G81)</f>
        <v>533.97494387938423</v>
      </c>
      <c r="M40" s="66">
        <f>MIN(Calculation!F301,'Price cap formula &amp; calculation'!H81)</f>
        <v>545.65784575351461</v>
      </c>
      <c r="N40" s="66">
        <f>MIN(Calculation!G301,'Price cap formula &amp; calculation'!I81)</f>
        <v>558.09589808432781</v>
      </c>
      <c r="O40" s="67"/>
      <c r="P40" s="66" t="s">
        <v>91</v>
      </c>
      <c r="Q40" s="66" t="s">
        <v>91</v>
      </c>
      <c r="R40" s="66" t="s">
        <v>91</v>
      </c>
      <c r="S40" s="66" t="s">
        <v>91</v>
      </c>
      <c r="T40" s="154" t="s">
        <v>91</v>
      </c>
      <c r="U40" s="66">
        <f>J40*(1+Inputs!$C$138)</f>
        <v>565.67443611164924</v>
      </c>
      <c r="V40" s="78">
        <f>K40*(1+Inputs!$C$138)</f>
        <v>576.67241991714093</v>
      </c>
      <c r="W40" s="78">
        <f>L40*(1+Inputs!$C$138)</f>
        <v>587.37243826732265</v>
      </c>
      <c r="X40" s="78">
        <f>M40*(1+Inputs!$C$138)</f>
        <v>600.22363032886608</v>
      </c>
      <c r="Y40" s="78">
        <f>N40*(1+Inputs!$C$138)</f>
        <v>613.90548789276068</v>
      </c>
      <c r="Z40" s="68"/>
      <c r="AA40" s="68"/>
      <c r="AB40" s="73"/>
      <c r="AC40" s="73"/>
      <c r="AD40" s="73"/>
      <c r="AE40" s="73"/>
      <c r="AF40" s="73"/>
      <c r="AG40" s="73"/>
      <c r="AH40" s="73"/>
      <c r="AI40" s="73"/>
      <c r="AJ40" s="73"/>
      <c r="AK40" s="73"/>
      <c r="AL40" s="73"/>
      <c r="AM40" s="73"/>
    </row>
    <row r="41" spans="1:39" s="71" customFormat="1" ht="60" x14ac:dyDescent="0.2">
      <c r="A41" s="97"/>
      <c r="B41" s="63" t="s">
        <v>193</v>
      </c>
      <c r="C41" s="69" t="s">
        <v>198</v>
      </c>
      <c r="D41" s="69" t="s">
        <v>181</v>
      </c>
      <c r="E41" s="84"/>
      <c r="F41" s="84"/>
      <c r="G41" s="84"/>
      <c r="H41" s="84"/>
      <c r="I41" s="85"/>
      <c r="J41" s="79">
        <f>Calculation!C305</f>
        <v>243.39965824948439</v>
      </c>
      <c r="K41" s="79">
        <f>MIN(Calculation!D305,'Price cap formula &amp; calculation'!F82)</f>
        <v>248.52791623504365</v>
      </c>
      <c r="L41" s="79">
        <f>MIN(Calculation!E305,'Price cap formula &amp; calculation'!G82)</f>
        <v>253.74458678463375</v>
      </c>
      <c r="M41" s="79">
        <f>MIN(Calculation!F305,'Price cap formula &amp; calculation'!H82)</f>
        <v>260.07062202927716</v>
      </c>
      <c r="N41" s="79">
        <f>MIN(Calculation!G305,'Price cap formula &amp; calculation'!I82)</f>
        <v>266.95118564240721</v>
      </c>
      <c r="O41" s="67"/>
      <c r="P41" s="96"/>
      <c r="Q41" s="96"/>
      <c r="R41" s="96"/>
      <c r="S41" s="96"/>
      <c r="T41" s="155"/>
      <c r="U41" s="156">
        <f>J41*(1+Inputs!$C$138)</f>
        <v>267.73962407443287</v>
      </c>
      <c r="V41" s="79">
        <f>K41*(1+Inputs!$C$138)</f>
        <v>273.38070785854802</v>
      </c>
      <c r="W41" s="79">
        <f>L41*(1+Inputs!$C$138)</f>
        <v>279.11904546309717</v>
      </c>
      <c r="X41" s="79">
        <f>M41*(1+Inputs!$C$138)</f>
        <v>286.07768423220489</v>
      </c>
      <c r="Y41" s="79">
        <f>N41*(1+Inputs!$C$138)</f>
        <v>293.64630420664798</v>
      </c>
      <c r="Z41" s="68"/>
      <c r="AA41" s="68"/>
      <c r="AB41" s="73"/>
      <c r="AC41" s="73"/>
      <c r="AD41" s="73"/>
      <c r="AE41" s="73"/>
      <c r="AF41" s="73"/>
      <c r="AG41" s="73"/>
      <c r="AH41" s="73"/>
      <c r="AI41" s="73"/>
      <c r="AJ41" s="73"/>
      <c r="AK41" s="73"/>
      <c r="AL41" s="73"/>
      <c r="AM41" s="73"/>
    </row>
    <row r="42" spans="1:39" s="71" customFormat="1" ht="48" x14ac:dyDescent="0.2">
      <c r="A42" s="97"/>
      <c r="B42" s="62">
        <v>21</v>
      </c>
      <c r="C42" s="59" t="s">
        <v>118</v>
      </c>
      <c r="D42" s="59" t="s">
        <v>129</v>
      </c>
      <c r="E42" s="76" t="s">
        <v>91</v>
      </c>
      <c r="F42" s="76" t="s">
        <v>91</v>
      </c>
      <c r="G42" s="76" t="s">
        <v>91</v>
      </c>
      <c r="H42" s="76" t="s">
        <v>91</v>
      </c>
      <c r="I42" s="83" t="s">
        <v>91</v>
      </c>
      <c r="J42" s="78">
        <f>Calculation!C317</f>
        <v>406.26974368711325</v>
      </c>
      <c r="K42" s="66">
        <f>MIN(Calculation!D317,'Price cap formula &amp; calculation'!F83)</f>
        <v>414.16854161131397</v>
      </c>
      <c r="L42" s="66">
        <f>MIN(Calculation!E317,'Price cap formula &amp; calculation'!G83)</f>
        <v>421.85333950046191</v>
      </c>
      <c r="M42" s="66">
        <f>MIN(Calculation!F317,'Price cap formula &amp; calculation'!H83)</f>
        <v>431.08311933779328</v>
      </c>
      <c r="N42" s="66">
        <f>MIN(Calculation!G317,'Price cap formula &amp; calculation'!I83)</f>
        <v>440.9094866098506</v>
      </c>
      <c r="O42" s="67"/>
      <c r="P42" s="66" t="s">
        <v>91</v>
      </c>
      <c r="Q42" s="66" t="s">
        <v>91</v>
      </c>
      <c r="R42" s="66" t="s">
        <v>91</v>
      </c>
      <c r="S42" s="66" t="s">
        <v>91</v>
      </c>
      <c r="T42" s="154" t="s">
        <v>91</v>
      </c>
      <c r="U42" s="66">
        <f>J42*(1+Inputs!$C$138)</f>
        <v>446.89671805582464</v>
      </c>
      <c r="V42" s="78">
        <f>K42*(1+Inputs!$C$138)</f>
        <v>455.58539577244539</v>
      </c>
      <c r="W42" s="78">
        <f>L42*(1+Inputs!$C$138)</f>
        <v>464.03867345050816</v>
      </c>
      <c r="X42" s="78">
        <f>M42*(1+Inputs!$C$138)</f>
        <v>474.19143127157264</v>
      </c>
      <c r="Y42" s="78">
        <f>N42*(1+Inputs!$C$138)</f>
        <v>485.00043527083568</v>
      </c>
      <c r="Z42" s="68"/>
      <c r="AA42" s="68"/>
      <c r="AB42" s="73"/>
      <c r="AC42" s="73"/>
      <c r="AD42" s="73"/>
      <c r="AE42" s="73"/>
      <c r="AF42" s="73"/>
      <c r="AG42" s="73"/>
      <c r="AH42" s="73"/>
      <c r="AI42" s="73"/>
      <c r="AJ42" s="73"/>
      <c r="AK42" s="73"/>
      <c r="AL42" s="73"/>
      <c r="AM42" s="73"/>
    </row>
    <row r="43" spans="1:39" s="71" customFormat="1" ht="60" x14ac:dyDescent="0.2">
      <c r="A43" s="97"/>
      <c r="B43" s="63" t="s">
        <v>194</v>
      </c>
      <c r="C43" s="69" t="s">
        <v>199</v>
      </c>
      <c r="D43" s="69" t="s">
        <v>182</v>
      </c>
      <c r="E43" s="84"/>
      <c r="F43" s="84"/>
      <c r="G43" s="84"/>
      <c r="H43" s="84"/>
      <c r="I43" s="85"/>
      <c r="J43" s="79">
        <f>Calculation!C321</f>
        <v>60.849914562371097</v>
      </c>
      <c r="K43" s="79">
        <f>MIN(Calculation!D321,'Price cap formula &amp; calculation'!F84)</f>
        <v>62.131979058760912</v>
      </c>
      <c r="L43" s="79">
        <f>MIN(Calculation!E321,'Price cap formula &amp; calculation'!G84)</f>
        <v>63.436146696158438</v>
      </c>
      <c r="M43" s="79">
        <f>MIN(Calculation!F321,'Price cap formula &amp; calculation'!H84)</f>
        <v>65.01765550731929</v>
      </c>
      <c r="N43" s="79">
        <f>MIN(Calculation!G321,'Price cap formula &amp; calculation'!I84)</f>
        <v>66.737796410601803</v>
      </c>
      <c r="O43" s="67"/>
      <c r="P43" s="96"/>
      <c r="Q43" s="96"/>
      <c r="R43" s="96"/>
      <c r="S43" s="96"/>
      <c r="T43" s="155"/>
      <c r="U43" s="156">
        <f>J43*(1+Inputs!$C$138)</f>
        <v>66.934906018608217</v>
      </c>
      <c r="V43" s="79">
        <f>K43*(1+Inputs!$C$138)</f>
        <v>68.345176964637005</v>
      </c>
      <c r="W43" s="79">
        <f>L43*(1+Inputs!$C$138)</f>
        <v>69.779761365774291</v>
      </c>
      <c r="X43" s="79">
        <f>M43*(1+Inputs!$C$138)</f>
        <v>71.519421058051222</v>
      </c>
      <c r="Y43" s="79">
        <f>N43*(1+Inputs!$C$138)</f>
        <v>73.411576051661996</v>
      </c>
      <c r="Z43" s="68"/>
      <c r="AA43" s="68"/>
      <c r="AB43" s="73"/>
      <c r="AC43" s="73"/>
      <c r="AD43" s="73"/>
      <c r="AE43" s="73"/>
      <c r="AF43" s="73"/>
      <c r="AG43" s="73"/>
      <c r="AH43" s="73"/>
      <c r="AI43" s="73"/>
      <c r="AJ43" s="73"/>
      <c r="AK43" s="73"/>
      <c r="AL43" s="73"/>
      <c r="AM43" s="73"/>
    </row>
    <row r="44" spans="1:39" s="71" customFormat="1" ht="48" x14ac:dyDescent="0.2">
      <c r="A44" s="97"/>
      <c r="B44" s="62">
        <v>22</v>
      </c>
      <c r="C44" s="59" t="s">
        <v>210</v>
      </c>
      <c r="D44" s="59" t="s">
        <v>129</v>
      </c>
      <c r="E44" s="76" t="s">
        <v>91</v>
      </c>
      <c r="F44" s="76" t="s">
        <v>91</v>
      </c>
      <c r="G44" s="76" t="s">
        <v>91</v>
      </c>
      <c r="H44" s="76" t="s">
        <v>91</v>
      </c>
      <c r="I44" s="83" t="s">
        <v>91</v>
      </c>
      <c r="J44" s="78">
        <f>Calculation!C333</f>
        <v>588.81948737422658</v>
      </c>
      <c r="K44" s="66">
        <f>MIN(Calculation!D333,'Price cap formula &amp; calculation'!F85)</f>
        <v>600.26746305262805</v>
      </c>
      <c r="L44" s="66">
        <f>MIN(Calculation!E333,'Price cap formula &amp; calculation'!G85)</f>
        <v>611.40528176537839</v>
      </c>
      <c r="M44" s="66">
        <f>MIN(Calculation!F333,'Price cap formula &amp; calculation'!H85)</f>
        <v>624.782291293757</v>
      </c>
      <c r="N44" s="66">
        <f>MIN(Calculation!G333,'Price cap formula &amp; calculation'!I85)</f>
        <v>639.02395371088187</v>
      </c>
      <c r="O44" s="67"/>
      <c r="P44" s="66" t="s">
        <v>91</v>
      </c>
      <c r="Q44" s="66" t="s">
        <v>91</v>
      </c>
      <c r="R44" s="66" t="s">
        <v>91</v>
      </c>
      <c r="S44" s="66" t="s">
        <v>91</v>
      </c>
      <c r="T44" s="154" t="s">
        <v>91</v>
      </c>
      <c r="U44" s="66">
        <f>J44*(1+Inputs!$C$138)</f>
        <v>647.70143611164929</v>
      </c>
      <c r="V44" s="78">
        <f>K44*(1+Inputs!$C$138)</f>
        <v>660.29420935789085</v>
      </c>
      <c r="W44" s="78">
        <f>L44*(1+Inputs!$C$138)</f>
        <v>672.54580994191633</v>
      </c>
      <c r="X44" s="78">
        <f>M44*(1+Inputs!$C$138)</f>
        <v>687.26052042313279</v>
      </c>
      <c r="Y44" s="78">
        <f>N44*(1+Inputs!$C$138)</f>
        <v>702.9263490819701</v>
      </c>
      <c r="Z44" s="68"/>
      <c r="AA44" s="68"/>
      <c r="AB44" s="73"/>
      <c r="AC44" s="73"/>
      <c r="AD44" s="73"/>
      <c r="AE44" s="73"/>
      <c r="AF44" s="73"/>
      <c r="AG44" s="73"/>
      <c r="AH44" s="73"/>
      <c r="AI44" s="73"/>
      <c r="AJ44" s="73"/>
      <c r="AK44" s="73"/>
      <c r="AL44" s="73"/>
      <c r="AM44" s="73"/>
    </row>
    <row r="45" spans="1:39" s="71" customFormat="1" ht="60" x14ac:dyDescent="0.2">
      <c r="A45" s="97"/>
      <c r="B45" s="63" t="s">
        <v>195</v>
      </c>
      <c r="C45" s="69" t="s">
        <v>200</v>
      </c>
      <c r="D45" s="69" t="s">
        <v>183</v>
      </c>
      <c r="E45" s="84"/>
      <c r="F45" s="84"/>
      <c r="G45" s="84"/>
      <c r="H45" s="84"/>
      <c r="I45" s="85"/>
      <c r="J45" s="79">
        <f>Calculation!C337</f>
        <v>243.39965824948439</v>
      </c>
      <c r="K45" s="79">
        <f>MIN(Calculation!D337,'Price cap formula &amp; calculation'!F86)</f>
        <v>248.52791623504365</v>
      </c>
      <c r="L45" s="79">
        <f>MIN(Calculation!E337,'Price cap formula &amp; calculation'!G86)</f>
        <v>253.74458678463375</v>
      </c>
      <c r="M45" s="79">
        <f>MIN(Calculation!F337,'Price cap formula &amp; calculation'!H86)</f>
        <v>260.07062202927716</v>
      </c>
      <c r="N45" s="79">
        <f>MIN(Calculation!G337,'Price cap formula &amp; calculation'!I86)</f>
        <v>266.95118564240721</v>
      </c>
      <c r="O45" s="67"/>
      <c r="P45" s="96"/>
      <c r="Q45" s="96"/>
      <c r="R45" s="96"/>
      <c r="S45" s="96"/>
      <c r="T45" s="155"/>
      <c r="U45" s="156">
        <f>J45*(1+Inputs!$C$138)</f>
        <v>267.73962407443287</v>
      </c>
      <c r="V45" s="79">
        <f>K45*(1+Inputs!$C$138)</f>
        <v>273.38070785854802</v>
      </c>
      <c r="W45" s="79">
        <f>L45*(1+Inputs!$C$138)</f>
        <v>279.11904546309717</v>
      </c>
      <c r="X45" s="79">
        <f>M45*(1+Inputs!$C$138)</f>
        <v>286.07768423220489</v>
      </c>
      <c r="Y45" s="79">
        <f>N45*(1+Inputs!$C$138)</f>
        <v>293.64630420664798</v>
      </c>
      <c r="Z45" s="68"/>
      <c r="AA45" s="68"/>
      <c r="AB45" s="73"/>
      <c r="AC45" s="73"/>
      <c r="AD45" s="73"/>
      <c r="AE45" s="73"/>
      <c r="AF45" s="73"/>
      <c r="AG45" s="73"/>
      <c r="AH45" s="73"/>
      <c r="AI45" s="73"/>
      <c r="AJ45" s="73"/>
      <c r="AK45" s="73"/>
      <c r="AL45" s="73"/>
      <c r="AM45" s="73"/>
    </row>
    <row r="46" spans="1:39" s="71" customFormat="1" ht="48" x14ac:dyDescent="0.2">
      <c r="A46" s="97"/>
      <c r="B46" s="62">
        <v>23</v>
      </c>
      <c r="C46" s="59" t="s">
        <v>187</v>
      </c>
      <c r="D46" s="59" t="s">
        <v>188</v>
      </c>
      <c r="E46" s="76" t="s">
        <v>91</v>
      </c>
      <c r="F46" s="76" t="s">
        <v>91</v>
      </c>
      <c r="G46" s="76" t="s">
        <v>91</v>
      </c>
      <c r="H46" s="76" t="s">
        <v>91</v>
      </c>
      <c r="I46" s="83" t="s">
        <v>91</v>
      </c>
      <c r="J46" s="78">
        <f>Calculation!C349</f>
        <v>510.65974368711329</v>
      </c>
      <c r="K46" s="66">
        <f>MIN(Calculation!D349,'Price cap formula &amp; calculation'!F87)</f>
        <v>520.58811808881399</v>
      </c>
      <c r="L46" s="66">
        <f>MIN(Calculation!E349,'Price cap formula &amp; calculation'!G87)</f>
        <v>530.24750567880358</v>
      </c>
      <c r="M46" s="66">
        <f>MIN(Calculation!F349,'Price cap formula &amp; calculation'!H87)</f>
        <v>541.84885448525074</v>
      </c>
      <c r="N46" s="66">
        <f>MIN(Calculation!G349,'Price cap formula &amp; calculation'!I87)</f>
        <v>554.20008238370031</v>
      </c>
      <c r="O46" s="67"/>
      <c r="P46" s="66" t="s">
        <v>91</v>
      </c>
      <c r="Q46" s="66" t="s">
        <v>91</v>
      </c>
      <c r="R46" s="66" t="s">
        <v>91</v>
      </c>
      <c r="S46" s="66" t="s">
        <v>91</v>
      </c>
      <c r="T46" s="154" t="s">
        <v>91</v>
      </c>
      <c r="U46" s="66">
        <f>J46*(1+Inputs!$C$138)</f>
        <v>561.7257180558247</v>
      </c>
      <c r="V46" s="78">
        <f>K46*(1+Inputs!$C$138)</f>
        <v>572.64692989769549</v>
      </c>
      <c r="W46" s="78">
        <f>L46*(1+Inputs!$C$138)</f>
        <v>583.27225624668404</v>
      </c>
      <c r="X46" s="78">
        <f>M46*(1+Inputs!$C$138)</f>
        <v>596.03373993377591</v>
      </c>
      <c r="Y46" s="78">
        <f>N46*(1+Inputs!$C$138)</f>
        <v>609.62009062207039</v>
      </c>
      <c r="Z46" s="68"/>
      <c r="AA46" s="68"/>
      <c r="AB46" s="73"/>
      <c r="AC46" s="73"/>
      <c r="AD46" s="73"/>
      <c r="AE46" s="73"/>
      <c r="AF46" s="73"/>
      <c r="AG46" s="73"/>
      <c r="AH46" s="73"/>
      <c r="AI46" s="73"/>
      <c r="AJ46" s="73"/>
      <c r="AK46" s="73"/>
      <c r="AL46" s="73"/>
      <c r="AM46" s="73"/>
    </row>
    <row r="47" spans="1:39" s="71" customFormat="1" ht="60" x14ac:dyDescent="0.2">
      <c r="A47" s="97"/>
      <c r="B47" s="63" t="s">
        <v>159</v>
      </c>
      <c r="C47" s="69" t="s">
        <v>201</v>
      </c>
      <c r="D47" s="69" t="s">
        <v>189</v>
      </c>
      <c r="E47" s="84"/>
      <c r="F47" s="84"/>
      <c r="G47" s="84"/>
      <c r="H47" s="84"/>
      <c r="I47" s="85"/>
      <c r="J47" s="79">
        <f>Calculation!C353</f>
        <v>60.849914562371097</v>
      </c>
      <c r="K47" s="79">
        <f>MIN(Calculation!D353,'Price cap formula &amp; calculation'!F88)</f>
        <v>62.131979058760912</v>
      </c>
      <c r="L47" s="79">
        <f>MIN(Calculation!E353,'Price cap formula &amp; calculation'!G88)</f>
        <v>63.436146696158438</v>
      </c>
      <c r="M47" s="79">
        <f>MIN(Calculation!F353,'Price cap formula &amp; calculation'!H88)</f>
        <v>65.01765550731929</v>
      </c>
      <c r="N47" s="79">
        <f>MIN(Calculation!G353,'Price cap formula &amp; calculation'!I88)</f>
        <v>66.737796410601803</v>
      </c>
      <c r="O47" s="67"/>
      <c r="P47" s="96"/>
      <c r="Q47" s="96"/>
      <c r="R47" s="96"/>
      <c r="S47" s="96"/>
      <c r="T47" s="155"/>
      <c r="U47" s="156">
        <f>J47*(1+Inputs!$C$138)</f>
        <v>66.934906018608217</v>
      </c>
      <c r="V47" s="79">
        <f>K47*(1+Inputs!$C$138)</f>
        <v>68.345176964637005</v>
      </c>
      <c r="W47" s="79">
        <f>L47*(1+Inputs!$C$138)</f>
        <v>69.779761365774291</v>
      </c>
      <c r="X47" s="79">
        <f>M47*(1+Inputs!$C$138)</f>
        <v>71.519421058051222</v>
      </c>
      <c r="Y47" s="79">
        <f>N47*(1+Inputs!$C$138)</f>
        <v>73.411576051661996</v>
      </c>
      <c r="Z47" s="68"/>
      <c r="AA47" s="68"/>
      <c r="AB47" s="73"/>
      <c r="AC47" s="73"/>
      <c r="AD47" s="73"/>
      <c r="AE47" s="73"/>
      <c r="AF47" s="73"/>
      <c r="AG47" s="73"/>
      <c r="AH47" s="73"/>
      <c r="AI47" s="73"/>
      <c r="AJ47" s="73"/>
      <c r="AK47" s="73"/>
      <c r="AL47" s="73"/>
      <c r="AM47" s="73"/>
    </row>
    <row r="48" spans="1:39" s="71" customFormat="1" ht="48" x14ac:dyDescent="0.2">
      <c r="A48" s="97"/>
      <c r="B48" s="62">
        <v>24</v>
      </c>
      <c r="C48" s="59" t="s">
        <v>196</v>
      </c>
      <c r="D48" s="59" t="s">
        <v>188</v>
      </c>
      <c r="E48" s="76" t="s">
        <v>91</v>
      </c>
      <c r="F48" s="76" t="s">
        <v>91</v>
      </c>
      <c r="G48" s="76" t="s">
        <v>91</v>
      </c>
      <c r="H48" s="76" t="s">
        <v>91</v>
      </c>
      <c r="I48" s="83" t="s">
        <v>91</v>
      </c>
      <c r="J48" s="78">
        <f>Calculation!C365</f>
        <v>693.20948737422657</v>
      </c>
      <c r="K48" s="66">
        <f>MIN(Calculation!D365,'Price cap formula &amp; calculation'!F89)</f>
        <v>706.687039530128</v>
      </c>
      <c r="L48" s="66">
        <f>MIN(Calculation!E365,'Price cap formula &amp; calculation'!G89)</f>
        <v>719.79944794372</v>
      </c>
      <c r="M48" s="66">
        <f>MIN(Calculation!F365,'Price cap formula &amp; calculation'!H89)</f>
        <v>735.54802644121446</v>
      </c>
      <c r="N48" s="66">
        <f>MIN(Calculation!G365,'Price cap formula &amp; calculation'!I89)</f>
        <v>752.31454948473151</v>
      </c>
      <c r="O48" s="67"/>
      <c r="P48" s="66" t="s">
        <v>91</v>
      </c>
      <c r="Q48" s="66" t="s">
        <v>91</v>
      </c>
      <c r="R48" s="66" t="s">
        <v>91</v>
      </c>
      <c r="S48" s="66" t="s">
        <v>91</v>
      </c>
      <c r="T48" s="154" t="s">
        <v>91</v>
      </c>
      <c r="U48" s="66">
        <f>J48*(1+Inputs!$C$138)</f>
        <v>762.53043611164924</v>
      </c>
      <c r="V48" s="78">
        <f>K48*(1+Inputs!$C$138)</f>
        <v>777.35574348314083</v>
      </c>
      <c r="W48" s="78">
        <f>L48*(1+Inputs!$C$138)</f>
        <v>791.77939273809204</v>
      </c>
      <c r="X48" s="78">
        <f>M48*(1+Inputs!$C$138)</f>
        <v>809.102829085336</v>
      </c>
      <c r="Y48" s="78">
        <f>N48*(1+Inputs!$C$138)</f>
        <v>827.54600443320476</v>
      </c>
      <c r="Z48" s="68"/>
      <c r="AA48" s="68"/>
      <c r="AB48" s="73"/>
      <c r="AC48" s="73"/>
      <c r="AD48" s="73"/>
      <c r="AE48" s="73"/>
      <c r="AF48" s="73"/>
      <c r="AG48" s="73"/>
      <c r="AH48" s="73"/>
      <c r="AI48" s="73"/>
      <c r="AJ48" s="73"/>
      <c r="AK48" s="73"/>
      <c r="AL48" s="73"/>
      <c r="AM48" s="73"/>
    </row>
    <row r="49" spans="1:39" s="71" customFormat="1" ht="60" x14ac:dyDescent="0.2">
      <c r="A49" s="97"/>
      <c r="B49" s="63" t="s">
        <v>160</v>
      </c>
      <c r="C49" s="69" t="s">
        <v>202</v>
      </c>
      <c r="D49" s="69" t="s">
        <v>190</v>
      </c>
      <c r="E49" s="84"/>
      <c r="F49" s="84"/>
      <c r="G49" s="84"/>
      <c r="H49" s="84"/>
      <c r="I49" s="85"/>
      <c r="J49" s="79">
        <f>Calculation!C369</f>
        <v>243.39965824948439</v>
      </c>
      <c r="K49" s="79">
        <f>MIN(Calculation!D369,'Price cap formula &amp; calculation'!F90)</f>
        <v>248.52791623504365</v>
      </c>
      <c r="L49" s="79">
        <f>MIN(Calculation!E369,'Price cap formula &amp; calculation'!G90)</f>
        <v>253.74458678463375</v>
      </c>
      <c r="M49" s="79">
        <f>MIN(Calculation!F369,'Price cap formula &amp; calculation'!H90)</f>
        <v>260.07062202927716</v>
      </c>
      <c r="N49" s="79">
        <f>MIN(Calculation!G369,'Price cap formula &amp; calculation'!I90)</f>
        <v>266.95118564240721</v>
      </c>
      <c r="O49" s="67"/>
      <c r="P49" s="96"/>
      <c r="Q49" s="96"/>
      <c r="R49" s="96"/>
      <c r="S49" s="96"/>
      <c r="T49" s="155"/>
      <c r="U49" s="156">
        <f>J49*(1+Inputs!$C$138)</f>
        <v>267.73962407443287</v>
      </c>
      <c r="V49" s="79">
        <f>K49*(1+Inputs!$C$138)</f>
        <v>273.38070785854802</v>
      </c>
      <c r="W49" s="79">
        <f>L49*(1+Inputs!$C$138)</f>
        <v>279.11904546309717</v>
      </c>
      <c r="X49" s="79">
        <f>M49*(1+Inputs!$C$138)</f>
        <v>286.07768423220489</v>
      </c>
      <c r="Y49" s="79">
        <f>N49*(1+Inputs!$C$138)</f>
        <v>293.64630420664798</v>
      </c>
      <c r="Z49" s="68"/>
      <c r="AA49" s="68"/>
      <c r="AB49" s="73"/>
      <c r="AC49" s="73"/>
      <c r="AD49" s="73"/>
      <c r="AE49" s="73"/>
      <c r="AF49" s="73"/>
      <c r="AG49" s="73"/>
      <c r="AH49" s="73"/>
      <c r="AI49" s="73"/>
      <c r="AJ49" s="73"/>
      <c r="AK49" s="73"/>
      <c r="AL49" s="73"/>
      <c r="AM49" s="73"/>
    </row>
    <row r="50" spans="1:39" s="71" customFormat="1" ht="36" x14ac:dyDescent="0.2">
      <c r="A50" s="97"/>
      <c r="B50" s="62">
        <v>25</v>
      </c>
      <c r="C50" s="59" t="s">
        <v>120</v>
      </c>
      <c r="D50" s="59" t="s">
        <v>130</v>
      </c>
      <c r="E50" s="76" t="s">
        <v>91</v>
      </c>
      <c r="F50" s="76" t="s">
        <v>91</v>
      </c>
      <c r="G50" s="76" t="s">
        <v>91</v>
      </c>
      <c r="H50" s="76" t="s">
        <v>91</v>
      </c>
      <c r="I50" s="83" t="s">
        <v>91</v>
      </c>
      <c r="J50" s="78">
        <f>Calculation!C381</f>
        <v>2426.0582912474219</v>
      </c>
      <c r="K50" s="66">
        <f>MIN(Calculation!D381,'Price cap formula &amp; calculation'!F91)</f>
        <v>2473.2263230604267</v>
      </c>
      <c r="L50" s="66">
        <f>MIN(Calculation!E381,'Price cap formula &amp; calculation'!G91)</f>
        <v>2519.1164439104955</v>
      </c>
      <c r="M50" s="66">
        <f>MIN(Calculation!F381,'Price cap formula &amp; calculation'!H91)</f>
        <v>2574.2324948807868</v>
      </c>
      <c r="N50" s="66">
        <f>MIN(Calculation!G381,'Price cap formula &amp; calculation'!I91)</f>
        <v>2632.9110949085966</v>
      </c>
      <c r="O50" s="67"/>
      <c r="P50" s="66" t="s">
        <v>91</v>
      </c>
      <c r="Q50" s="66" t="s">
        <v>91</v>
      </c>
      <c r="R50" s="66" t="s">
        <v>91</v>
      </c>
      <c r="S50" s="66" t="s">
        <v>91</v>
      </c>
      <c r="T50" s="154" t="s">
        <v>91</v>
      </c>
      <c r="U50" s="66">
        <f>J50*(1+Inputs!$C$138)</f>
        <v>2668.6641203721642</v>
      </c>
      <c r="V50" s="78">
        <f>K50*(1+Inputs!$C$138)</f>
        <v>2720.5489553664697</v>
      </c>
      <c r="W50" s="78">
        <f>L50*(1+Inputs!$C$138)</f>
        <v>2771.0280883015453</v>
      </c>
      <c r="X50" s="78">
        <f>M50*(1+Inputs!$C$138)</f>
        <v>2831.6557443688657</v>
      </c>
      <c r="Y50" s="78">
        <f>N50*(1+Inputs!$C$138)</f>
        <v>2896.2022043994566</v>
      </c>
      <c r="Z50" s="68"/>
      <c r="AA50" s="68"/>
      <c r="AB50" s="73"/>
      <c r="AC50" s="73"/>
      <c r="AD50" s="73"/>
      <c r="AE50" s="73"/>
      <c r="AF50" s="73"/>
      <c r="AG50" s="73"/>
      <c r="AH50" s="73"/>
      <c r="AI50" s="73"/>
      <c r="AJ50" s="73"/>
      <c r="AK50" s="73"/>
      <c r="AL50" s="73"/>
      <c r="AM50" s="73"/>
    </row>
    <row r="51" spans="1:39" s="71" customFormat="1" ht="48" x14ac:dyDescent="0.2">
      <c r="A51" s="97"/>
      <c r="B51" s="63" t="s">
        <v>161</v>
      </c>
      <c r="C51" s="69" t="s">
        <v>203</v>
      </c>
      <c r="D51" s="69" t="s">
        <v>184</v>
      </c>
      <c r="E51" s="84"/>
      <c r="F51" s="84"/>
      <c r="G51" s="84"/>
      <c r="H51" s="84"/>
      <c r="I51" s="85"/>
      <c r="J51" s="79">
        <f>Calculation!C385</f>
        <v>116.42982912474218</v>
      </c>
      <c r="K51" s="79">
        <f>MIN(Calculation!D385,'Price cap formula &amp; calculation'!F92)</f>
        <v>118.8829229592218</v>
      </c>
      <c r="L51" s="79">
        <f>MIN(Calculation!E385,'Price cap formula &amp; calculation'!G92)</f>
        <v>121.37830879935429</v>
      </c>
      <c r="M51" s="79">
        <f>MIN(Calculation!F385,'Price cap formula &amp; calculation'!H92)</f>
        <v>124.40435743010454</v>
      </c>
      <c r="N51" s="79">
        <f>MIN(Calculation!G385,'Price cap formula &amp; calculation'!I92)</f>
        <v>127.69566380054128</v>
      </c>
      <c r="O51" s="67"/>
      <c r="P51" s="96"/>
      <c r="Q51" s="96"/>
      <c r="R51" s="96"/>
      <c r="S51" s="96"/>
      <c r="T51" s="155"/>
      <c r="U51" s="156">
        <f>J51*(1+Inputs!$C$138)</f>
        <v>128.07281203721641</v>
      </c>
      <c r="V51" s="79">
        <f>K51*(1+Inputs!$C$138)</f>
        <v>130.771215255144</v>
      </c>
      <c r="W51" s="79">
        <f>L51*(1+Inputs!$C$138)</f>
        <v>133.51613967928972</v>
      </c>
      <c r="X51" s="79">
        <f>M51*(1+Inputs!$C$138)</f>
        <v>136.84479317311499</v>
      </c>
      <c r="Y51" s="79">
        <f>N51*(1+Inputs!$C$138)</f>
        <v>140.46523018059543</v>
      </c>
      <c r="Z51" s="68"/>
      <c r="AA51" s="68"/>
      <c r="AB51" s="73"/>
      <c r="AC51" s="73"/>
      <c r="AD51" s="73"/>
      <c r="AE51" s="73"/>
      <c r="AF51" s="73"/>
      <c r="AG51" s="73"/>
      <c r="AH51" s="73"/>
      <c r="AI51" s="73"/>
      <c r="AJ51" s="73"/>
      <c r="AK51" s="73"/>
      <c r="AL51" s="73"/>
      <c r="AM51" s="73"/>
    </row>
    <row r="52" spans="1:39" s="71" customFormat="1" ht="36" x14ac:dyDescent="0.2">
      <c r="A52" s="97"/>
      <c r="B52" s="62">
        <v>26</v>
      </c>
      <c r="C52" s="59" t="s">
        <v>121</v>
      </c>
      <c r="D52" s="59" t="s">
        <v>130</v>
      </c>
      <c r="E52" s="76" t="s">
        <v>91</v>
      </c>
      <c r="F52" s="76" t="s">
        <v>91</v>
      </c>
      <c r="G52" s="76" t="s">
        <v>91</v>
      </c>
      <c r="H52" s="76" t="s">
        <v>91</v>
      </c>
      <c r="I52" s="83" t="s">
        <v>91</v>
      </c>
      <c r="J52" s="78">
        <f>Calculation!C397</f>
        <v>2775.3477786216486</v>
      </c>
      <c r="K52" s="66">
        <f>MIN(Calculation!D397,'Price cap formula &amp; calculation'!F93)</f>
        <v>2829.306783970555</v>
      </c>
      <c r="L52" s="66">
        <f>MIN(Calculation!E397,'Price cap formula &amp; calculation'!G93)</f>
        <v>2881.8038923135</v>
      </c>
      <c r="M52" s="66">
        <f>MIN(Calculation!F397,'Price cap formula &amp; calculation'!H93)</f>
        <v>2944.8552254898941</v>
      </c>
      <c r="N52" s="66">
        <f>MIN(Calculation!G397,'Price cap formula &amp; calculation'!I93)</f>
        <v>3011.9820224128466</v>
      </c>
      <c r="O52" s="67"/>
      <c r="P52" s="66" t="s">
        <v>91</v>
      </c>
      <c r="Q52" s="66" t="s">
        <v>91</v>
      </c>
      <c r="R52" s="66" t="s">
        <v>91</v>
      </c>
      <c r="S52" s="66" t="s">
        <v>91</v>
      </c>
      <c r="T52" s="154" t="s">
        <v>91</v>
      </c>
      <c r="U52" s="66">
        <f>J52*(1+Inputs!$C$138)</f>
        <v>3052.8825564838135</v>
      </c>
      <c r="V52" s="78">
        <f>K52*(1+Inputs!$C$138)</f>
        <v>3112.2374623676105</v>
      </c>
      <c r="W52" s="78">
        <f>L52*(1+Inputs!$C$138)</f>
        <v>3169.9842815448501</v>
      </c>
      <c r="X52" s="78">
        <f>M52*(1+Inputs!$C$138)</f>
        <v>3239.3407480388837</v>
      </c>
      <c r="Y52" s="78">
        <f>N52*(1+Inputs!$C$138)</f>
        <v>3313.1802246541315</v>
      </c>
      <c r="Z52" s="68"/>
      <c r="AA52" s="68"/>
      <c r="AB52" s="73"/>
      <c r="AC52" s="73"/>
      <c r="AD52" s="73"/>
      <c r="AE52" s="73"/>
      <c r="AF52" s="73"/>
      <c r="AG52" s="73"/>
      <c r="AH52" s="73"/>
      <c r="AI52" s="73"/>
      <c r="AJ52" s="73"/>
      <c r="AK52" s="73"/>
      <c r="AL52" s="73"/>
      <c r="AM52" s="73"/>
    </row>
    <row r="53" spans="1:39" s="71" customFormat="1" ht="48" x14ac:dyDescent="0.2">
      <c r="A53" s="97"/>
      <c r="B53" s="63" t="s">
        <v>162</v>
      </c>
      <c r="C53" s="69" t="s">
        <v>204</v>
      </c>
      <c r="D53" s="69" t="s">
        <v>185</v>
      </c>
      <c r="E53" s="84"/>
      <c r="F53" s="84"/>
      <c r="G53" s="84"/>
      <c r="H53" s="84"/>
      <c r="I53" s="85"/>
      <c r="J53" s="79">
        <f>Calculation!C401</f>
        <v>465.71931649896874</v>
      </c>
      <c r="K53" s="79">
        <f>MIN(Calculation!D401,'Price cap formula &amp; calculation'!F94)</f>
        <v>475.53169183688721</v>
      </c>
      <c r="L53" s="79">
        <f>MIN(Calculation!E401,'Price cap formula &amp; calculation'!G94)</f>
        <v>485.51323519741715</v>
      </c>
      <c r="M53" s="79">
        <f>MIN(Calculation!F401,'Price cap formula &amp; calculation'!H94)</f>
        <v>497.61742972041816</v>
      </c>
      <c r="N53" s="79">
        <f>MIN(Calculation!G401,'Price cap formula &amp; calculation'!I94)</f>
        <v>510.78265520216513</v>
      </c>
      <c r="O53" s="67"/>
      <c r="P53" s="96"/>
      <c r="Q53" s="96"/>
      <c r="R53" s="96"/>
      <c r="S53" s="96"/>
      <c r="T53" s="155"/>
      <c r="U53" s="156">
        <f>J53*(1+Inputs!$C$138)</f>
        <v>512.29124814886563</v>
      </c>
      <c r="V53" s="79">
        <f>K53*(1+Inputs!$C$138)</f>
        <v>523.084861020576</v>
      </c>
      <c r="W53" s="79">
        <f>L53*(1+Inputs!$C$138)</f>
        <v>534.06455871715889</v>
      </c>
      <c r="X53" s="79">
        <f>M53*(1+Inputs!$C$138)</f>
        <v>547.37917269245997</v>
      </c>
      <c r="Y53" s="79">
        <f>N53*(1+Inputs!$C$138)</f>
        <v>561.86092072238171</v>
      </c>
      <c r="Z53" s="68"/>
      <c r="AA53" s="68"/>
      <c r="AB53" s="73"/>
      <c r="AC53" s="73"/>
      <c r="AD53" s="73"/>
      <c r="AE53" s="73"/>
      <c r="AF53" s="73"/>
      <c r="AG53" s="73"/>
      <c r="AH53" s="73"/>
      <c r="AI53" s="73"/>
      <c r="AJ53" s="73"/>
      <c r="AK53" s="73"/>
      <c r="AL53" s="73"/>
      <c r="AM53" s="73"/>
    </row>
    <row r="54" spans="1:39" x14ac:dyDescent="0.2">
      <c r="B54" s="7"/>
      <c r="C54" s="80"/>
      <c r="D54" s="6"/>
      <c r="E54" s="6"/>
      <c r="F54" s="6"/>
      <c r="G54" s="6"/>
      <c r="H54" s="6"/>
      <c r="I54" s="6"/>
      <c r="J54" s="6"/>
      <c r="K54" s="6"/>
      <c r="L54" s="6"/>
      <c r="M54" s="6"/>
      <c r="N54" s="6"/>
      <c r="O54" s="6"/>
      <c r="P54" s="6"/>
      <c r="Q54" s="6"/>
      <c r="R54" s="6"/>
      <c r="S54" s="6"/>
      <c r="T54" s="6"/>
      <c r="U54" s="6"/>
      <c r="V54" s="6"/>
      <c r="W54" s="6"/>
      <c r="X54" s="6"/>
      <c r="Y54" s="6"/>
    </row>
    <row r="55" spans="1:39" x14ac:dyDescent="0.2">
      <c r="B55" s="7"/>
      <c r="C55" s="6"/>
      <c r="D55" s="6"/>
      <c r="E55" s="6"/>
      <c r="F55" s="6"/>
      <c r="G55" s="6"/>
      <c r="H55" s="6"/>
      <c r="I55" s="6"/>
      <c r="J55" s="6"/>
      <c r="K55" s="6"/>
      <c r="L55" s="6"/>
      <c r="M55" s="6"/>
      <c r="N55" s="6"/>
      <c r="O55" s="6"/>
      <c r="P55" s="6"/>
      <c r="Q55" s="6"/>
      <c r="R55" s="6"/>
      <c r="S55" s="6"/>
      <c r="T55" s="6"/>
      <c r="U55" s="6"/>
      <c r="V55" s="6"/>
      <c r="W55" s="6"/>
      <c r="X55" s="6"/>
      <c r="Y55" s="6"/>
    </row>
    <row r="56" spans="1:39" x14ac:dyDescent="0.2">
      <c r="B56" s="7"/>
      <c r="C56" s="6"/>
      <c r="D56" s="6"/>
      <c r="E56" s="6"/>
      <c r="F56" s="6"/>
      <c r="G56" s="6"/>
      <c r="H56" s="6"/>
      <c r="I56" s="6"/>
      <c r="J56" s="6"/>
      <c r="K56" s="6"/>
      <c r="L56" s="6"/>
      <c r="M56" s="6"/>
      <c r="N56" s="6"/>
      <c r="O56" s="6"/>
      <c r="P56" s="6"/>
      <c r="Q56" s="6"/>
      <c r="R56" s="6"/>
      <c r="S56" s="6"/>
      <c r="T56" s="6"/>
      <c r="U56" s="6"/>
      <c r="V56" s="6"/>
      <c r="W56" s="6"/>
      <c r="X56" s="6"/>
      <c r="Y56" s="6"/>
    </row>
    <row r="57" spans="1:39" x14ac:dyDescent="0.2">
      <c r="B57" s="7"/>
      <c r="C57" s="6"/>
      <c r="D57" s="6"/>
      <c r="E57" s="6"/>
      <c r="F57" s="6"/>
      <c r="G57" s="6"/>
      <c r="H57" s="6"/>
      <c r="I57" s="6"/>
      <c r="J57" s="6"/>
      <c r="K57" s="6"/>
      <c r="L57" s="6"/>
      <c r="M57" s="6"/>
      <c r="N57" s="6"/>
      <c r="O57" s="6"/>
      <c r="P57" s="6"/>
      <c r="Q57" s="6"/>
      <c r="R57" s="6"/>
      <c r="S57" s="6"/>
      <c r="T57" s="6"/>
      <c r="U57" s="6"/>
      <c r="V57" s="6"/>
      <c r="W57" s="6"/>
      <c r="X57" s="6"/>
      <c r="Y57" s="6"/>
    </row>
    <row r="58" spans="1:39" x14ac:dyDescent="0.2">
      <c r="B58" s="7"/>
      <c r="C58" s="6"/>
      <c r="D58" s="6"/>
      <c r="E58" s="6"/>
      <c r="F58" s="6"/>
      <c r="G58" s="6"/>
      <c r="H58" s="6"/>
      <c r="I58" s="6"/>
      <c r="J58" s="6"/>
      <c r="K58" s="6"/>
      <c r="L58" s="6"/>
      <c r="M58" s="6"/>
      <c r="N58" s="6"/>
      <c r="O58" s="6"/>
      <c r="P58" s="6"/>
      <c r="Q58" s="6"/>
      <c r="R58" s="6"/>
      <c r="S58" s="6"/>
      <c r="T58" s="6"/>
      <c r="U58" s="6"/>
      <c r="V58" s="6"/>
      <c r="W58" s="6"/>
      <c r="X58" s="6"/>
      <c r="Y58" s="6"/>
    </row>
    <row r="59" spans="1:39" x14ac:dyDescent="0.2">
      <c r="B59" s="7"/>
      <c r="C59" s="6"/>
      <c r="D59" s="6"/>
      <c r="E59" s="6"/>
      <c r="F59" s="6"/>
      <c r="G59" s="6"/>
      <c r="H59" s="6"/>
      <c r="I59" s="6"/>
      <c r="J59" s="6"/>
      <c r="K59" s="6"/>
      <c r="L59" s="6"/>
      <c r="M59" s="6"/>
      <c r="N59" s="6"/>
      <c r="O59" s="6"/>
      <c r="P59" s="6"/>
      <c r="Q59" s="6"/>
      <c r="R59" s="6"/>
      <c r="S59" s="6"/>
      <c r="T59" s="6"/>
      <c r="U59" s="6"/>
      <c r="V59" s="6"/>
      <c r="W59" s="6"/>
      <c r="X59" s="6"/>
      <c r="Y59" s="6"/>
    </row>
    <row r="60" spans="1:39" x14ac:dyDescent="0.2">
      <c r="B60" s="7"/>
      <c r="C60" s="6"/>
      <c r="D60" s="6"/>
      <c r="E60" s="6"/>
      <c r="F60" s="6"/>
      <c r="G60" s="6"/>
      <c r="H60" s="6"/>
      <c r="I60" s="6"/>
      <c r="J60" s="6"/>
      <c r="K60" s="6"/>
      <c r="L60" s="6"/>
      <c r="M60" s="6"/>
      <c r="N60" s="6"/>
      <c r="O60" s="6"/>
      <c r="P60" s="6"/>
      <c r="Q60" s="6"/>
      <c r="R60" s="6"/>
      <c r="S60" s="6"/>
      <c r="T60" s="6"/>
      <c r="U60" s="6"/>
      <c r="V60" s="6"/>
      <c r="W60" s="6"/>
      <c r="X60" s="6"/>
      <c r="Y60" s="6"/>
    </row>
    <row r="61" spans="1:39" x14ac:dyDescent="0.2">
      <c r="B61" s="7"/>
      <c r="C61" s="6"/>
      <c r="D61" s="6"/>
      <c r="E61" s="6"/>
      <c r="F61" s="6"/>
      <c r="G61" s="6"/>
      <c r="H61" s="6"/>
      <c r="I61" s="6"/>
      <c r="J61" s="6"/>
      <c r="K61" s="6"/>
      <c r="L61" s="6"/>
      <c r="M61" s="6"/>
      <c r="N61" s="6"/>
      <c r="O61" s="6"/>
      <c r="P61" s="6"/>
      <c r="Q61" s="6"/>
      <c r="R61" s="6"/>
      <c r="S61" s="6"/>
      <c r="T61" s="6"/>
      <c r="U61" s="6"/>
      <c r="V61" s="6"/>
      <c r="W61" s="6"/>
      <c r="X61" s="6"/>
      <c r="Y61" s="6"/>
    </row>
    <row r="62" spans="1:39" x14ac:dyDescent="0.2">
      <c r="B62" s="7"/>
      <c r="C62" s="6"/>
      <c r="D62" s="6"/>
      <c r="E62" s="6"/>
      <c r="F62" s="6"/>
      <c r="G62" s="6"/>
      <c r="H62" s="6"/>
      <c r="I62" s="6"/>
      <c r="J62" s="6"/>
      <c r="K62" s="6"/>
      <c r="L62" s="6"/>
      <c r="M62" s="6"/>
      <c r="N62" s="6"/>
      <c r="O62" s="6"/>
      <c r="P62" s="6"/>
      <c r="Q62" s="6"/>
      <c r="R62" s="6"/>
      <c r="S62" s="6"/>
      <c r="T62" s="6"/>
      <c r="U62" s="6"/>
      <c r="V62" s="6"/>
      <c r="W62" s="6"/>
      <c r="X62" s="6"/>
      <c r="Y62" s="6"/>
    </row>
    <row r="63" spans="1:39" x14ac:dyDescent="0.2">
      <c r="B63" s="7"/>
      <c r="C63" s="6"/>
      <c r="D63" s="6"/>
      <c r="E63" s="6"/>
      <c r="F63" s="6"/>
      <c r="G63" s="6"/>
      <c r="H63" s="6"/>
      <c r="I63" s="6"/>
      <c r="J63" s="6"/>
      <c r="K63" s="6"/>
      <c r="L63" s="6"/>
      <c r="M63" s="6"/>
      <c r="N63" s="6"/>
      <c r="O63" s="6"/>
      <c r="P63" s="6"/>
      <c r="Q63" s="6"/>
      <c r="R63" s="6"/>
      <c r="S63" s="6"/>
      <c r="T63" s="6"/>
      <c r="U63" s="6"/>
      <c r="V63" s="6"/>
      <c r="W63" s="6"/>
      <c r="X63" s="6"/>
      <c r="Y63" s="6"/>
    </row>
    <row r="64" spans="1:39" x14ac:dyDescent="0.2">
      <c r="B64" s="7"/>
      <c r="C64" s="6"/>
      <c r="D64" s="6"/>
      <c r="E64" s="6"/>
      <c r="F64" s="6"/>
      <c r="G64" s="6"/>
      <c r="H64" s="6"/>
      <c r="I64" s="6"/>
      <c r="J64" s="6"/>
      <c r="K64" s="6"/>
      <c r="L64" s="6"/>
      <c r="M64" s="6"/>
      <c r="N64" s="6"/>
      <c r="O64" s="6"/>
      <c r="P64" s="6"/>
      <c r="Q64" s="6"/>
      <c r="R64" s="6"/>
      <c r="S64" s="6"/>
      <c r="T64" s="6"/>
      <c r="U64" s="6"/>
      <c r="V64" s="6"/>
      <c r="W64" s="6"/>
      <c r="X64" s="6"/>
      <c r="Y64" s="6"/>
    </row>
    <row r="65" spans="2:25" x14ac:dyDescent="0.2">
      <c r="B65" s="7"/>
      <c r="C65" s="6"/>
      <c r="D65" s="6"/>
      <c r="E65" s="6"/>
      <c r="F65" s="6"/>
      <c r="G65" s="6"/>
      <c r="H65" s="6"/>
      <c r="I65" s="6"/>
      <c r="J65" s="6"/>
      <c r="K65" s="6"/>
      <c r="L65" s="6"/>
      <c r="M65" s="6"/>
      <c r="N65" s="6"/>
      <c r="O65" s="6"/>
      <c r="P65" s="6"/>
      <c r="Q65" s="6"/>
      <c r="R65" s="6"/>
      <c r="S65" s="6"/>
      <c r="T65" s="6"/>
      <c r="U65" s="6"/>
      <c r="V65" s="6"/>
      <c r="W65" s="6"/>
      <c r="X65" s="6"/>
      <c r="Y65" s="6"/>
    </row>
    <row r="66" spans="2:25" x14ac:dyDescent="0.2">
      <c r="B66" s="7"/>
      <c r="C66" s="6"/>
      <c r="D66" s="6"/>
      <c r="E66" s="6"/>
      <c r="F66" s="6"/>
      <c r="G66" s="6"/>
      <c r="H66" s="6"/>
      <c r="I66" s="6"/>
      <c r="J66" s="6"/>
      <c r="K66" s="6"/>
      <c r="L66" s="6"/>
      <c r="M66" s="6"/>
      <c r="N66" s="6"/>
      <c r="O66" s="6"/>
      <c r="P66" s="6"/>
      <c r="Q66" s="6"/>
      <c r="R66" s="6"/>
      <c r="S66" s="6"/>
      <c r="T66" s="6"/>
      <c r="U66" s="6"/>
      <c r="V66" s="6"/>
      <c r="W66" s="6"/>
      <c r="X66" s="6"/>
      <c r="Y66" s="6"/>
    </row>
    <row r="67" spans="2:25" x14ac:dyDescent="0.2">
      <c r="B67" s="7"/>
      <c r="C67" s="6"/>
      <c r="D67" s="6"/>
      <c r="E67" s="6"/>
      <c r="F67" s="6"/>
      <c r="G67" s="6"/>
      <c r="H67" s="6"/>
      <c r="I67" s="6"/>
      <c r="J67" s="6"/>
      <c r="K67" s="6"/>
      <c r="L67" s="6"/>
      <c r="M67" s="6"/>
      <c r="N67" s="6"/>
      <c r="O67" s="6"/>
      <c r="P67" s="6"/>
      <c r="Q67" s="6"/>
      <c r="R67" s="6"/>
      <c r="S67" s="6"/>
      <c r="T67" s="6"/>
      <c r="U67" s="6"/>
      <c r="V67" s="6"/>
      <c r="W67" s="6"/>
      <c r="X67" s="6"/>
      <c r="Y67" s="6"/>
    </row>
    <row r="68" spans="2:25" x14ac:dyDescent="0.2">
      <c r="B68" s="7"/>
      <c r="C68" s="6"/>
      <c r="D68" s="6"/>
      <c r="E68" s="6"/>
      <c r="F68" s="6"/>
      <c r="G68" s="6"/>
      <c r="H68" s="6"/>
      <c r="I68" s="6"/>
      <c r="J68" s="6"/>
      <c r="K68" s="6"/>
      <c r="L68" s="6"/>
      <c r="M68" s="6"/>
      <c r="N68" s="6"/>
      <c r="O68" s="6"/>
      <c r="P68" s="6"/>
      <c r="Q68" s="6"/>
      <c r="R68" s="6"/>
      <c r="S68" s="6"/>
      <c r="T68" s="6"/>
      <c r="U68" s="6"/>
      <c r="V68" s="6"/>
      <c r="W68" s="6"/>
      <c r="X68" s="6"/>
      <c r="Y68" s="6"/>
    </row>
    <row r="69" spans="2:25" x14ac:dyDescent="0.2">
      <c r="B69" s="7"/>
      <c r="C69" s="6"/>
      <c r="D69" s="6"/>
      <c r="E69" s="6"/>
      <c r="F69" s="6"/>
      <c r="G69" s="6"/>
      <c r="H69" s="6"/>
      <c r="I69" s="6"/>
      <c r="J69" s="6"/>
      <c r="K69" s="6"/>
      <c r="L69" s="6"/>
      <c r="M69" s="6"/>
      <c r="N69" s="6"/>
      <c r="O69" s="6"/>
      <c r="P69" s="6"/>
      <c r="Q69" s="6"/>
      <c r="R69" s="6"/>
      <c r="S69" s="6"/>
      <c r="T69" s="6"/>
      <c r="U69" s="6"/>
      <c r="V69" s="6"/>
      <c r="W69" s="6"/>
      <c r="X69" s="6"/>
      <c r="Y69" s="6"/>
    </row>
    <row r="70" spans="2:25" x14ac:dyDescent="0.2">
      <c r="B70" s="7"/>
      <c r="C70" s="6"/>
      <c r="D70" s="6"/>
      <c r="E70" s="6"/>
      <c r="F70" s="6"/>
      <c r="G70" s="6"/>
      <c r="H70" s="6"/>
      <c r="I70" s="6"/>
      <c r="J70" s="6"/>
      <c r="K70" s="6"/>
      <c r="L70" s="6"/>
      <c r="M70" s="6"/>
      <c r="N70" s="6"/>
      <c r="O70" s="6"/>
      <c r="P70" s="6"/>
      <c r="Q70" s="6"/>
      <c r="R70" s="6"/>
      <c r="S70" s="6"/>
      <c r="T70" s="6"/>
      <c r="U70" s="6"/>
      <c r="V70" s="6"/>
      <c r="W70" s="6"/>
      <c r="X70" s="6"/>
      <c r="Y70" s="6"/>
    </row>
    <row r="71" spans="2:25" x14ac:dyDescent="0.2">
      <c r="B71" s="7"/>
      <c r="C71" s="6"/>
      <c r="D71" s="6"/>
      <c r="E71" s="6"/>
      <c r="F71" s="6"/>
      <c r="G71" s="6"/>
      <c r="H71" s="6"/>
      <c r="I71" s="6"/>
      <c r="J71" s="6"/>
      <c r="K71" s="6"/>
      <c r="L71" s="6"/>
      <c r="M71" s="6"/>
      <c r="N71" s="6"/>
      <c r="O71" s="6"/>
      <c r="P71" s="6"/>
      <c r="Q71" s="6"/>
      <c r="R71" s="6"/>
      <c r="S71" s="6"/>
      <c r="T71" s="6"/>
      <c r="U71" s="6"/>
      <c r="V71" s="6"/>
      <c r="W71" s="6"/>
      <c r="X71" s="6"/>
      <c r="Y71" s="6"/>
    </row>
    <row r="72" spans="2:25" x14ac:dyDescent="0.2">
      <c r="B72" s="7"/>
      <c r="C72" s="6"/>
      <c r="D72" s="6"/>
      <c r="E72" s="6"/>
      <c r="F72" s="6"/>
      <c r="G72" s="6"/>
      <c r="H72" s="6"/>
      <c r="I72" s="6"/>
      <c r="J72" s="6"/>
      <c r="K72" s="6"/>
      <c r="L72" s="6"/>
      <c r="M72" s="6"/>
      <c r="N72" s="6"/>
      <c r="O72" s="6"/>
      <c r="P72" s="6"/>
      <c r="Q72" s="6"/>
      <c r="R72" s="6"/>
      <c r="S72" s="6"/>
      <c r="T72" s="6"/>
      <c r="U72" s="6"/>
      <c r="V72" s="6"/>
      <c r="W72" s="6"/>
      <c r="X72" s="6"/>
      <c r="Y72" s="6"/>
    </row>
    <row r="73" spans="2:25" x14ac:dyDescent="0.2">
      <c r="B73" s="7"/>
      <c r="C73" s="6"/>
      <c r="D73" s="6"/>
      <c r="E73" s="6"/>
      <c r="F73" s="6"/>
      <c r="G73" s="6"/>
      <c r="H73" s="6"/>
      <c r="I73" s="6"/>
      <c r="J73" s="6"/>
      <c r="K73" s="6"/>
      <c r="L73" s="6"/>
      <c r="M73" s="6"/>
      <c r="N73" s="6"/>
      <c r="O73" s="6"/>
      <c r="P73" s="6"/>
      <c r="Q73" s="6"/>
      <c r="R73" s="6"/>
      <c r="S73" s="6"/>
      <c r="T73" s="6"/>
      <c r="U73" s="6"/>
      <c r="V73" s="6"/>
      <c r="W73" s="6"/>
      <c r="X73" s="6"/>
      <c r="Y73" s="6"/>
    </row>
    <row r="74" spans="2:25" x14ac:dyDescent="0.2">
      <c r="B74" s="7"/>
      <c r="C74" s="6"/>
      <c r="D74" s="6"/>
      <c r="E74" s="6"/>
      <c r="F74" s="6"/>
      <c r="G74" s="6"/>
      <c r="H74" s="6"/>
      <c r="I74" s="6"/>
      <c r="J74" s="6"/>
      <c r="K74" s="6"/>
      <c r="L74" s="6"/>
      <c r="M74" s="6"/>
      <c r="N74" s="6"/>
      <c r="O74" s="6"/>
      <c r="P74" s="6"/>
      <c r="Q74" s="6"/>
      <c r="R74" s="6"/>
      <c r="S74" s="6"/>
      <c r="T74" s="6"/>
      <c r="U74" s="6"/>
      <c r="V74" s="6"/>
      <c r="W74" s="6"/>
      <c r="X74" s="6"/>
      <c r="Y74" s="6"/>
    </row>
    <row r="75" spans="2:25" x14ac:dyDescent="0.2">
      <c r="B75" s="7"/>
      <c r="C75" s="6"/>
      <c r="D75" s="6"/>
      <c r="E75" s="6"/>
      <c r="F75" s="6"/>
      <c r="G75" s="6"/>
      <c r="H75" s="6"/>
      <c r="I75" s="6"/>
      <c r="J75" s="6"/>
      <c r="K75" s="6"/>
      <c r="L75" s="6"/>
      <c r="M75" s="6"/>
      <c r="N75" s="6"/>
      <c r="O75" s="6"/>
      <c r="P75" s="6"/>
      <c r="Q75" s="6"/>
      <c r="R75" s="6"/>
      <c r="S75" s="6"/>
      <c r="T75" s="6"/>
      <c r="U75" s="6"/>
      <c r="V75" s="6"/>
      <c r="W75" s="6"/>
      <c r="X75" s="6"/>
      <c r="Y75" s="6"/>
    </row>
    <row r="76" spans="2:25" x14ac:dyDescent="0.2">
      <c r="B76" s="7"/>
      <c r="C76" s="6"/>
      <c r="D76" s="6"/>
      <c r="E76" s="6"/>
      <c r="F76" s="6"/>
      <c r="G76" s="6"/>
      <c r="H76" s="6"/>
      <c r="I76" s="6"/>
      <c r="J76" s="6"/>
      <c r="K76" s="6"/>
      <c r="L76" s="6"/>
      <c r="M76" s="6"/>
      <c r="N76" s="6"/>
      <c r="O76" s="6"/>
      <c r="P76" s="6"/>
      <c r="Q76" s="6"/>
      <c r="R76" s="6"/>
      <c r="S76" s="6"/>
      <c r="T76" s="6"/>
      <c r="U76" s="6"/>
      <c r="V76" s="6"/>
      <c r="W76" s="6"/>
      <c r="X76" s="6"/>
      <c r="Y76" s="6"/>
    </row>
    <row r="77" spans="2:25" x14ac:dyDescent="0.2">
      <c r="B77" s="7"/>
      <c r="C77" s="6"/>
      <c r="D77" s="6"/>
      <c r="E77" s="6"/>
      <c r="F77" s="6"/>
      <c r="G77" s="6"/>
      <c r="H77" s="6"/>
      <c r="I77" s="6"/>
      <c r="J77" s="6"/>
      <c r="K77" s="6"/>
      <c r="L77" s="6"/>
      <c r="M77" s="6"/>
      <c r="N77" s="6"/>
      <c r="O77" s="6"/>
      <c r="P77" s="6"/>
      <c r="Q77" s="6"/>
      <c r="R77" s="6"/>
      <c r="S77" s="6"/>
      <c r="T77" s="6"/>
      <c r="U77" s="6"/>
      <c r="V77" s="6"/>
      <c r="W77" s="6"/>
      <c r="X77" s="6"/>
      <c r="Y77" s="6"/>
    </row>
    <row r="78" spans="2:25" x14ac:dyDescent="0.2">
      <c r="B78" s="7"/>
      <c r="C78" s="6"/>
      <c r="D78" s="6"/>
      <c r="E78" s="6"/>
      <c r="F78" s="6"/>
      <c r="G78" s="6"/>
      <c r="H78" s="6"/>
      <c r="I78" s="6"/>
      <c r="J78" s="6"/>
      <c r="K78" s="6"/>
      <c r="L78" s="6"/>
      <c r="M78" s="6"/>
      <c r="N78" s="6"/>
      <c r="O78" s="6"/>
      <c r="P78" s="6"/>
      <c r="Q78" s="6"/>
      <c r="R78" s="6"/>
      <c r="S78" s="6"/>
      <c r="T78" s="6"/>
      <c r="U78" s="6"/>
      <c r="V78" s="6"/>
      <c r="W78" s="6"/>
      <c r="X78" s="6"/>
      <c r="Y78" s="6"/>
    </row>
    <row r="79" spans="2:25" x14ac:dyDescent="0.2">
      <c r="B79" s="7"/>
      <c r="C79" s="6"/>
      <c r="D79" s="6"/>
      <c r="E79" s="6"/>
      <c r="F79" s="6"/>
      <c r="G79" s="6"/>
      <c r="H79" s="6"/>
      <c r="I79" s="6"/>
      <c r="J79" s="6"/>
      <c r="K79" s="6"/>
      <c r="L79" s="6"/>
      <c r="M79" s="6"/>
      <c r="N79" s="6"/>
      <c r="O79" s="6"/>
      <c r="P79" s="6"/>
      <c r="Q79" s="6"/>
      <c r="R79" s="6"/>
      <c r="S79" s="6"/>
      <c r="T79" s="6"/>
      <c r="U79" s="6"/>
      <c r="V79" s="6"/>
      <c r="W79" s="6"/>
      <c r="X79" s="6"/>
      <c r="Y79" s="6"/>
    </row>
    <row r="80" spans="2:25" x14ac:dyDescent="0.2">
      <c r="B80" s="7"/>
      <c r="C80" s="6"/>
      <c r="D80" s="6"/>
      <c r="E80" s="6"/>
      <c r="F80" s="6"/>
      <c r="G80" s="6"/>
      <c r="H80" s="6"/>
      <c r="I80" s="6"/>
      <c r="J80" s="6"/>
      <c r="K80" s="6"/>
      <c r="L80" s="6"/>
      <c r="M80" s="6"/>
      <c r="N80" s="6"/>
      <c r="O80" s="6"/>
      <c r="P80" s="6"/>
      <c r="Q80" s="6"/>
      <c r="R80" s="6"/>
      <c r="S80" s="6"/>
      <c r="T80" s="6"/>
      <c r="U80" s="6"/>
      <c r="V80" s="6"/>
      <c r="W80" s="6"/>
      <c r="X80" s="6"/>
      <c r="Y80" s="6"/>
    </row>
    <row r="81" spans="2:25" x14ac:dyDescent="0.2">
      <c r="B81" s="7"/>
      <c r="C81" s="6"/>
      <c r="D81" s="6"/>
      <c r="E81" s="6"/>
      <c r="F81" s="6"/>
      <c r="G81" s="6"/>
      <c r="H81" s="6"/>
      <c r="I81" s="6"/>
      <c r="J81" s="6"/>
      <c r="K81" s="6"/>
      <c r="L81" s="6"/>
      <c r="M81" s="6"/>
      <c r="N81" s="6"/>
      <c r="O81" s="6"/>
      <c r="P81" s="6"/>
      <c r="Q81" s="6"/>
      <c r="R81" s="6"/>
      <c r="S81" s="6"/>
      <c r="T81" s="6"/>
      <c r="U81" s="6"/>
      <c r="V81" s="6"/>
      <c r="W81" s="6"/>
      <c r="X81" s="6"/>
      <c r="Y81" s="6"/>
    </row>
    <row r="82" spans="2:25" x14ac:dyDescent="0.2">
      <c r="B82" s="7"/>
      <c r="C82" s="6"/>
      <c r="D82" s="6"/>
      <c r="E82" s="6"/>
      <c r="F82" s="6"/>
      <c r="G82" s="6"/>
      <c r="H82" s="6"/>
      <c r="I82" s="6"/>
      <c r="J82" s="6"/>
      <c r="K82" s="6"/>
      <c r="L82" s="6"/>
      <c r="M82" s="6"/>
      <c r="N82" s="6"/>
      <c r="O82" s="6"/>
      <c r="P82" s="6"/>
      <c r="Q82" s="6"/>
      <c r="R82" s="6"/>
      <c r="S82" s="6"/>
      <c r="T82" s="6"/>
      <c r="U82" s="6"/>
      <c r="V82" s="6"/>
      <c r="W82" s="6"/>
      <c r="X82" s="6"/>
      <c r="Y82" s="6"/>
    </row>
    <row r="83" spans="2:25" x14ac:dyDescent="0.2">
      <c r="B83" s="7"/>
      <c r="C83" s="6"/>
      <c r="D83" s="6"/>
      <c r="E83" s="6"/>
      <c r="F83" s="6"/>
      <c r="G83" s="6"/>
      <c r="H83" s="6"/>
      <c r="I83" s="6"/>
      <c r="J83" s="6"/>
      <c r="K83" s="6"/>
      <c r="L83" s="6"/>
      <c r="M83" s="6"/>
      <c r="N83" s="6"/>
      <c r="O83" s="6"/>
      <c r="P83" s="6"/>
      <c r="Q83" s="6"/>
      <c r="R83" s="6"/>
      <c r="S83" s="6"/>
      <c r="T83" s="6"/>
      <c r="U83" s="6"/>
      <c r="V83" s="6"/>
      <c r="W83" s="6"/>
      <c r="X83" s="6"/>
      <c r="Y83" s="6"/>
    </row>
    <row r="84" spans="2:25" x14ac:dyDescent="0.2">
      <c r="B84" s="7"/>
      <c r="C84" s="6"/>
      <c r="D84" s="6"/>
      <c r="E84" s="6"/>
      <c r="F84" s="6"/>
      <c r="G84" s="6"/>
      <c r="H84" s="6"/>
      <c r="I84" s="6"/>
      <c r="J84" s="6"/>
      <c r="K84" s="6"/>
      <c r="L84" s="6"/>
      <c r="M84" s="6"/>
      <c r="N84" s="6"/>
      <c r="O84" s="6"/>
      <c r="P84" s="6"/>
      <c r="Q84" s="6"/>
      <c r="R84" s="6"/>
      <c r="S84" s="6"/>
      <c r="T84" s="6"/>
      <c r="U84" s="6"/>
      <c r="V84" s="6"/>
      <c r="W84" s="6"/>
      <c r="X84" s="6"/>
      <c r="Y84" s="6"/>
    </row>
    <row r="85" spans="2:25" x14ac:dyDescent="0.2">
      <c r="B85" s="7"/>
      <c r="C85" s="6"/>
      <c r="D85" s="6"/>
      <c r="E85" s="6"/>
      <c r="F85" s="6"/>
      <c r="G85" s="6"/>
      <c r="H85" s="6"/>
      <c r="I85" s="6"/>
      <c r="J85" s="6"/>
      <c r="K85" s="6"/>
      <c r="L85" s="6"/>
      <c r="M85" s="6"/>
      <c r="N85" s="6"/>
      <c r="O85" s="6"/>
      <c r="P85" s="6"/>
      <c r="Q85" s="6"/>
      <c r="R85" s="6"/>
      <c r="S85" s="6"/>
      <c r="T85" s="6"/>
      <c r="U85" s="6"/>
      <c r="V85" s="6"/>
      <c r="W85" s="6"/>
      <c r="X85" s="6"/>
      <c r="Y85" s="6"/>
    </row>
    <row r="86" spans="2:25" x14ac:dyDescent="0.2">
      <c r="B86" s="7"/>
      <c r="C86" s="6"/>
      <c r="D86" s="6"/>
      <c r="E86" s="6"/>
      <c r="F86" s="6"/>
      <c r="G86" s="6"/>
      <c r="H86" s="6"/>
      <c r="I86" s="6"/>
      <c r="J86" s="6"/>
      <c r="K86" s="6"/>
      <c r="L86" s="6"/>
      <c r="M86" s="6"/>
      <c r="N86" s="6"/>
      <c r="O86" s="6"/>
      <c r="P86" s="6"/>
      <c r="Q86" s="6"/>
      <c r="R86" s="6"/>
      <c r="S86" s="6"/>
      <c r="T86" s="6"/>
      <c r="U86" s="6"/>
      <c r="V86" s="6"/>
      <c r="W86" s="6"/>
      <c r="X86" s="6"/>
      <c r="Y86" s="6"/>
    </row>
  </sheetData>
  <mergeCells count="4">
    <mergeCell ref="E5:I5"/>
    <mergeCell ref="E6:N6"/>
    <mergeCell ref="P6:Y6"/>
    <mergeCell ref="AA6:AD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
  <sheetViews>
    <sheetView workbookViewId="0"/>
  </sheetViews>
  <sheetFormatPr defaultRowHeight="12.75" x14ac:dyDescent="0.2"/>
  <cols>
    <col min="1" max="16384" width="9.140625" style="74"/>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B27"/>
  <sheetViews>
    <sheetView zoomScaleNormal="100" workbookViewId="0"/>
  </sheetViews>
  <sheetFormatPr defaultRowHeight="12.75" x14ac:dyDescent="0.2"/>
  <cols>
    <col min="1" max="1" width="4.7109375" style="3" customWidth="1"/>
    <col min="2" max="2" width="41.28515625" style="3" customWidth="1"/>
    <col min="3" max="7" width="11.85546875" style="3" customWidth="1"/>
    <col min="8" max="10" width="9.140625" style="3"/>
    <col min="11" max="11" width="9.140625" style="3" customWidth="1"/>
    <col min="12" max="16384" width="9.140625" style="3"/>
  </cols>
  <sheetData>
    <row r="3" spans="2:18" ht="20.25" x14ac:dyDescent="0.3">
      <c r="B3" s="9" t="s">
        <v>110</v>
      </c>
    </row>
    <row r="5" spans="2:18" ht="15.75" x14ac:dyDescent="0.25">
      <c r="B5" s="42" t="s">
        <v>139</v>
      </c>
      <c r="C5" s="43"/>
      <c r="D5" s="43"/>
      <c r="E5" s="43"/>
      <c r="F5" s="43"/>
      <c r="G5" s="44"/>
    </row>
    <row r="6" spans="2:18" ht="15.75" x14ac:dyDescent="0.25">
      <c r="B6" s="45"/>
      <c r="C6" s="4"/>
      <c r="D6" s="4"/>
      <c r="E6" s="4"/>
      <c r="F6" s="4"/>
      <c r="G6" s="46"/>
    </row>
    <row r="7" spans="2:18" x14ac:dyDescent="0.2">
      <c r="B7" s="47" t="s">
        <v>40</v>
      </c>
      <c r="C7" s="4"/>
      <c r="D7" s="4"/>
      <c r="E7" s="4"/>
      <c r="F7" s="4"/>
      <c r="G7" s="46"/>
    </row>
    <row r="8" spans="2:18" x14ac:dyDescent="0.2">
      <c r="B8" s="48"/>
      <c r="C8" s="49"/>
      <c r="D8" s="49"/>
      <c r="E8" s="49"/>
      <c r="F8" s="49"/>
      <c r="G8" s="50"/>
    </row>
    <row r="9" spans="2:18" x14ac:dyDescent="0.2">
      <c r="B9" s="4"/>
      <c r="C9" s="4"/>
      <c r="D9" s="4"/>
      <c r="E9" s="4"/>
      <c r="F9" s="4"/>
      <c r="G9" s="4"/>
    </row>
    <row r="10" spans="2:18" x14ac:dyDescent="0.2">
      <c r="B10" s="4"/>
      <c r="C10" s="4"/>
      <c r="D10" s="4"/>
      <c r="E10" s="4"/>
      <c r="F10" s="4"/>
      <c r="G10" s="4"/>
    </row>
    <row r="11" spans="2:18" ht="15.75" x14ac:dyDescent="0.25">
      <c r="B11" s="42" t="s">
        <v>56</v>
      </c>
      <c r="C11" s="43"/>
      <c r="D11" s="43"/>
      <c r="E11" s="43"/>
      <c r="F11" s="43"/>
      <c r="G11" s="44"/>
    </row>
    <row r="12" spans="2:18" x14ac:dyDescent="0.2">
      <c r="B12" s="47"/>
      <c r="C12" s="4"/>
      <c r="D12" s="4"/>
      <c r="E12" s="4"/>
      <c r="F12" s="4"/>
      <c r="G12" s="46"/>
    </row>
    <row r="13" spans="2:18" x14ac:dyDescent="0.2">
      <c r="B13" s="187" t="s">
        <v>17</v>
      </c>
      <c r="C13" s="185"/>
      <c r="D13" s="185"/>
      <c r="E13" s="185"/>
      <c r="F13" s="185"/>
      <c r="G13" s="186"/>
      <c r="K13" s="185"/>
      <c r="L13" s="185"/>
      <c r="M13" s="185"/>
      <c r="N13" s="185"/>
      <c r="O13" s="185"/>
      <c r="P13" s="185"/>
    </row>
    <row r="14" spans="2:18" ht="61.5" customHeight="1" x14ac:dyDescent="0.2">
      <c r="B14" s="184" t="s">
        <v>186</v>
      </c>
      <c r="C14" s="185"/>
      <c r="D14" s="185"/>
      <c r="E14" s="185"/>
      <c r="F14" s="185"/>
      <c r="G14" s="186"/>
      <c r="J14" s="4"/>
      <c r="K14" s="58"/>
      <c r="L14" s="58"/>
      <c r="M14" s="58"/>
      <c r="N14" s="58"/>
      <c r="O14" s="58"/>
      <c r="P14" s="58"/>
      <c r="Q14" s="4"/>
      <c r="R14" s="4"/>
    </row>
    <row r="15" spans="2:18" ht="105.75" customHeight="1" x14ac:dyDescent="0.2">
      <c r="B15" s="184" t="s">
        <v>135</v>
      </c>
      <c r="C15" s="185"/>
      <c r="D15" s="185"/>
      <c r="E15" s="185"/>
      <c r="F15" s="185"/>
      <c r="G15" s="186"/>
      <c r="J15" s="4"/>
      <c r="K15" s="58"/>
      <c r="L15" s="58"/>
      <c r="M15" s="58"/>
      <c r="N15" s="58"/>
      <c r="O15" s="58"/>
      <c r="P15" s="58"/>
      <c r="Q15" s="4"/>
      <c r="R15" s="4"/>
    </row>
    <row r="16" spans="2:18" x14ac:dyDescent="0.2">
      <c r="B16" s="184"/>
      <c r="C16" s="185"/>
      <c r="D16" s="185"/>
      <c r="E16" s="185"/>
      <c r="F16" s="185"/>
      <c r="G16" s="186"/>
      <c r="I16" s="71"/>
      <c r="J16" s="73"/>
      <c r="K16" s="4"/>
      <c r="L16" s="29"/>
      <c r="M16" s="29"/>
      <c r="N16" s="29"/>
      <c r="O16" s="29"/>
      <c r="P16" s="29"/>
      <c r="Q16" s="4"/>
      <c r="R16" s="4"/>
    </row>
    <row r="17" spans="2:28" x14ac:dyDescent="0.2">
      <c r="B17" s="187" t="s">
        <v>95</v>
      </c>
      <c r="C17" s="188"/>
      <c r="D17" s="188"/>
      <c r="E17" s="188"/>
      <c r="F17" s="188"/>
      <c r="G17" s="189"/>
      <c r="I17" s="71"/>
      <c r="J17" s="73"/>
      <c r="K17" s="185"/>
      <c r="L17" s="185"/>
      <c r="M17" s="185"/>
      <c r="N17" s="185"/>
      <c r="O17" s="185"/>
      <c r="P17" s="185"/>
      <c r="Q17" s="4"/>
      <c r="R17" s="4"/>
    </row>
    <row r="18" spans="2:28" ht="27.75" customHeight="1" x14ac:dyDescent="0.2">
      <c r="B18" s="184" t="s">
        <v>113</v>
      </c>
      <c r="C18" s="185"/>
      <c r="D18" s="185"/>
      <c r="E18" s="185"/>
      <c r="F18" s="185"/>
      <c r="G18" s="186"/>
      <c r="I18" s="71"/>
      <c r="J18" s="73"/>
      <c r="K18" s="13"/>
      <c r="L18" s="13"/>
      <c r="M18" s="13"/>
      <c r="N18" s="13"/>
      <c r="O18" s="13"/>
      <c r="P18" s="13"/>
      <c r="Q18" s="4"/>
      <c r="R18" s="4"/>
    </row>
    <row r="19" spans="2:28" x14ac:dyDescent="0.2">
      <c r="B19" s="184"/>
      <c r="C19" s="185"/>
      <c r="D19" s="185"/>
      <c r="E19" s="185"/>
      <c r="F19" s="185"/>
      <c r="G19" s="186"/>
      <c r="I19" s="1"/>
      <c r="J19" s="16"/>
      <c r="K19" s="185"/>
      <c r="L19" s="185"/>
      <c r="M19" s="185"/>
      <c r="N19" s="185"/>
      <c r="O19" s="185"/>
      <c r="P19" s="185"/>
      <c r="Q19" s="16"/>
      <c r="R19" s="16"/>
      <c r="S19" s="1"/>
      <c r="T19" s="1"/>
      <c r="U19" s="1"/>
      <c r="V19" s="1"/>
      <c r="W19" s="1"/>
      <c r="X19" s="1"/>
      <c r="Y19" s="1"/>
      <c r="Z19" s="1"/>
      <c r="AA19" s="1"/>
      <c r="AB19" s="1"/>
    </row>
    <row r="20" spans="2:28" x14ac:dyDescent="0.2">
      <c r="B20" s="187" t="s">
        <v>58</v>
      </c>
      <c r="C20" s="188"/>
      <c r="D20" s="188"/>
      <c r="E20" s="188"/>
      <c r="F20" s="188"/>
      <c r="G20" s="189"/>
      <c r="I20" s="1"/>
      <c r="J20" s="16"/>
      <c r="K20" s="13"/>
      <c r="L20" s="13"/>
      <c r="M20" s="13"/>
      <c r="N20" s="13"/>
      <c r="O20" s="13"/>
      <c r="P20" s="13"/>
      <c r="Q20" s="16"/>
      <c r="R20" s="16"/>
      <c r="S20" s="1"/>
      <c r="T20" s="1"/>
      <c r="U20" s="1"/>
      <c r="V20" s="1"/>
      <c r="W20" s="1"/>
      <c r="X20" s="1"/>
      <c r="Y20" s="1"/>
      <c r="Z20" s="1"/>
      <c r="AA20" s="1"/>
      <c r="AB20" s="1"/>
    </row>
    <row r="21" spans="2:28" ht="43.5" customHeight="1" x14ac:dyDescent="0.2">
      <c r="B21" s="184" t="s">
        <v>136</v>
      </c>
      <c r="C21" s="185"/>
      <c r="D21" s="185"/>
      <c r="E21" s="185"/>
      <c r="F21" s="185"/>
      <c r="G21" s="186"/>
      <c r="I21" s="1"/>
      <c r="J21" s="16"/>
      <c r="K21" s="185"/>
      <c r="L21" s="185"/>
      <c r="M21" s="185"/>
      <c r="N21" s="185"/>
      <c r="O21" s="185"/>
      <c r="P21" s="185"/>
      <c r="Q21" s="16"/>
      <c r="R21" s="16"/>
      <c r="S21" s="1"/>
      <c r="T21" s="1"/>
      <c r="U21" s="1"/>
      <c r="V21" s="1"/>
      <c r="W21" s="1"/>
      <c r="X21" s="1"/>
      <c r="Y21" s="1"/>
      <c r="Z21" s="1"/>
      <c r="AA21" s="1"/>
      <c r="AB21" s="1"/>
    </row>
    <row r="22" spans="2:28" x14ac:dyDescent="0.2">
      <c r="B22" s="53"/>
      <c r="C22" s="13"/>
      <c r="D22" s="13"/>
      <c r="E22" s="13"/>
      <c r="F22" s="13"/>
      <c r="G22" s="52"/>
      <c r="I22" s="1"/>
      <c r="J22" s="16"/>
      <c r="K22" s="13"/>
      <c r="L22" s="13"/>
      <c r="M22" s="13"/>
      <c r="N22" s="13"/>
      <c r="O22" s="13"/>
      <c r="P22" s="13"/>
      <c r="Q22" s="16"/>
      <c r="R22" s="16"/>
      <c r="S22" s="1"/>
      <c r="T22" s="1"/>
      <c r="U22" s="1"/>
      <c r="V22" s="1"/>
      <c r="W22" s="1"/>
      <c r="X22" s="1"/>
      <c r="Y22" s="1"/>
      <c r="Z22" s="1"/>
      <c r="AA22" s="1"/>
      <c r="AB22" s="1"/>
    </row>
    <row r="23" spans="2:28" x14ac:dyDescent="0.2">
      <c r="B23" s="51" t="s">
        <v>37</v>
      </c>
      <c r="C23" s="13"/>
      <c r="D23" s="13"/>
      <c r="E23" s="13"/>
      <c r="F23" s="13"/>
      <c r="G23" s="52"/>
      <c r="I23" s="1"/>
      <c r="J23" s="16"/>
      <c r="K23" s="13"/>
      <c r="L23" s="13"/>
      <c r="M23" s="13"/>
      <c r="N23" s="13"/>
      <c r="O23" s="13"/>
      <c r="P23" s="13"/>
      <c r="Q23" s="16"/>
      <c r="R23" s="16"/>
      <c r="S23" s="1"/>
      <c r="T23" s="1"/>
      <c r="U23" s="1"/>
      <c r="V23" s="1"/>
      <c r="W23" s="1"/>
      <c r="X23" s="1"/>
      <c r="Y23" s="1"/>
      <c r="Z23" s="1"/>
      <c r="AA23" s="1"/>
      <c r="AB23" s="1"/>
    </row>
    <row r="24" spans="2:28" ht="33" customHeight="1" x14ac:dyDescent="0.2">
      <c r="B24" s="184" t="s">
        <v>102</v>
      </c>
      <c r="C24" s="185"/>
      <c r="D24" s="185"/>
      <c r="E24" s="185"/>
      <c r="F24" s="185"/>
      <c r="G24" s="186"/>
      <c r="I24" s="1"/>
      <c r="J24" s="16"/>
      <c r="K24" s="13"/>
      <c r="L24" s="13"/>
      <c r="M24" s="13"/>
      <c r="N24" s="13"/>
      <c r="O24" s="13"/>
      <c r="P24" s="13"/>
      <c r="Q24" s="16"/>
      <c r="R24" s="16"/>
      <c r="S24" s="1"/>
      <c r="T24" s="1"/>
      <c r="U24" s="1"/>
      <c r="V24" s="1"/>
      <c r="W24" s="1"/>
      <c r="X24" s="1"/>
      <c r="Y24" s="1"/>
      <c r="Z24" s="1"/>
      <c r="AA24" s="1"/>
      <c r="AB24" s="1"/>
    </row>
    <row r="25" spans="2:28" ht="28.5" customHeight="1" x14ac:dyDescent="0.2">
      <c r="B25" s="184" t="s">
        <v>103</v>
      </c>
      <c r="C25" s="185"/>
      <c r="D25" s="185"/>
      <c r="E25" s="185"/>
      <c r="F25" s="185"/>
      <c r="G25" s="186"/>
      <c r="I25" s="1"/>
      <c r="J25" s="16"/>
      <c r="K25" s="58"/>
      <c r="L25" s="58"/>
      <c r="M25" s="58"/>
      <c r="N25" s="58"/>
      <c r="O25" s="58"/>
      <c r="P25" s="58"/>
      <c r="Q25" s="16"/>
      <c r="R25" s="16"/>
      <c r="S25" s="1"/>
      <c r="T25" s="1"/>
      <c r="U25" s="1"/>
      <c r="V25" s="1"/>
      <c r="W25" s="1"/>
      <c r="X25" s="1"/>
      <c r="Y25" s="1"/>
      <c r="Z25" s="1"/>
      <c r="AA25" s="1"/>
      <c r="AB25" s="1"/>
    </row>
    <row r="26" spans="2:28" x14ac:dyDescent="0.2">
      <c r="B26" s="48"/>
      <c r="C26" s="49"/>
      <c r="D26" s="49"/>
      <c r="E26" s="49"/>
      <c r="F26" s="49"/>
      <c r="G26" s="50"/>
      <c r="I26" s="1"/>
      <c r="J26" s="1"/>
      <c r="K26" s="1"/>
      <c r="L26" s="1"/>
      <c r="M26" s="1"/>
      <c r="N26" s="1"/>
      <c r="O26" s="1"/>
      <c r="P26" s="1"/>
      <c r="Q26" s="1"/>
      <c r="R26" s="1"/>
      <c r="S26" s="1"/>
      <c r="T26" s="1"/>
      <c r="U26" s="1"/>
      <c r="V26" s="1"/>
      <c r="W26" s="1"/>
      <c r="X26" s="1"/>
      <c r="Y26" s="1"/>
      <c r="Z26" s="1"/>
      <c r="AA26" s="1"/>
      <c r="AB26" s="1"/>
    </row>
    <row r="27" spans="2:28" x14ac:dyDescent="0.2">
      <c r="I27" s="1"/>
      <c r="J27" s="1"/>
      <c r="K27" s="1"/>
      <c r="L27" s="1"/>
      <c r="M27" s="1"/>
      <c r="N27" s="1"/>
      <c r="O27" s="1"/>
      <c r="P27" s="1"/>
      <c r="Q27" s="1"/>
      <c r="R27" s="1"/>
      <c r="S27" s="1"/>
      <c r="T27" s="1"/>
      <c r="U27" s="1"/>
      <c r="V27" s="1"/>
      <c r="W27" s="1"/>
      <c r="X27" s="1"/>
      <c r="Y27" s="1"/>
      <c r="Z27" s="1"/>
      <c r="AA27" s="1"/>
      <c r="AB27" s="1"/>
    </row>
  </sheetData>
  <mergeCells count="15">
    <mergeCell ref="K13:P13"/>
    <mergeCell ref="K17:P17"/>
    <mergeCell ref="K19:P19"/>
    <mergeCell ref="K21:P21"/>
    <mergeCell ref="B16:G16"/>
    <mergeCell ref="B20:G20"/>
    <mergeCell ref="B18:G18"/>
    <mergeCell ref="B25:G25"/>
    <mergeCell ref="B24:G24"/>
    <mergeCell ref="B15:G15"/>
    <mergeCell ref="B14:G14"/>
    <mergeCell ref="B13:G13"/>
    <mergeCell ref="B17:G17"/>
    <mergeCell ref="B19:G19"/>
    <mergeCell ref="B21:G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38"/>
  <sheetViews>
    <sheetView zoomScaleNormal="100" workbookViewId="0"/>
  </sheetViews>
  <sheetFormatPr defaultRowHeight="12.75" x14ac:dyDescent="0.2"/>
  <cols>
    <col min="1" max="1" width="2.85546875" style="121" customWidth="1"/>
    <col min="2" max="2" width="26.28515625" style="3" customWidth="1"/>
    <col min="3" max="15" width="9.140625" style="3"/>
    <col min="16" max="16" width="12.28515625" style="3" bestFit="1" customWidth="1"/>
    <col min="17" max="16384" width="9.140625" style="3"/>
  </cols>
  <sheetData>
    <row r="1" spans="1:14" s="64" customFormat="1" ht="11.25" x14ac:dyDescent="0.2">
      <c r="A1" s="158"/>
    </row>
    <row r="4" spans="1:14" ht="20.25" x14ac:dyDescent="0.3">
      <c r="B4" s="9" t="s">
        <v>5</v>
      </c>
    </row>
    <row r="7" spans="1:14" ht="15.75" x14ac:dyDescent="0.25">
      <c r="B7" s="11" t="s">
        <v>17</v>
      </c>
    </row>
    <row r="8" spans="1:14" ht="15.75" x14ac:dyDescent="0.25">
      <c r="B8" s="11"/>
    </row>
    <row r="9" spans="1:14" ht="13.5" thickBot="1" x14ac:dyDescent="0.25">
      <c r="A9" s="160"/>
      <c r="B9" s="225" t="s">
        <v>34</v>
      </c>
      <c r="C9" s="226"/>
      <c r="D9" s="227"/>
      <c r="E9" s="214" t="s">
        <v>0</v>
      </c>
      <c r="F9" s="214"/>
      <c r="G9" s="214" t="s">
        <v>1</v>
      </c>
      <c r="H9" s="214"/>
      <c r="I9" s="229" t="s">
        <v>2</v>
      </c>
      <c r="J9" s="229"/>
      <c r="K9" s="229" t="s">
        <v>3</v>
      </c>
      <c r="L9" s="229"/>
      <c r="M9" s="229" t="s">
        <v>4</v>
      </c>
      <c r="N9" s="229"/>
    </row>
    <row r="10" spans="1:14" ht="14.25" thickTop="1" thickBot="1" x14ac:dyDescent="0.25">
      <c r="A10" s="159"/>
      <c r="B10" s="215" t="s">
        <v>17</v>
      </c>
      <c r="C10" s="215"/>
      <c r="D10" s="215"/>
      <c r="E10" s="201">
        <v>3.248280975609763E-2</v>
      </c>
      <c r="F10" s="201"/>
      <c r="G10" s="201">
        <v>2.1069289999999796E-2</v>
      </c>
      <c r="H10" s="216"/>
      <c r="I10" s="199">
        <v>2.0990279999999917E-2</v>
      </c>
      <c r="J10" s="199"/>
      <c r="K10" s="199">
        <v>2.4930720000000184E-2</v>
      </c>
      <c r="L10" s="199"/>
      <c r="M10" s="199">
        <v>2.6456520000000205E-2</v>
      </c>
      <c r="N10" s="199"/>
    </row>
    <row r="11" spans="1:14" ht="13.5" thickTop="1" x14ac:dyDescent="0.2">
      <c r="A11" s="159"/>
    </row>
    <row r="12" spans="1:14" ht="15.75" x14ac:dyDescent="0.25">
      <c r="A12" s="159"/>
      <c r="B12" s="11"/>
    </row>
    <row r="13" spans="1:14" x14ac:dyDescent="0.2">
      <c r="A13" s="159"/>
      <c r="B13" s="228" t="s">
        <v>18</v>
      </c>
      <c r="C13" s="214" t="s">
        <v>32</v>
      </c>
      <c r="D13" s="214"/>
      <c r="E13" s="214" t="s">
        <v>0</v>
      </c>
      <c r="F13" s="214"/>
      <c r="G13" s="214" t="s">
        <v>1</v>
      </c>
      <c r="H13" s="214"/>
      <c r="I13" s="214" t="s">
        <v>2</v>
      </c>
      <c r="J13" s="214"/>
      <c r="K13" s="214" t="s">
        <v>3</v>
      </c>
      <c r="L13" s="214"/>
      <c r="M13" s="214" t="s">
        <v>4</v>
      </c>
      <c r="N13" s="214"/>
    </row>
    <row r="14" spans="1:14" ht="27" customHeight="1" x14ac:dyDescent="0.2">
      <c r="A14" s="159"/>
      <c r="B14" s="228"/>
      <c r="C14" s="163" t="s">
        <v>30</v>
      </c>
      <c r="D14" s="163" t="s">
        <v>31</v>
      </c>
      <c r="E14" s="163" t="s">
        <v>30</v>
      </c>
      <c r="F14" s="163" t="s">
        <v>31</v>
      </c>
      <c r="G14" s="163" t="s">
        <v>30</v>
      </c>
      <c r="H14" s="163" t="s">
        <v>31</v>
      </c>
      <c r="I14" s="163" t="s">
        <v>30</v>
      </c>
      <c r="J14" s="163" t="s">
        <v>31</v>
      </c>
      <c r="K14" s="163" t="s">
        <v>30</v>
      </c>
      <c r="L14" s="163" t="s">
        <v>31</v>
      </c>
      <c r="M14" s="163" t="s">
        <v>30</v>
      </c>
      <c r="N14" s="163" t="s">
        <v>31</v>
      </c>
    </row>
    <row r="15" spans="1:14" x14ac:dyDescent="0.2">
      <c r="A15" s="159"/>
      <c r="B15" s="164" t="s">
        <v>19</v>
      </c>
      <c r="C15" s="165"/>
      <c r="D15" s="165"/>
      <c r="E15" s="165"/>
      <c r="F15" s="165"/>
      <c r="G15" s="165"/>
      <c r="H15" s="165"/>
      <c r="I15" s="165"/>
      <c r="J15" s="165"/>
      <c r="K15" s="165"/>
      <c r="L15" s="165"/>
      <c r="M15" s="165"/>
      <c r="N15" s="165"/>
    </row>
    <row r="16" spans="1:14" x14ac:dyDescent="0.2">
      <c r="A16" s="159"/>
      <c r="B16" s="164" t="s">
        <v>20</v>
      </c>
      <c r="C16" s="165"/>
      <c r="D16" s="165"/>
      <c r="E16" s="165"/>
      <c r="F16" s="165"/>
      <c r="G16" s="165"/>
      <c r="H16" s="165"/>
      <c r="I16" s="165"/>
      <c r="J16" s="165"/>
      <c r="K16" s="165"/>
      <c r="L16" s="165"/>
      <c r="M16" s="165"/>
      <c r="N16" s="165"/>
    </row>
    <row r="17" spans="1:23" x14ac:dyDescent="0.2">
      <c r="A17" s="159"/>
      <c r="B17" s="164" t="s">
        <v>21</v>
      </c>
      <c r="C17" s="165"/>
      <c r="D17" s="165"/>
      <c r="E17" s="165"/>
      <c r="F17" s="165"/>
      <c r="G17" s="165"/>
      <c r="H17" s="165"/>
      <c r="I17" s="165"/>
      <c r="J17" s="165"/>
      <c r="K17" s="165"/>
      <c r="L17" s="165"/>
      <c r="M17" s="165"/>
      <c r="N17" s="165"/>
    </row>
    <row r="18" spans="1:23" x14ac:dyDescent="0.2">
      <c r="A18" s="159"/>
      <c r="B18" s="164" t="s">
        <v>22</v>
      </c>
      <c r="C18" s="165"/>
      <c r="D18" s="165"/>
      <c r="E18" s="165"/>
      <c r="F18" s="165"/>
      <c r="G18" s="165"/>
      <c r="H18" s="165"/>
      <c r="I18" s="165"/>
      <c r="J18" s="165"/>
      <c r="K18" s="165"/>
      <c r="L18" s="165"/>
      <c r="M18" s="165"/>
      <c r="N18" s="165"/>
    </row>
    <row r="19" spans="1:23" x14ac:dyDescent="0.2">
      <c r="A19" s="159"/>
      <c r="B19" s="164" t="s">
        <v>23</v>
      </c>
      <c r="C19" s="165"/>
      <c r="D19" s="165"/>
      <c r="E19" s="165"/>
      <c r="F19" s="165"/>
      <c r="G19" s="165"/>
      <c r="H19" s="165"/>
      <c r="I19" s="165"/>
      <c r="J19" s="165"/>
      <c r="K19" s="165"/>
      <c r="L19" s="165"/>
      <c r="M19" s="165"/>
      <c r="N19" s="165"/>
    </row>
    <row r="20" spans="1:23" x14ac:dyDescent="0.2">
      <c r="A20" s="159"/>
      <c r="B20" s="164" t="s">
        <v>24</v>
      </c>
      <c r="C20" s="165"/>
      <c r="D20" s="165"/>
      <c r="E20" s="165"/>
      <c r="F20" s="165"/>
      <c r="G20" s="165"/>
      <c r="H20" s="165"/>
      <c r="I20" s="165"/>
      <c r="J20" s="165"/>
      <c r="K20" s="165"/>
      <c r="L20" s="165"/>
      <c r="M20" s="165"/>
      <c r="N20" s="165"/>
    </row>
    <row r="21" spans="1:23" x14ac:dyDescent="0.2">
      <c r="A21" s="159"/>
      <c r="B21" s="164" t="s">
        <v>25</v>
      </c>
      <c r="C21" s="165"/>
      <c r="D21" s="165"/>
      <c r="E21" s="165"/>
      <c r="F21" s="165"/>
      <c r="G21" s="165"/>
      <c r="H21" s="165"/>
      <c r="I21" s="165"/>
      <c r="J21" s="165"/>
      <c r="K21" s="165"/>
      <c r="L21" s="165"/>
      <c r="M21" s="165"/>
      <c r="N21" s="165"/>
    </row>
    <row r="22" spans="1:23" x14ac:dyDescent="0.2">
      <c r="A22" s="159"/>
      <c r="B22" s="164" t="s">
        <v>26</v>
      </c>
      <c r="C22" s="165"/>
      <c r="D22" s="165"/>
      <c r="E22" s="165"/>
      <c r="F22" s="165"/>
      <c r="G22" s="165"/>
      <c r="H22" s="165"/>
      <c r="I22" s="165"/>
      <c r="J22" s="165"/>
      <c r="K22" s="165"/>
      <c r="L22" s="165"/>
      <c r="M22" s="165"/>
      <c r="N22" s="165"/>
    </row>
    <row r="23" spans="1:23" x14ac:dyDescent="0.2">
      <c r="A23" s="159"/>
      <c r="B23" s="164" t="s">
        <v>27</v>
      </c>
      <c r="C23" s="165"/>
      <c r="D23" s="165"/>
      <c r="E23" s="165"/>
      <c r="F23" s="165"/>
      <c r="G23" s="165"/>
      <c r="H23" s="165"/>
      <c r="I23" s="165"/>
      <c r="J23" s="165"/>
      <c r="K23" s="165"/>
      <c r="L23" s="165"/>
      <c r="M23" s="165"/>
      <c r="N23" s="165"/>
      <c r="P23" s="71"/>
      <c r="Q23" s="71"/>
      <c r="R23" s="71"/>
      <c r="S23" s="71"/>
      <c r="T23" s="71"/>
      <c r="U23" s="71"/>
      <c r="V23" s="71"/>
      <c r="W23" s="71"/>
    </row>
    <row r="24" spans="1:23" x14ac:dyDescent="0.2">
      <c r="A24" s="159"/>
      <c r="B24" s="164" t="s">
        <v>28</v>
      </c>
      <c r="C24" s="165"/>
      <c r="D24" s="165"/>
      <c r="E24" s="165"/>
      <c r="F24" s="165"/>
      <c r="G24" s="165"/>
      <c r="H24" s="165"/>
      <c r="I24" s="165"/>
      <c r="J24" s="165"/>
      <c r="K24" s="165"/>
      <c r="L24" s="165"/>
      <c r="M24" s="165"/>
      <c r="N24" s="165"/>
      <c r="P24" s="71"/>
      <c r="Q24" s="71"/>
      <c r="R24" s="71"/>
      <c r="S24" s="71"/>
      <c r="T24" s="71"/>
      <c r="U24" s="71"/>
      <c r="V24" s="71"/>
      <c r="W24" s="71"/>
    </row>
    <row r="25" spans="1:23" x14ac:dyDescent="0.2">
      <c r="A25" s="159"/>
      <c r="B25" s="164" t="s">
        <v>29</v>
      </c>
      <c r="C25" s="165"/>
      <c r="D25" s="165"/>
      <c r="E25" s="165"/>
      <c r="F25" s="165"/>
      <c r="G25" s="165"/>
      <c r="H25" s="165"/>
      <c r="I25" s="165"/>
      <c r="J25" s="165"/>
      <c r="K25" s="165"/>
      <c r="L25" s="165"/>
      <c r="M25" s="165"/>
      <c r="N25" s="165"/>
      <c r="P25" s="71"/>
      <c r="Q25" s="71"/>
      <c r="R25" s="71"/>
      <c r="S25" s="71"/>
      <c r="T25" s="71"/>
      <c r="U25" s="71"/>
      <c r="V25" s="71"/>
      <c r="W25" s="71"/>
    </row>
    <row r="26" spans="1:23" x14ac:dyDescent="0.2">
      <c r="A26" s="159"/>
      <c r="P26" s="71"/>
      <c r="Q26" s="71"/>
      <c r="R26" s="71"/>
      <c r="S26" s="71"/>
      <c r="T26" s="71"/>
      <c r="U26" s="71"/>
      <c r="V26" s="71"/>
      <c r="W26" s="71"/>
    </row>
    <row r="27" spans="1:23" x14ac:dyDescent="0.2">
      <c r="A27" s="159"/>
      <c r="P27" s="71"/>
      <c r="Q27" s="71"/>
      <c r="R27" s="71"/>
      <c r="S27" s="71"/>
      <c r="T27" s="71"/>
      <c r="U27" s="71"/>
      <c r="V27" s="71"/>
      <c r="W27" s="71"/>
    </row>
    <row r="28" spans="1:23" ht="13.5" thickBot="1" x14ac:dyDescent="0.25">
      <c r="A28" s="159"/>
      <c r="B28" s="23" t="s">
        <v>92</v>
      </c>
      <c r="C28" s="222" t="s">
        <v>32</v>
      </c>
      <c r="D28" s="222"/>
      <c r="E28" s="222" t="s">
        <v>0</v>
      </c>
      <c r="F28" s="222"/>
      <c r="G28" s="222" t="s">
        <v>1</v>
      </c>
      <c r="H28" s="222"/>
      <c r="I28" s="222" t="s">
        <v>2</v>
      </c>
      <c r="J28" s="222"/>
      <c r="K28" s="222" t="s">
        <v>3</v>
      </c>
      <c r="L28" s="222"/>
      <c r="M28" s="222" t="s">
        <v>4</v>
      </c>
      <c r="N28" s="222"/>
      <c r="P28" s="71"/>
      <c r="Q28" s="71"/>
      <c r="R28" s="71"/>
      <c r="S28" s="71"/>
      <c r="T28" s="71"/>
      <c r="U28" s="71"/>
      <c r="V28" s="71"/>
      <c r="W28" s="71"/>
    </row>
    <row r="29" spans="1:23" ht="14.25" thickTop="1" thickBot="1" x14ac:dyDescent="0.25">
      <c r="A29" s="159"/>
      <c r="B29" s="162" t="s">
        <v>30</v>
      </c>
      <c r="C29" s="201">
        <v>0.45739999999999997</v>
      </c>
      <c r="D29" s="201"/>
      <c r="E29" s="201">
        <v>0.435</v>
      </c>
      <c r="F29" s="201"/>
      <c r="G29" s="201">
        <v>0.435</v>
      </c>
      <c r="H29" s="201"/>
      <c r="I29" s="199">
        <v>0.435</v>
      </c>
      <c r="J29" s="199"/>
      <c r="K29" s="199">
        <v>0.435</v>
      </c>
      <c r="L29" s="199"/>
      <c r="M29" s="199">
        <v>0.435</v>
      </c>
      <c r="N29" s="199"/>
      <c r="P29" s="71"/>
      <c r="Q29" s="71"/>
      <c r="R29" s="71"/>
      <c r="S29" s="71"/>
      <c r="T29" s="71"/>
      <c r="U29" s="71"/>
      <c r="V29" s="71"/>
      <c r="W29" s="71"/>
    </row>
    <row r="30" spans="1:23" ht="14.25" thickTop="1" thickBot="1" x14ac:dyDescent="0.25">
      <c r="A30" s="159"/>
      <c r="B30" s="162" t="s">
        <v>31</v>
      </c>
      <c r="C30" s="201">
        <v>4.7500000000000001E-2</v>
      </c>
      <c r="D30" s="201"/>
      <c r="E30" s="201">
        <v>0.08</v>
      </c>
      <c r="F30" s="201"/>
      <c r="G30" s="201">
        <v>0.06</v>
      </c>
      <c r="H30" s="201"/>
      <c r="I30" s="199">
        <v>0.06</v>
      </c>
      <c r="J30" s="199"/>
      <c r="K30" s="199">
        <v>0.08</v>
      </c>
      <c r="L30" s="199"/>
      <c r="M30" s="199">
        <v>0.08</v>
      </c>
      <c r="N30" s="199"/>
    </row>
    <row r="31" spans="1:23" ht="13.5" thickTop="1" x14ac:dyDescent="0.2">
      <c r="A31" s="159"/>
    </row>
    <row r="32" spans="1:23" x14ac:dyDescent="0.2">
      <c r="A32" s="159"/>
    </row>
    <row r="33" spans="1:16" x14ac:dyDescent="0.2">
      <c r="A33" s="159"/>
      <c r="B33" s="220" t="s">
        <v>93</v>
      </c>
      <c r="C33" s="222" t="s">
        <v>32</v>
      </c>
      <c r="D33" s="222"/>
      <c r="E33" s="222" t="s">
        <v>0</v>
      </c>
      <c r="F33" s="222"/>
      <c r="G33" s="222" t="s">
        <v>1</v>
      </c>
      <c r="H33" s="222"/>
      <c r="I33" s="222" t="s">
        <v>2</v>
      </c>
      <c r="J33" s="222"/>
      <c r="K33" s="222" t="s">
        <v>3</v>
      </c>
      <c r="L33" s="222"/>
      <c r="M33" s="222" t="s">
        <v>4</v>
      </c>
      <c r="N33" s="222"/>
    </row>
    <row r="34" spans="1:16" ht="25.5" customHeight="1" x14ac:dyDescent="0.2">
      <c r="A34" s="159"/>
      <c r="B34" s="221"/>
      <c r="C34" s="24" t="s">
        <v>30</v>
      </c>
      <c r="D34" s="24" t="s">
        <v>31</v>
      </c>
      <c r="E34" s="24" t="s">
        <v>30</v>
      </c>
      <c r="F34" s="24" t="s">
        <v>31</v>
      </c>
      <c r="G34" s="24" t="s">
        <v>30</v>
      </c>
      <c r="H34" s="24" t="s">
        <v>31</v>
      </c>
      <c r="I34" s="24" t="s">
        <v>30</v>
      </c>
      <c r="J34" s="24" t="s">
        <v>31</v>
      </c>
      <c r="K34" s="24" t="s">
        <v>30</v>
      </c>
      <c r="L34" s="24" t="s">
        <v>31</v>
      </c>
      <c r="M34" s="24" t="s">
        <v>30</v>
      </c>
      <c r="N34" s="24" t="s">
        <v>31</v>
      </c>
    </row>
    <row r="35" spans="1:16" x14ac:dyDescent="0.2">
      <c r="A35" s="159"/>
      <c r="B35" s="15" t="s">
        <v>19</v>
      </c>
      <c r="C35" s="165"/>
      <c r="D35" s="165"/>
      <c r="E35" s="165"/>
      <c r="F35" s="165"/>
      <c r="G35" s="165"/>
      <c r="H35" s="165"/>
      <c r="I35" s="165"/>
      <c r="J35" s="165"/>
      <c r="K35" s="165"/>
      <c r="L35" s="165"/>
      <c r="M35" s="165"/>
      <c r="N35" s="165"/>
    </row>
    <row r="36" spans="1:16" x14ac:dyDescent="0.2">
      <c r="A36" s="159"/>
      <c r="B36" s="15" t="s">
        <v>20</v>
      </c>
      <c r="C36" s="165"/>
      <c r="D36" s="165"/>
      <c r="E36" s="165"/>
      <c r="F36" s="165"/>
      <c r="G36" s="165"/>
      <c r="H36" s="165"/>
      <c r="I36" s="165"/>
      <c r="J36" s="165"/>
      <c r="K36" s="165"/>
      <c r="L36" s="165"/>
      <c r="M36" s="165"/>
      <c r="N36" s="165"/>
      <c r="P36" s="97"/>
    </row>
    <row r="37" spans="1:16" x14ac:dyDescent="0.2">
      <c r="A37" s="159"/>
      <c r="B37" s="15" t="s">
        <v>21</v>
      </c>
      <c r="C37" s="165"/>
      <c r="D37" s="165"/>
      <c r="E37" s="165"/>
      <c r="F37" s="165"/>
      <c r="G37" s="165"/>
      <c r="H37" s="165"/>
      <c r="I37" s="165"/>
      <c r="J37" s="165"/>
      <c r="K37" s="165"/>
      <c r="L37" s="165"/>
      <c r="M37" s="165"/>
      <c r="N37" s="165"/>
      <c r="P37" s="97"/>
    </row>
    <row r="38" spans="1:16" x14ac:dyDescent="0.2">
      <c r="A38" s="159"/>
      <c r="B38" s="15" t="s">
        <v>22</v>
      </c>
      <c r="C38" s="165"/>
      <c r="D38" s="165"/>
      <c r="E38" s="165"/>
      <c r="F38" s="165"/>
      <c r="G38" s="165"/>
      <c r="H38" s="165"/>
      <c r="I38" s="165"/>
      <c r="J38" s="165"/>
      <c r="K38" s="165"/>
      <c r="L38" s="165"/>
      <c r="M38" s="165"/>
      <c r="N38" s="165"/>
      <c r="P38" s="97"/>
    </row>
    <row r="39" spans="1:16" x14ac:dyDescent="0.2">
      <c r="A39" s="159"/>
      <c r="B39" s="15" t="s">
        <v>23</v>
      </c>
      <c r="C39" s="165"/>
      <c r="D39" s="165"/>
      <c r="E39" s="165"/>
      <c r="F39" s="165"/>
      <c r="G39" s="165"/>
      <c r="H39" s="165"/>
      <c r="I39" s="165"/>
      <c r="J39" s="165"/>
      <c r="K39" s="165"/>
      <c r="L39" s="165"/>
      <c r="M39" s="165"/>
      <c r="N39" s="165"/>
    </row>
    <row r="40" spans="1:16" x14ac:dyDescent="0.2">
      <c r="A40" s="159"/>
      <c r="B40" s="15" t="s">
        <v>24</v>
      </c>
      <c r="C40" s="165"/>
      <c r="D40" s="165"/>
      <c r="E40" s="165"/>
      <c r="F40" s="165"/>
      <c r="G40" s="165"/>
      <c r="H40" s="165"/>
      <c r="I40" s="165"/>
      <c r="J40" s="165"/>
      <c r="K40" s="165"/>
      <c r="L40" s="165"/>
      <c r="M40" s="165"/>
      <c r="N40" s="165"/>
    </row>
    <row r="41" spans="1:16" x14ac:dyDescent="0.2">
      <c r="A41" s="159"/>
      <c r="B41" s="15" t="s">
        <v>25</v>
      </c>
      <c r="C41" s="165"/>
      <c r="D41" s="165"/>
      <c r="E41" s="165"/>
      <c r="F41" s="165"/>
      <c r="G41" s="165"/>
      <c r="H41" s="165"/>
      <c r="I41" s="165"/>
      <c r="J41" s="165"/>
      <c r="K41" s="165"/>
      <c r="L41" s="165"/>
      <c r="M41" s="165"/>
      <c r="N41" s="165"/>
    </row>
    <row r="42" spans="1:16" x14ac:dyDescent="0.2">
      <c r="A42" s="159"/>
      <c r="B42" s="15" t="s">
        <v>26</v>
      </c>
      <c r="C42" s="165"/>
      <c r="D42" s="165"/>
      <c r="E42" s="165"/>
      <c r="F42" s="165"/>
      <c r="G42" s="165"/>
      <c r="H42" s="165"/>
      <c r="I42" s="165"/>
      <c r="J42" s="165"/>
      <c r="K42" s="165"/>
      <c r="L42" s="165"/>
      <c r="M42" s="165"/>
      <c r="N42" s="165"/>
    </row>
    <row r="43" spans="1:16" x14ac:dyDescent="0.2">
      <c r="A43" s="159"/>
      <c r="B43" s="15" t="s">
        <v>27</v>
      </c>
      <c r="C43" s="165"/>
      <c r="D43" s="165"/>
      <c r="E43" s="165"/>
      <c r="F43" s="165"/>
      <c r="G43" s="165"/>
      <c r="H43" s="165"/>
      <c r="I43" s="165"/>
      <c r="J43" s="165"/>
      <c r="K43" s="165"/>
      <c r="L43" s="165"/>
      <c r="M43" s="165"/>
      <c r="N43" s="165"/>
    </row>
    <row r="44" spans="1:16" x14ac:dyDescent="0.2">
      <c r="A44" s="159"/>
      <c r="B44" s="15" t="s">
        <v>28</v>
      </c>
      <c r="C44" s="165"/>
      <c r="D44" s="165"/>
      <c r="E44" s="165"/>
      <c r="F44" s="165"/>
      <c r="G44" s="165"/>
      <c r="H44" s="165"/>
      <c r="I44" s="165"/>
      <c r="J44" s="165"/>
      <c r="K44" s="165"/>
      <c r="L44" s="165"/>
      <c r="M44" s="165"/>
      <c r="N44" s="165"/>
    </row>
    <row r="45" spans="1:16" x14ac:dyDescent="0.2">
      <c r="A45" s="159"/>
      <c r="B45" s="15" t="s">
        <v>29</v>
      </c>
      <c r="C45" s="165"/>
      <c r="D45" s="165"/>
      <c r="E45" s="165"/>
      <c r="F45" s="165"/>
      <c r="G45" s="165"/>
      <c r="H45" s="165"/>
      <c r="I45" s="165"/>
      <c r="J45" s="165"/>
      <c r="K45" s="165"/>
      <c r="L45" s="165"/>
      <c r="M45" s="165"/>
      <c r="N45" s="165"/>
    </row>
    <row r="46" spans="1:16" x14ac:dyDescent="0.2">
      <c r="A46" s="159"/>
      <c r="B46" s="4"/>
      <c r="C46" s="70"/>
      <c r="D46" s="70"/>
      <c r="E46" s="70"/>
      <c r="F46" s="70"/>
      <c r="G46" s="70"/>
      <c r="H46" s="70"/>
      <c r="I46" s="70"/>
      <c r="J46" s="70"/>
      <c r="K46" s="70"/>
      <c r="L46" s="70"/>
      <c r="M46" s="70"/>
      <c r="N46" s="70"/>
    </row>
    <row r="47" spans="1:16" x14ac:dyDescent="0.2">
      <c r="A47" s="159"/>
      <c r="B47" s="72" t="s">
        <v>83</v>
      </c>
      <c r="C47" s="165"/>
      <c r="D47" s="165"/>
      <c r="E47" s="165"/>
      <c r="F47" s="165"/>
      <c r="G47" s="165"/>
      <c r="H47" s="165"/>
      <c r="I47" s="165"/>
      <c r="J47" s="165"/>
      <c r="K47" s="165"/>
      <c r="L47" s="165"/>
      <c r="M47" s="165"/>
      <c r="N47" s="165"/>
    </row>
    <row r="48" spans="1:16" x14ac:dyDescent="0.2">
      <c r="A48" s="159"/>
      <c r="B48" s="72" t="s">
        <v>80</v>
      </c>
      <c r="C48" s="165"/>
      <c r="D48" s="165"/>
      <c r="E48" s="165"/>
      <c r="F48" s="165"/>
      <c r="G48" s="165"/>
      <c r="H48" s="165"/>
      <c r="I48" s="165"/>
      <c r="J48" s="165"/>
      <c r="K48" s="165"/>
      <c r="L48" s="165"/>
      <c r="M48" s="165"/>
      <c r="N48" s="165"/>
    </row>
    <row r="49" spans="1:16" s="71" customFormat="1" x14ac:dyDescent="0.2">
      <c r="A49" s="159"/>
      <c r="B49" s="73"/>
      <c r="C49" s="75"/>
      <c r="D49" s="75"/>
      <c r="E49" s="75"/>
      <c r="F49" s="75"/>
      <c r="G49" s="75"/>
      <c r="H49" s="75"/>
      <c r="I49" s="75"/>
      <c r="J49" s="75"/>
      <c r="K49" s="75"/>
      <c r="L49" s="75"/>
      <c r="M49" s="75"/>
      <c r="N49" s="75"/>
    </row>
    <row r="50" spans="1:16" x14ac:dyDescent="0.2">
      <c r="A50" s="159"/>
    </row>
    <row r="51" spans="1:16" ht="13.5" thickBot="1" x14ac:dyDescent="0.25">
      <c r="A51" s="159"/>
      <c r="B51" s="25" t="s">
        <v>35</v>
      </c>
      <c r="C51" s="223" t="s">
        <v>32</v>
      </c>
      <c r="D51" s="224"/>
      <c r="E51" s="223" t="s">
        <v>0</v>
      </c>
      <c r="F51" s="224"/>
      <c r="G51" s="223" t="s">
        <v>1</v>
      </c>
      <c r="H51" s="224"/>
      <c r="I51" s="223" t="s">
        <v>2</v>
      </c>
      <c r="J51" s="224"/>
      <c r="K51" s="223" t="s">
        <v>3</v>
      </c>
      <c r="L51" s="224"/>
      <c r="M51" s="223" t="s">
        <v>4</v>
      </c>
      <c r="N51" s="224"/>
    </row>
    <row r="52" spans="1:16" ht="14.25" thickTop="1" thickBot="1" x14ac:dyDescent="0.25">
      <c r="A52" s="159"/>
      <c r="B52" s="162" t="s">
        <v>114</v>
      </c>
      <c r="C52" s="201">
        <v>0.3619</v>
      </c>
      <c r="D52" s="201"/>
      <c r="E52" s="201">
        <v>0.30912143931799368</v>
      </c>
      <c r="F52" s="201"/>
      <c r="G52" s="201">
        <v>0.35501724000473245</v>
      </c>
      <c r="H52" s="201"/>
      <c r="I52" s="199">
        <v>0.3814218351656482</v>
      </c>
      <c r="J52" s="199"/>
      <c r="K52" s="199">
        <v>0.39446354301687592</v>
      </c>
      <c r="L52" s="199"/>
      <c r="M52" s="199">
        <v>0.41430318037816605</v>
      </c>
      <c r="N52" s="199"/>
    </row>
    <row r="53" spans="1:16" ht="13.5" thickTop="1" x14ac:dyDescent="0.2">
      <c r="A53" s="159"/>
    </row>
    <row r="54" spans="1:16" x14ac:dyDescent="0.2">
      <c r="A54" s="159"/>
    </row>
    <row r="55" spans="1:16" x14ac:dyDescent="0.2">
      <c r="A55" s="159"/>
      <c r="B55" s="234" t="s">
        <v>94</v>
      </c>
      <c r="C55" s="233" t="s">
        <v>32</v>
      </c>
      <c r="D55" s="233"/>
      <c r="E55" s="233" t="s">
        <v>0</v>
      </c>
      <c r="F55" s="233"/>
      <c r="G55" s="233" t="s">
        <v>1</v>
      </c>
      <c r="H55" s="233"/>
      <c r="I55" s="233" t="s">
        <v>2</v>
      </c>
      <c r="J55" s="233"/>
      <c r="K55" s="233" t="s">
        <v>3</v>
      </c>
      <c r="L55" s="233"/>
      <c r="M55" s="233" t="s">
        <v>4</v>
      </c>
      <c r="N55" s="233"/>
    </row>
    <row r="56" spans="1:16" ht="27" customHeight="1" x14ac:dyDescent="0.2">
      <c r="A56" s="159"/>
      <c r="B56" s="234"/>
      <c r="C56" s="26" t="s">
        <v>30</v>
      </c>
      <c r="D56" s="26" t="s">
        <v>31</v>
      </c>
      <c r="E56" s="26" t="s">
        <v>30</v>
      </c>
      <c r="F56" s="26" t="s">
        <v>31</v>
      </c>
      <c r="G56" s="26" t="s">
        <v>30</v>
      </c>
      <c r="H56" s="26" t="s">
        <v>31</v>
      </c>
      <c r="I56" s="26" t="s">
        <v>30</v>
      </c>
      <c r="J56" s="26" t="s">
        <v>31</v>
      </c>
      <c r="K56" s="26" t="s">
        <v>30</v>
      </c>
      <c r="L56" s="26" t="s">
        <v>31</v>
      </c>
      <c r="M56" s="26" t="s">
        <v>30</v>
      </c>
      <c r="N56" s="26" t="s">
        <v>31</v>
      </c>
      <c r="P56" s="87"/>
    </row>
    <row r="57" spans="1:16" x14ac:dyDescent="0.2">
      <c r="A57" s="159"/>
      <c r="B57" s="15" t="s">
        <v>19</v>
      </c>
      <c r="C57" s="165"/>
      <c r="D57" s="165"/>
      <c r="E57" s="165"/>
      <c r="F57" s="165"/>
      <c r="G57" s="165"/>
      <c r="H57" s="165"/>
      <c r="I57" s="165"/>
      <c r="J57" s="165"/>
      <c r="K57" s="165"/>
      <c r="L57" s="165"/>
      <c r="M57" s="165"/>
      <c r="N57" s="165"/>
    </row>
    <row r="58" spans="1:16" x14ac:dyDescent="0.2">
      <c r="A58" s="159"/>
      <c r="B58" s="15" t="s">
        <v>20</v>
      </c>
      <c r="C58" s="165"/>
      <c r="D58" s="165"/>
      <c r="E58" s="165"/>
      <c r="F58" s="165"/>
      <c r="G58" s="165"/>
      <c r="H58" s="165"/>
      <c r="I58" s="165"/>
      <c r="J58" s="165"/>
      <c r="K58" s="165"/>
      <c r="L58" s="165"/>
      <c r="M58" s="165"/>
      <c r="N58" s="165"/>
    </row>
    <row r="59" spans="1:16" x14ac:dyDescent="0.2">
      <c r="A59" s="159"/>
      <c r="B59" s="15" t="s">
        <v>21</v>
      </c>
      <c r="C59" s="165"/>
      <c r="D59" s="165"/>
      <c r="E59" s="165"/>
      <c r="F59" s="165"/>
      <c r="G59" s="165"/>
      <c r="H59" s="165"/>
      <c r="I59" s="165"/>
      <c r="J59" s="165"/>
      <c r="K59" s="165"/>
      <c r="L59" s="165"/>
      <c r="M59" s="165"/>
      <c r="N59" s="165"/>
    </row>
    <row r="60" spans="1:16" x14ac:dyDescent="0.2">
      <c r="A60" s="159"/>
      <c r="B60" s="15" t="s">
        <v>22</v>
      </c>
      <c r="C60" s="165"/>
      <c r="D60" s="165"/>
      <c r="E60" s="165"/>
      <c r="F60" s="165"/>
      <c r="G60" s="165"/>
      <c r="H60" s="165"/>
      <c r="I60" s="165"/>
      <c r="J60" s="165"/>
      <c r="K60" s="165"/>
      <c r="L60" s="165"/>
      <c r="M60" s="165"/>
      <c r="N60" s="165"/>
    </row>
    <row r="61" spans="1:16" x14ac:dyDescent="0.2">
      <c r="A61" s="159"/>
      <c r="B61" s="15" t="s">
        <v>23</v>
      </c>
      <c r="C61" s="165"/>
      <c r="D61" s="165"/>
      <c r="E61" s="165"/>
      <c r="F61" s="165"/>
      <c r="G61" s="165"/>
      <c r="H61" s="165"/>
      <c r="I61" s="165"/>
      <c r="J61" s="165"/>
      <c r="K61" s="165"/>
      <c r="L61" s="165"/>
      <c r="M61" s="165"/>
      <c r="N61" s="165"/>
    </row>
    <row r="62" spans="1:16" x14ac:dyDescent="0.2">
      <c r="A62" s="159"/>
      <c r="B62" s="15" t="s">
        <v>24</v>
      </c>
      <c r="C62" s="165"/>
      <c r="D62" s="165"/>
      <c r="E62" s="165"/>
      <c r="F62" s="165"/>
      <c r="G62" s="165"/>
      <c r="H62" s="165"/>
      <c r="I62" s="165"/>
      <c r="J62" s="165"/>
      <c r="K62" s="165"/>
      <c r="L62" s="165"/>
      <c r="M62" s="165"/>
      <c r="N62" s="165"/>
    </row>
    <row r="63" spans="1:16" x14ac:dyDescent="0.2">
      <c r="A63" s="159"/>
      <c r="B63" s="15" t="s">
        <v>25</v>
      </c>
      <c r="C63" s="165"/>
      <c r="D63" s="165"/>
      <c r="E63" s="165"/>
      <c r="F63" s="165"/>
      <c r="G63" s="165"/>
      <c r="H63" s="165"/>
      <c r="I63" s="165"/>
      <c r="J63" s="165"/>
      <c r="K63" s="165"/>
      <c r="L63" s="165"/>
      <c r="M63" s="165"/>
      <c r="N63" s="165"/>
    </row>
    <row r="64" spans="1:16" x14ac:dyDescent="0.2">
      <c r="A64" s="159"/>
      <c r="B64" s="15" t="s">
        <v>26</v>
      </c>
      <c r="C64" s="165"/>
      <c r="D64" s="165"/>
      <c r="E64" s="165"/>
      <c r="F64" s="165"/>
      <c r="G64" s="165"/>
      <c r="H64" s="165"/>
      <c r="I64" s="165"/>
      <c r="J64" s="165"/>
      <c r="K64" s="165"/>
      <c r="L64" s="165"/>
      <c r="M64" s="165"/>
      <c r="N64" s="165"/>
    </row>
    <row r="65" spans="1:16" x14ac:dyDescent="0.2">
      <c r="A65" s="159"/>
      <c r="B65" s="15" t="s">
        <v>27</v>
      </c>
      <c r="C65" s="165"/>
      <c r="D65" s="165"/>
      <c r="E65" s="165"/>
      <c r="F65" s="165"/>
      <c r="G65" s="165"/>
      <c r="H65" s="165"/>
      <c r="I65" s="165"/>
      <c r="J65" s="165"/>
      <c r="K65" s="165"/>
      <c r="L65" s="165"/>
      <c r="M65" s="165"/>
      <c r="N65" s="165"/>
    </row>
    <row r="66" spans="1:16" x14ac:dyDescent="0.2">
      <c r="A66" s="159"/>
      <c r="B66" s="15" t="s">
        <v>28</v>
      </c>
      <c r="C66" s="165"/>
      <c r="D66" s="165"/>
      <c r="E66" s="165"/>
      <c r="F66" s="165"/>
      <c r="G66" s="165"/>
      <c r="H66" s="165"/>
      <c r="I66" s="165"/>
      <c r="J66" s="165"/>
      <c r="K66" s="165"/>
      <c r="L66" s="165"/>
      <c r="M66" s="165"/>
      <c r="N66" s="165"/>
    </row>
    <row r="67" spans="1:16" x14ac:dyDescent="0.2">
      <c r="A67" s="159"/>
      <c r="B67" s="15" t="s">
        <v>29</v>
      </c>
      <c r="C67" s="165"/>
      <c r="D67" s="165"/>
      <c r="E67" s="165"/>
      <c r="F67" s="165"/>
      <c r="G67" s="165"/>
      <c r="H67" s="165"/>
      <c r="I67" s="165"/>
      <c r="J67" s="165"/>
      <c r="K67" s="165"/>
      <c r="L67" s="165"/>
      <c r="M67" s="165"/>
      <c r="N67" s="165"/>
    </row>
    <row r="68" spans="1:16" s="71" customFormat="1" x14ac:dyDescent="0.2">
      <c r="A68" s="159"/>
      <c r="B68" s="73"/>
      <c r="C68" s="75"/>
      <c r="D68" s="75"/>
      <c r="E68" s="75"/>
      <c r="F68" s="75"/>
      <c r="G68" s="75"/>
      <c r="H68" s="75"/>
      <c r="I68" s="75"/>
      <c r="J68" s="75"/>
      <c r="K68" s="75"/>
      <c r="L68" s="75"/>
      <c r="M68" s="75"/>
      <c r="N68" s="75"/>
    </row>
    <row r="69" spans="1:16" s="71" customFormat="1" x14ac:dyDescent="0.2">
      <c r="A69" s="159"/>
      <c r="B69" s="72" t="s">
        <v>83</v>
      </c>
      <c r="C69" s="165"/>
      <c r="D69" s="165"/>
      <c r="E69" s="165"/>
      <c r="F69" s="165"/>
      <c r="G69" s="165"/>
      <c r="H69" s="165"/>
      <c r="I69" s="165"/>
      <c r="J69" s="165"/>
      <c r="K69" s="165"/>
      <c r="L69" s="165"/>
      <c r="M69" s="165"/>
      <c r="N69" s="165"/>
    </row>
    <row r="70" spans="1:16" x14ac:dyDescent="0.2">
      <c r="A70" s="159"/>
      <c r="B70" s="72" t="s">
        <v>80</v>
      </c>
      <c r="C70" s="165"/>
      <c r="D70" s="165"/>
      <c r="E70" s="165"/>
      <c r="F70" s="165"/>
      <c r="G70" s="165"/>
      <c r="H70" s="165"/>
      <c r="I70" s="165"/>
      <c r="J70" s="165"/>
      <c r="K70" s="165"/>
      <c r="L70" s="165"/>
      <c r="M70" s="165"/>
      <c r="N70" s="165"/>
    </row>
    <row r="71" spans="1:16" x14ac:dyDescent="0.2">
      <c r="A71" s="159"/>
    </row>
    <row r="72" spans="1:16" s="71" customFormat="1" x14ac:dyDescent="0.2">
      <c r="A72" s="159"/>
    </row>
    <row r="73" spans="1:16" s="71" customFormat="1" ht="13.5" thickBot="1" x14ac:dyDescent="0.25">
      <c r="A73" s="159"/>
      <c r="B73" s="230" t="s">
        <v>34</v>
      </c>
      <c r="C73" s="231"/>
      <c r="D73" s="232"/>
      <c r="E73" s="219" t="s">
        <v>0</v>
      </c>
      <c r="F73" s="219"/>
      <c r="G73" s="219" t="s">
        <v>1</v>
      </c>
      <c r="H73" s="219"/>
      <c r="I73" s="219" t="s">
        <v>2</v>
      </c>
      <c r="J73" s="219"/>
      <c r="K73" s="219" t="s">
        <v>3</v>
      </c>
      <c r="L73" s="219"/>
      <c r="M73" s="219" t="s">
        <v>4</v>
      </c>
      <c r="N73" s="219"/>
    </row>
    <row r="74" spans="1:16" s="71" customFormat="1" ht="14.25" thickTop="1" thickBot="1" x14ac:dyDescent="0.25">
      <c r="A74" s="159"/>
      <c r="B74" s="215" t="s">
        <v>84</v>
      </c>
      <c r="C74" s="215"/>
      <c r="D74" s="215"/>
      <c r="E74" s="201">
        <v>1.7200000000000104E-2</v>
      </c>
      <c r="F74" s="201"/>
      <c r="G74" s="201">
        <v>1.6899999999999915E-2</v>
      </c>
      <c r="H74" s="201"/>
      <c r="I74" s="199">
        <v>1.4799999999999924E-2</v>
      </c>
      <c r="J74" s="199"/>
      <c r="K74" s="199">
        <v>1.7200000000000104E-2</v>
      </c>
      <c r="L74" s="199"/>
      <c r="M74" s="199">
        <v>1.7200000000000104E-2</v>
      </c>
      <c r="N74" s="199"/>
    </row>
    <row r="75" spans="1:16" s="71" customFormat="1" ht="13.5" thickTop="1" x14ac:dyDescent="0.2">
      <c r="A75" s="159"/>
    </row>
    <row r="76" spans="1:16" s="71" customFormat="1" x14ac:dyDescent="0.2">
      <c r="A76" s="159"/>
    </row>
    <row r="77" spans="1:16" s="71" customFormat="1" x14ac:dyDescent="0.2">
      <c r="A77" s="159"/>
      <c r="B77" s="86" t="s">
        <v>98</v>
      </c>
      <c r="C77" s="219" t="s">
        <v>32</v>
      </c>
      <c r="D77" s="219"/>
      <c r="E77" s="219" t="s">
        <v>0</v>
      </c>
      <c r="F77" s="219"/>
      <c r="G77" s="219" t="s">
        <v>1</v>
      </c>
      <c r="H77" s="219"/>
      <c r="I77" s="219" t="s">
        <v>2</v>
      </c>
      <c r="J77" s="219"/>
      <c r="K77" s="219" t="s">
        <v>3</v>
      </c>
      <c r="L77" s="219"/>
      <c r="M77" s="219" t="s">
        <v>4</v>
      </c>
      <c r="N77" s="219"/>
    </row>
    <row r="78" spans="1:16" s="71" customFormat="1" x14ac:dyDescent="0.2">
      <c r="A78" s="159"/>
      <c r="B78" s="72" t="s">
        <v>105</v>
      </c>
      <c r="C78" s="165"/>
      <c r="D78" s="165"/>
      <c r="E78" s="165"/>
      <c r="F78" s="165"/>
      <c r="G78" s="165"/>
      <c r="H78" s="165"/>
      <c r="I78" s="165"/>
      <c r="J78" s="165"/>
      <c r="K78" s="165"/>
      <c r="L78" s="165"/>
      <c r="M78" s="165"/>
      <c r="N78" s="165"/>
      <c r="P78" s="98"/>
    </row>
    <row r="79" spans="1:16" s="71" customFormat="1" x14ac:dyDescent="0.2">
      <c r="A79" s="159"/>
    </row>
    <row r="80" spans="1:16" s="71" customFormat="1" x14ac:dyDescent="0.2">
      <c r="A80" s="159"/>
    </row>
    <row r="81" spans="1:22" s="71" customFormat="1" x14ac:dyDescent="0.2">
      <c r="A81" s="159"/>
      <c r="C81" s="217" t="s">
        <v>115</v>
      </c>
      <c r="D81" s="218"/>
      <c r="E81" s="218"/>
      <c r="F81" s="218"/>
      <c r="G81" s="218"/>
      <c r="H81" s="218"/>
      <c r="I81" s="218"/>
      <c r="J81" s="218"/>
      <c r="K81" s="218"/>
      <c r="L81" s="218"/>
      <c r="M81" s="218"/>
      <c r="N81" s="218"/>
    </row>
    <row r="82" spans="1:22" s="71" customFormat="1" ht="25.5" customHeight="1" x14ac:dyDescent="0.2">
      <c r="A82" s="159"/>
      <c r="B82" s="93" t="s">
        <v>100</v>
      </c>
      <c r="C82" s="219" t="s">
        <v>32</v>
      </c>
      <c r="D82" s="219"/>
      <c r="E82" s="219" t="s">
        <v>0</v>
      </c>
      <c r="F82" s="219"/>
      <c r="G82" s="219" t="s">
        <v>1</v>
      </c>
      <c r="H82" s="219"/>
      <c r="I82" s="219" t="s">
        <v>2</v>
      </c>
      <c r="J82" s="219"/>
      <c r="K82" s="219" t="s">
        <v>3</v>
      </c>
      <c r="L82" s="219"/>
      <c r="M82" s="219" t="s">
        <v>4</v>
      </c>
      <c r="N82" s="219"/>
    </row>
    <row r="83" spans="1:22" s="71" customFormat="1" x14ac:dyDescent="0.2">
      <c r="A83" s="159"/>
      <c r="B83" s="72" t="s">
        <v>105</v>
      </c>
      <c r="C83" s="165"/>
      <c r="D83" s="165"/>
      <c r="E83" s="165"/>
      <c r="F83" s="165"/>
      <c r="G83" s="165"/>
      <c r="H83" s="165"/>
      <c r="I83" s="165"/>
      <c r="J83" s="165"/>
      <c r="K83" s="165"/>
      <c r="L83" s="165"/>
      <c r="M83" s="165"/>
      <c r="N83" s="165"/>
      <c r="P83" s="87" t="s">
        <v>99</v>
      </c>
    </row>
    <row r="84" spans="1:22" s="71" customFormat="1" x14ac:dyDescent="0.2">
      <c r="A84" s="159"/>
      <c r="B84" s="73"/>
      <c r="C84" s="92"/>
      <c r="D84" s="92"/>
      <c r="E84" s="92"/>
      <c r="F84" s="92"/>
      <c r="G84" s="92"/>
      <c r="H84" s="92"/>
      <c r="I84" s="92"/>
      <c r="J84" s="92"/>
      <c r="K84" s="92"/>
      <c r="L84" s="92"/>
      <c r="M84" s="92"/>
      <c r="N84" s="92"/>
    </row>
    <row r="85" spans="1:22" s="100" customFormat="1" ht="15.75" x14ac:dyDescent="0.25">
      <c r="A85" s="159"/>
      <c r="B85" s="101" t="s">
        <v>58</v>
      </c>
    </row>
    <row r="86" spans="1:22" s="100" customFormat="1" x14ac:dyDescent="0.2">
      <c r="A86" s="159"/>
    </row>
    <row r="87" spans="1:22" s="100" customFormat="1" ht="13.5" thickBot="1" x14ac:dyDescent="0.25">
      <c r="A87" s="159"/>
      <c r="B87" s="211" t="s">
        <v>34</v>
      </c>
      <c r="C87" s="212"/>
      <c r="D87" s="213"/>
      <c r="E87" s="206" t="s">
        <v>0</v>
      </c>
      <c r="F87" s="207"/>
      <c r="G87" s="206" t="s">
        <v>1</v>
      </c>
      <c r="H87" s="207"/>
      <c r="I87" s="206" t="s">
        <v>2</v>
      </c>
      <c r="J87" s="207"/>
      <c r="K87" s="206" t="s">
        <v>3</v>
      </c>
      <c r="L87" s="207"/>
      <c r="M87" s="206" t="s">
        <v>4</v>
      </c>
      <c r="N87" s="207"/>
    </row>
    <row r="88" spans="1:22" s="100" customFormat="1" ht="14.25" thickTop="1" thickBot="1" x14ac:dyDescent="0.25">
      <c r="A88" s="159"/>
      <c r="B88" s="208" t="s">
        <v>58</v>
      </c>
      <c r="C88" s="209"/>
      <c r="D88" s="210"/>
      <c r="E88" s="201">
        <v>1.7200000000000104E-2</v>
      </c>
      <c r="F88" s="201"/>
      <c r="G88" s="201">
        <v>1.6899999999999915E-2</v>
      </c>
      <c r="H88" s="201"/>
      <c r="I88" s="199">
        <v>1.4799999999999924E-2</v>
      </c>
      <c r="J88" s="199"/>
      <c r="K88" s="199">
        <v>1.7200000000000104E-2</v>
      </c>
      <c r="L88" s="199"/>
      <c r="M88" s="199">
        <v>1.7200000000000104E-2</v>
      </c>
      <c r="N88" s="199"/>
    </row>
    <row r="89" spans="1:22" s="100" customFormat="1" ht="13.5" thickTop="1" x14ac:dyDescent="0.2">
      <c r="A89" s="159"/>
      <c r="B89" s="102"/>
      <c r="C89" s="102"/>
      <c r="D89" s="102"/>
      <c r="E89" s="103"/>
      <c r="F89" s="103"/>
      <c r="G89" s="103"/>
      <c r="H89" s="103"/>
      <c r="I89" s="103"/>
      <c r="J89" s="103"/>
      <c r="K89" s="103"/>
      <c r="L89" s="103"/>
      <c r="M89" s="103"/>
      <c r="N89" s="103"/>
    </row>
    <row r="90" spans="1:22" s="100" customFormat="1" x14ac:dyDescent="0.2">
      <c r="A90" s="159"/>
      <c r="B90" s="102"/>
      <c r="C90" s="102"/>
      <c r="D90" s="102"/>
      <c r="E90" s="103"/>
      <c r="F90" s="103"/>
      <c r="G90" s="103"/>
      <c r="H90" s="103"/>
      <c r="I90" s="103"/>
      <c r="J90" s="103"/>
      <c r="K90" s="103"/>
      <c r="L90" s="103"/>
      <c r="M90" s="103"/>
      <c r="N90" s="103"/>
    </row>
    <row r="91" spans="1:22" s="100" customFormat="1" ht="15" x14ac:dyDescent="0.25">
      <c r="A91" s="159"/>
      <c r="B91" s="104" t="s">
        <v>122</v>
      </c>
    </row>
    <row r="92" spans="1:22" s="100" customFormat="1" x14ac:dyDescent="0.2">
      <c r="A92" s="159"/>
    </row>
    <row r="93" spans="1:22" s="100" customFormat="1" x14ac:dyDescent="0.2">
      <c r="A93" s="159"/>
      <c r="B93" s="105" t="s">
        <v>123</v>
      </c>
      <c r="C93" s="190" t="s">
        <v>32</v>
      </c>
      <c r="D93" s="190"/>
      <c r="E93" s="190" t="s">
        <v>0</v>
      </c>
      <c r="F93" s="190"/>
      <c r="G93" s="190" t="s">
        <v>1</v>
      </c>
      <c r="H93" s="190"/>
      <c r="I93" s="190" t="s">
        <v>2</v>
      </c>
      <c r="J93" s="190"/>
      <c r="K93" s="190" t="s">
        <v>3</v>
      </c>
      <c r="L93" s="190"/>
      <c r="M93" s="190" t="s">
        <v>4</v>
      </c>
      <c r="N93" s="190"/>
      <c r="P93" s="190" t="s">
        <v>7</v>
      </c>
      <c r="Q93" s="190"/>
    </row>
    <row r="94" spans="1:22" s="100" customFormat="1" ht="41.25" customHeight="1" x14ac:dyDescent="0.2">
      <c r="A94" s="161"/>
      <c r="B94" s="59" t="s">
        <v>116</v>
      </c>
      <c r="C94" s="204">
        <v>100</v>
      </c>
      <c r="D94" s="205"/>
      <c r="E94" s="202">
        <v>101.72</v>
      </c>
      <c r="F94" s="203"/>
      <c r="G94" s="202">
        <v>103.44</v>
      </c>
      <c r="H94" s="203"/>
      <c r="I94" s="202">
        <v>104.97</v>
      </c>
      <c r="J94" s="203"/>
      <c r="K94" s="202">
        <v>106.78</v>
      </c>
      <c r="L94" s="203"/>
      <c r="M94" s="202">
        <v>108.62</v>
      </c>
      <c r="N94" s="203"/>
      <c r="P94" s="191" t="s">
        <v>131</v>
      </c>
      <c r="Q94" s="192"/>
      <c r="R94" s="118"/>
      <c r="S94" s="118"/>
      <c r="T94" s="118"/>
      <c r="U94" s="118"/>
      <c r="V94" s="118"/>
    </row>
    <row r="95" spans="1:22" s="100" customFormat="1" ht="48" x14ac:dyDescent="0.2">
      <c r="A95" s="159"/>
      <c r="B95" s="59" t="s">
        <v>117</v>
      </c>
      <c r="C95" s="204">
        <v>100</v>
      </c>
      <c r="D95" s="205"/>
      <c r="E95" s="202">
        <v>101.72</v>
      </c>
      <c r="F95" s="203"/>
      <c r="G95" s="202">
        <v>103.44</v>
      </c>
      <c r="H95" s="203"/>
      <c r="I95" s="202">
        <v>104.97</v>
      </c>
      <c r="J95" s="203"/>
      <c r="K95" s="202">
        <v>106.78</v>
      </c>
      <c r="L95" s="203"/>
      <c r="M95" s="202">
        <v>108.62</v>
      </c>
      <c r="N95" s="203"/>
      <c r="P95" s="191" t="s">
        <v>131</v>
      </c>
      <c r="Q95" s="192"/>
      <c r="R95" s="118"/>
      <c r="S95" s="118"/>
      <c r="T95" s="118"/>
      <c r="U95" s="118"/>
      <c r="V95" s="118"/>
    </row>
    <row r="96" spans="1:22" s="100" customFormat="1" ht="48" x14ac:dyDescent="0.25">
      <c r="A96" s="159"/>
      <c r="B96" s="59" t="s">
        <v>118</v>
      </c>
      <c r="C96" s="204">
        <v>150</v>
      </c>
      <c r="D96" s="205"/>
      <c r="E96" s="202">
        <v>152.58000000000001</v>
      </c>
      <c r="F96" s="203"/>
      <c r="G96" s="202">
        <v>155.16</v>
      </c>
      <c r="H96" s="203"/>
      <c r="I96" s="202">
        <v>157.46</v>
      </c>
      <c r="J96" s="203"/>
      <c r="K96" s="202">
        <v>160.16999999999999</v>
      </c>
      <c r="L96" s="203"/>
      <c r="M96" s="202">
        <v>162.91999999999999</v>
      </c>
      <c r="N96" s="203"/>
      <c r="P96" s="191" t="s">
        <v>132</v>
      </c>
      <c r="Q96" s="192"/>
      <c r="R96" s="106"/>
    </row>
    <row r="97" spans="1:19" s="100" customFormat="1" ht="48" x14ac:dyDescent="0.2">
      <c r="A97" s="159"/>
      <c r="B97" s="59" t="s">
        <v>119</v>
      </c>
      <c r="C97" s="204">
        <v>150</v>
      </c>
      <c r="D97" s="205"/>
      <c r="E97" s="202">
        <v>152.58000000000001</v>
      </c>
      <c r="F97" s="203"/>
      <c r="G97" s="202">
        <v>155.16</v>
      </c>
      <c r="H97" s="203"/>
      <c r="I97" s="202">
        <v>157.46</v>
      </c>
      <c r="J97" s="203"/>
      <c r="K97" s="202">
        <v>160.16999999999999</v>
      </c>
      <c r="L97" s="203"/>
      <c r="M97" s="202">
        <v>162.91999999999999</v>
      </c>
      <c r="N97" s="203"/>
      <c r="P97" s="191" t="s">
        <v>132</v>
      </c>
      <c r="Q97" s="192"/>
      <c r="R97" s="108"/>
    </row>
    <row r="98" spans="1:19" s="100" customFormat="1" ht="48" x14ac:dyDescent="0.2">
      <c r="A98" s="159"/>
      <c r="B98" s="59" t="s">
        <v>187</v>
      </c>
      <c r="C98" s="204">
        <v>220</v>
      </c>
      <c r="D98" s="205"/>
      <c r="E98" s="202">
        <v>223.78</v>
      </c>
      <c r="F98" s="203"/>
      <c r="G98" s="202">
        <v>227.56</v>
      </c>
      <c r="H98" s="203"/>
      <c r="I98" s="202">
        <v>230.93</v>
      </c>
      <c r="J98" s="203"/>
      <c r="K98" s="202">
        <v>234.9</v>
      </c>
      <c r="L98" s="203"/>
      <c r="M98" s="202">
        <v>238.94</v>
      </c>
      <c r="N98" s="203"/>
      <c r="P98" s="191" t="s">
        <v>205</v>
      </c>
      <c r="Q98" s="192"/>
    </row>
    <row r="99" spans="1:19" s="100" customFormat="1" ht="48" x14ac:dyDescent="0.2">
      <c r="A99" s="159"/>
      <c r="B99" s="59" t="s">
        <v>196</v>
      </c>
      <c r="C99" s="204">
        <v>220</v>
      </c>
      <c r="D99" s="205"/>
      <c r="E99" s="202">
        <v>223.78</v>
      </c>
      <c r="F99" s="203"/>
      <c r="G99" s="202">
        <v>227.56</v>
      </c>
      <c r="H99" s="203"/>
      <c r="I99" s="202">
        <v>230.93</v>
      </c>
      <c r="J99" s="203"/>
      <c r="K99" s="202">
        <v>234.9</v>
      </c>
      <c r="L99" s="203"/>
      <c r="M99" s="202">
        <v>238.94</v>
      </c>
      <c r="N99" s="203"/>
      <c r="P99" s="191" t="s">
        <v>205</v>
      </c>
      <c r="Q99" s="192"/>
    </row>
    <row r="100" spans="1:19" s="100" customFormat="1" ht="36" x14ac:dyDescent="0.2">
      <c r="A100" s="159"/>
      <c r="B100" s="59" t="s">
        <v>120</v>
      </c>
      <c r="C100" s="204">
        <v>846</v>
      </c>
      <c r="D100" s="205"/>
      <c r="E100" s="202">
        <v>860.55</v>
      </c>
      <c r="F100" s="203"/>
      <c r="G100" s="202">
        <v>875.09</v>
      </c>
      <c r="H100" s="203"/>
      <c r="I100" s="202">
        <v>888.04</v>
      </c>
      <c r="J100" s="203"/>
      <c r="K100" s="202">
        <v>903.31</v>
      </c>
      <c r="L100" s="203"/>
      <c r="M100" s="202">
        <v>918.85</v>
      </c>
      <c r="N100" s="203"/>
      <c r="P100" s="191" t="s">
        <v>133</v>
      </c>
      <c r="Q100" s="192"/>
    </row>
    <row r="101" spans="1:19" s="100" customFormat="1" ht="36" x14ac:dyDescent="0.2">
      <c r="A101" s="159"/>
      <c r="B101" s="59" t="s">
        <v>121</v>
      </c>
      <c r="C101" s="204">
        <v>846</v>
      </c>
      <c r="D101" s="205"/>
      <c r="E101" s="202">
        <v>860.55</v>
      </c>
      <c r="F101" s="203"/>
      <c r="G101" s="202">
        <v>875.09</v>
      </c>
      <c r="H101" s="203"/>
      <c r="I101" s="202">
        <v>888.04</v>
      </c>
      <c r="J101" s="203"/>
      <c r="K101" s="202">
        <v>903.31</v>
      </c>
      <c r="L101" s="203"/>
      <c r="M101" s="202">
        <v>918.85</v>
      </c>
      <c r="N101" s="203"/>
      <c r="P101" s="191" t="s">
        <v>133</v>
      </c>
      <c r="Q101" s="192"/>
    </row>
    <row r="102" spans="1:19" s="100" customFormat="1" x14ac:dyDescent="0.2">
      <c r="A102" s="159"/>
    </row>
    <row r="103" spans="1:19" s="100" customFormat="1" x14ac:dyDescent="0.2">
      <c r="A103" s="159"/>
    </row>
    <row r="104" spans="1:19" s="100" customFormat="1" ht="13.5" thickBot="1" x14ac:dyDescent="0.25">
      <c r="A104" s="159"/>
      <c r="B104" s="109" t="s">
        <v>124</v>
      </c>
      <c r="C104" s="200" t="s">
        <v>32</v>
      </c>
      <c r="D104" s="200"/>
      <c r="E104" s="200" t="s">
        <v>0</v>
      </c>
      <c r="F104" s="200"/>
      <c r="G104" s="200" t="s">
        <v>1</v>
      </c>
      <c r="H104" s="200"/>
      <c r="I104" s="200" t="s">
        <v>2</v>
      </c>
      <c r="J104" s="200"/>
      <c r="K104" s="200" t="s">
        <v>3</v>
      </c>
      <c r="L104" s="200"/>
      <c r="M104" s="200" t="s">
        <v>4</v>
      </c>
      <c r="N104" s="200"/>
    </row>
    <row r="105" spans="1:19" s="100" customFormat="1" ht="14.25" thickTop="1" thickBot="1" x14ac:dyDescent="0.25">
      <c r="A105" s="159"/>
      <c r="B105" s="110" t="s">
        <v>125</v>
      </c>
      <c r="C105" s="201">
        <v>0.12</v>
      </c>
      <c r="D105" s="201"/>
      <c r="E105" s="201">
        <v>0.12</v>
      </c>
      <c r="F105" s="201"/>
      <c r="G105" s="201">
        <v>0.16600000000000001</v>
      </c>
      <c r="H105" s="201"/>
      <c r="I105" s="199">
        <v>0.16600000000000001</v>
      </c>
      <c r="J105" s="199"/>
      <c r="K105" s="199">
        <v>0.12</v>
      </c>
      <c r="L105" s="199"/>
      <c r="M105" s="199">
        <v>0.12</v>
      </c>
      <c r="N105" s="199"/>
    </row>
    <row r="106" spans="1:19" s="100" customFormat="1" ht="13.5" thickTop="1" x14ac:dyDescent="0.2">
      <c r="A106" s="159"/>
    </row>
    <row r="107" spans="1:19" s="100" customFormat="1" x14ac:dyDescent="0.2">
      <c r="A107" s="159"/>
    </row>
    <row r="108" spans="1:19" s="100" customFormat="1" ht="30.75" customHeight="1" x14ac:dyDescent="0.2">
      <c r="A108" s="159"/>
      <c r="B108" s="111" t="s">
        <v>126</v>
      </c>
      <c r="C108" s="200" t="s">
        <v>32</v>
      </c>
      <c r="D108" s="200"/>
      <c r="E108" s="200" t="s">
        <v>0</v>
      </c>
      <c r="F108" s="200"/>
      <c r="G108" s="200" t="s">
        <v>1</v>
      </c>
      <c r="H108" s="200"/>
      <c r="I108" s="200" t="s">
        <v>2</v>
      </c>
      <c r="J108" s="200"/>
      <c r="K108" s="200" t="s">
        <v>3</v>
      </c>
      <c r="L108" s="200"/>
      <c r="M108" s="200" t="s">
        <v>4</v>
      </c>
      <c r="N108" s="200"/>
    </row>
    <row r="109" spans="1:19" s="100" customFormat="1" ht="38.25" customHeight="1" x14ac:dyDescent="0.2">
      <c r="A109" s="161"/>
      <c r="B109" s="107" t="s">
        <v>116</v>
      </c>
      <c r="C109" s="193">
        <v>112</v>
      </c>
      <c r="D109" s="194"/>
      <c r="E109" s="193">
        <v>113.93</v>
      </c>
      <c r="F109" s="194"/>
      <c r="G109" s="193">
        <v>120.61</v>
      </c>
      <c r="H109" s="194"/>
      <c r="I109" s="193">
        <v>122.4</v>
      </c>
      <c r="J109" s="194"/>
      <c r="K109" s="193">
        <v>119.59</v>
      </c>
      <c r="L109" s="194"/>
      <c r="M109" s="193">
        <v>121.65</v>
      </c>
      <c r="N109" s="195"/>
    </row>
    <row r="110" spans="1:19" s="100" customFormat="1" ht="51" x14ac:dyDescent="0.2">
      <c r="A110" s="159"/>
      <c r="B110" s="107" t="s">
        <v>117</v>
      </c>
      <c r="C110" s="193">
        <v>112</v>
      </c>
      <c r="D110" s="194"/>
      <c r="E110" s="193">
        <v>113.93</v>
      </c>
      <c r="F110" s="194"/>
      <c r="G110" s="193">
        <v>120.61</v>
      </c>
      <c r="H110" s="194"/>
      <c r="I110" s="193">
        <v>122.4</v>
      </c>
      <c r="J110" s="194"/>
      <c r="K110" s="193">
        <v>119.59</v>
      </c>
      <c r="L110" s="194"/>
      <c r="M110" s="193">
        <v>121.65</v>
      </c>
      <c r="N110" s="195"/>
    </row>
    <row r="111" spans="1:19" s="100" customFormat="1" ht="52.5" customHeight="1" x14ac:dyDescent="0.2">
      <c r="A111" s="159"/>
      <c r="B111" s="107" t="s">
        <v>118</v>
      </c>
      <c r="C111" s="193">
        <v>168</v>
      </c>
      <c r="D111" s="194"/>
      <c r="E111" s="193">
        <v>170.89</v>
      </c>
      <c r="F111" s="194"/>
      <c r="G111" s="193">
        <v>180.92</v>
      </c>
      <c r="H111" s="194"/>
      <c r="I111" s="193">
        <v>183.6</v>
      </c>
      <c r="J111" s="194"/>
      <c r="K111" s="193">
        <v>179.39</v>
      </c>
      <c r="L111" s="194"/>
      <c r="M111" s="193">
        <v>182.47</v>
      </c>
      <c r="N111" s="195"/>
      <c r="Q111" s="112"/>
      <c r="S111" s="112"/>
    </row>
    <row r="112" spans="1:19" s="100" customFormat="1" ht="52.5" customHeight="1" x14ac:dyDescent="0.2">
      <c r="A112" s="159"/>
      <c r="B112" s="107" t="s">
        <v>119</v>
      </c>
      <c r="C112" s="193">
        <v>168</v>
      </c>
      <c r="D112" s="194"/>
      <c r="E112" s="193">
        <v>170.89</v>
      </c>
      <c r="F112" s="194"/>
      <c r="G112" s="193">
        <v>180.92</v>
      </c>
      <c r="H112" s="194"/>
      <c r="I112" s="193">
        <v>183.6</v>
      </c>
      <c r="J112" s="194"/>
      <c r="K112" s="193">
        <v>179.39</v>
      </c>
      <c r="L112" s="194"/>
      <c r="M112" s="193">
        <v>182.47</v>
      </c>
      <c r="N112" s="195"/>
    </row>
    <row r="113" spans="1:28" s="100" customFormat="1" ht="52.5" customHeight="1" x14ac:dyDescent="0.2">
      <c r="A113" s="159"/>
      <c r="B113" s="107" t="s">
        <v>187</v>
      </c>
      <c r="C113" s="193">
        <v>246.4</v>
      </c>
      <c r="D113" s="194"/>
      <c r="E113" s="193">
        <v>250.63</v>
      </c>
      <c r="F113" s="194"/>
      <c r="G113" s="193">
        <v>265.33</v>
      </c>
      <c r="H113" s="194"/>
      <c r="I113" s="193">
        <v>269.26</v>
      </c>
      <c r="J113" s="194"/>
      <c r="K113" s="193">
        <v>263.08999999999997</v>
      </c>
      <c r="L113" s="194"/>
      <c r="M113" s="193">
        <v>267.61</v>
      </c>
      <c r="N113" s="195"/>
    </row>
    <row r="114" spans="1:28" s="100" customFormat="1" ht="50.25" customHeight="1" x14ac:dyDescent="0.2">
      <c r="A114" s="159"/>
      <c r="B114" s="107" t="s">
        <v>196</v>
      </c>
      <c r="C114" s="193">
        <v>246.4</v>
      </c>
      <c r="D114" s="194"/>
      <c r="E114" s="193">
        <v>250.63</v>
      </c>
      <c r="F114" s="194"/>
      <c r="G114" s="193">
        <v>265.33</v>
      </c>
      <c r="H114" s="194"/>
      <c r="I114" s="193">
        <v>269.26</v>
      </c>
      <c r="J114" s="194"/>
      <c r="K114" s="193">
        <v>263.08999999999997</v>
      </c>
      <c r="L114" s="194"/>
      <c r="M114" s="193">
        <v>267.61</v>
      </c>
      <c r="N114" s="195"/>
    </row>
    <row r="115" spans="1:28" s="100" customFormat="1" ht="38.25" x14ac:dyDescent="0.2">
      <c r="A115" s="159"/>
      <c r="B115" s="107" t="s">
        <v>120</v>
      </c>
      <c r="C115" s="193">
        <v>947.52</v>
      </c>
      <c r="D115" s="194"/>
      <c r="E115" s="193">
        <v>963.82</v>
      </c>
      <c r="F115" s="194"/>
      <c r="G115" s="193">
        <v>1020.35</v>
      </c>
      <c r="H115" s="194"/>
      <c r="I115" s="193">
        <v>1035.45</v>
      </c>
      <c r="J115" s="194"/>
      <c r="K115" s="193">
        <v>1011.71</v>
      </c>
      <c r="L115" s="194"/>
      <c r="M115" s="193">
        <v>1029.1099999999999</v>
      </c>
      <c r="N115" s="195"/>
    </row>
    <row r="116" spans="1:28" s="100" customFormat="1" ht="38.25" x14ac:dyDescent="0.2">
      <c r="A116" s="159"/>
      <c r="B116" s="107" t="s">
        <v>121</v>
      </c>
      <c r="C116" s="193">
        <v>947.52</v>
      </c>
      <c r="D116" s="194"/>
      <c r="E116" s="193">
        <v>963.82</v>
      </c>
      <c r="F116" s="194"/>
      <c r="G116" s="193">
        <v>1020.35</v>
      </c>
      <c r="H116" s="194"/>
      <c r="I116" s="193">
        <v>1035.45</v>
      </c>
      <c r="J116" s="194"/>
      <c r="K116" s="193">
        <v>1011.71</v>
      </c>
      <c r="L116" s="194"/>
      <c r="M116" s="193">
        <v>1029.1099999999999</v>
      </c>
      <c r="N116" s="195"/>
    </row>
    <row r="117" spans="1:28" s="100" customFormat="1" x14ac:dyDescent="0.2">
      <c r="A117" s="159"/>
    </row>
    <row r="118" spans="1:28" s="100" customFormat="1" x14ac:dyDescent="0.2">
      <c r="A118" s="159"/>
    </row>
    <row r="119" spans="1:28" s="100" customFormat="1" ht="18" customHeight="1" x14ac:dyDescent="0.2">
      <c r="A119" s="159"/>
      <c r="C119" s="196" t="s">
        <v>115</v>
      </c>
      <c r="D119" s="197"/>
      <c r="E119" s="197"/>
      <c r="F119" s="197"/>
      <c r="G119" s="197"/>
      <c r="H119" s="197"/>
      <c r="I119" s="197"/>
      <c r="J119" s="197"/>
      <c r="K119" s="197"/>
      <c r="L119" s="197"/>
      <c r="M119" s="197"/>
      <c r="N119" s="197"/>
      <c r="O119" s="74"/>
      <c r="P119" s="74"/>
      <c r="Q119" s="74"/>
      <c r="R119" s="74"/>
      <c r="S119" s="74"/>
      <c r="T119" s="74"/>
      <c r="U119" s="74"/>
      <c r="V119" s="74"/>
      <c r="W119" s="74"/>
      <c r="X119" s="74"/>
      <c r="Y119" s="74"/>
      <c r="Z119" s="74"/>
      <c r="AA119" s="74"/>
      <c r="AB119" s="116"/>
    </row>
    <row r="120" spans="1:28" s="100" customFormat="1" ht="26.25" customHeight="1" x14ac:dyDescent="0.2">
      <c r="A120" s="159"/>
      <c r="B120" s="113" t="s">
        <v>127</v>
      </c>
      <c r="C120" s="198" t="s">
        <v>32</v>
      </c>
      <c r="D120" s="198"/>
      <c r="E120" s="198" t="s">
        <v>0</v>
      </c>
      <c r="F120" s="198"/>
      <c r="G120" s="198" t="s">
        <v>1</v>
      </c>
      <c r="H120" s="198"/>
      <c r="I120" s="198" t="s">
        <v>2</v>
      </c>
      <c r="J120" s="198"/>
      <c r="K120" s="198" t="s">
        <v>3</v>
      </c>
      <c r="L120" s="198"/>
      <c r="M120" s="198" t="s">
        <v>4</v>
      </c>
      <c r="N120" s="198"/>
      <c r="O120" s="74"/>
      <c r="P120" s="74"/>
      <c r="Q120" s="74"/>
      <c r="R120" s="74"/>
      <c r="S120" s="74"/>
      <c r="T120" s="74"/>
      <c r="U120" s="74"/>
      <c r="V120" s="74"/>
      <c r="W120" s="74"/>
      <c r="X120" s="74"/>
      <c r="Y120" s="74"/>
      <c r="Z120" s="74"/>
      <c r="AA120" s="74"/>
      <c r="AB120" s="116"/>
    </row>
    <row r="121" spans="1:28" s="100" customFormat="1" ht="50.25" customHeight="1" x14ac:dyDescent="0.2">
      <c r="A121" s="161"/>
      <c r="B121" s="107" t="s">
        <v>116</v>
      </c>
      <c r="C121" s="193">
        <v>152.53</v>
      </c>
      <c r="D121" s="194"/>
      <c r="E121" s="193">
        <v>149.15</v>
      </c>
      <c r="F121" s="194"/>
      <c r="G121" s="193">
        <v>163.43</v>
      </c>
      <c r="H121" s="194"/>
      <c r="I121" s="193">
        <v>169.09</v>
      </c>
      <c r="J121" s="194"/>
      <c r="K121" s="193">
        <v>166.76</v>
      </c>
      <c r="L121" s="194"/>
      <c r="M121" s="193">
        <v>172.05</v>
      </c>
      <c r="N121" s="195"/>
      <c r="O121" s="74"/>
      <c r="P121" s="74"/>
      <c r="Q121" s="74"/>
      <c r="R121" s="74"/>
      <c r="S121" s="74"/>
      <c r="T121" s="74"/>
      <c r="U121" s="74"/>
      <c r="V121" s="74"/>
      <c r="W121" s="74"/>
      <c r="X121" s="74"/>
      <c r="Y121" s="74"/>
      <c r="Z121" s="74"/>
      <c r="AA121" s="74"/>
      <c r="AB121" s="116"/>
    </row>
    <row r="122" spans="1:28" s="100" customFormat="1" ht="50.25" customHeight="1" x14ac:dyDescent="0.2">
      <c r="A122" s="159"/>
      <c r="B122" s="107" t="s">
        <v>117</v>
      </c>
      <c r="C122" s="193">
        <v>152.53</v>
      </c>
      <c r="D122" s="194"/>
      <c r="E122" s="193">
        <v>149.15</v>
      </c>
      <c r="F122" s="194"/>
      <c r="G122" s="193">
        <v>163.43</v>
      </c>
      <c r="H122" s="194"/>
      <c r="I122" s="193">
        <v>169.09</v>
      </c>
      <c r="J122" s="194"/>
      <c r="K122" s="193">
        <v>166.76</v>
      </c>
      <c r="L122" s="194"/>
      <c r="M122" s="193">
        <v>172.05</v>
      </c>
      <c r="N122" s="195"/>
      <c r="O122" s="74"/>
      <c r="P122" s="74"/>
      <c r="Q122" s="74"/>
      <c r="R122" s="74"/>
      <c r="S122" s="74"/>
      <c r="T122" s="74"/>
      <c r="U122" s="74"/>
      <c r="V122" s="74"/>
      <c r="W122" s="74"/>
      <c r="X122" s="74"/>
      <c r="Y122" s="74"/>
      <c r="Z122" s="74"/>
      <c r="AA122" s="74"/>
      <c r="AB122" s="116"/>
    </row>
    <row r="123" spans="1:28" s="100" customFormat="1" ht="50.25" customHeight="1" x14ac:dyDescent="0.2">
      <c r="A123" s="159"/>
      <c r="B123" s="107" t="s">
        <v>118</v>
      </c>
      <c r="C123" s="193">
        <v>228.8</v>
      </c>
      <c r="D123" s="194"/>
      <c r="E123" s="193">
        <v>223.72</v>
      </c>
      <c r="F123" s="194"/>
      <c r="G123" s="193">
        <v>245.15</v>
      </c>
      <c r="H123" s="194"/>
      <c r="I123" s="193">
        <v>253.63</v>
      </c>
      <c r="J123" s="194"/>
      <c r="K123" s="193">
        <v>250.15</v>
      </c>
      <c r="L123" s="194"/>
      <c r="M123" s="193">
        <v>258.07</v>
      </c>
      <c r="N123" s="195"/>
      <c r="O123" s="74"/>
      <c r="P123" s="74"/>
      <c r="Q123" s="74"/>
      <c r="R123" s="74"/>
      <c r="S123" s="74"/>
      <c r="T123" s="74"/>
      <c r="U123" s="74"/>
      <c r="V123" s="74"/>
      <c r="W123" s="74"/>
      <c r="X123" s="74"/>
      <c r="Y123" s="74"/>
      <c r="Z123" s="74"/>
      <c r="AA123" s="74"/>
      <c r="AB123" s="116"/>
    </row>
    <row r="124" spans="1:28" s="100" customFormat="1" ht="50.25" customHeight="1" x14ac:dyDescent="0.2">
      <c r="A124" s="159"/>
      <c r="B124" s="107" t="s">
        <v>119</v>
      </c>
      <c r="C124" s="193">
        <v>228.8</v>
      </c>
      <c r="D124" s="194"/>
      <c r="E124" s="193">
        <v>223.72</v>
      </c>
      <c r="F124" s="194"/>
      <c r="G124" s="193">
        <v>245.15</v>
      </c>
      <c r="H124" s="194"/>
      <c r="I124" s="193">
        <v>253.63</v>
      </c>
      <c r="J124" s="194"/>
      <c r="K124" s="193">
        <v>250.15</v>
      </c>
      <c r="L124" s="194"/>
      <c r="M124" s="193">
        <v>258.07</v>
      </c>
      <c r="N124" s="195"/>
      <c r="O124" s="74"/>
      <c r="P124" s="74"/>
      <c r="Q124" s="74"/>
      <c r="R124" s="74"/>
      <c r="S124" s="74"/>
      <c r="T124" s="74"/>
      <c r="U124" s="74"/>
      <c r="V124" s="74"/>
      <c r="W124" s="74"/>
      <c r="X124" s="74"/>
      <c r="Y124" s="74"/>
      <c r="Z124" s="74"/>
      <c r="AA124" s="74"/>
      <c r="AB124" s="116"/>
    </row>
    <row r="125" spans="1:28" s="100" customFormat="1" ht="50.25" customHeight="1" x14ac:dyDescent="0.2">
      <c r="A125" s="159"/>
      <c r="B125" s="107" t="s">
        <v>187</v>
      </c>
      <c r="C125" s="193">
        <v>335.57</v>
      </c>
      <c r="D125" s="194"/>
      <c r="E125" s="193">
        <v>328.11</v>
      </c>
      <c r="F125" s="194"/>
      <c r="G125" s="193">
        <v>359.53</v>
      </c>
      <c r="H125" s="194"/>
      <c r="I125" s="193">
        <v>371.96</v>
      </c>
      <c r="J125" s="194"/>
      <c r="K125" s="193">
        <v>366.87</v>
      </c>
      <c r="L125" s="194"/>
      <c r="M125" s="193">
        <v>378.48</v>
      </c>
      <c r="N125" s="195"/>
      <c r="O125" s="74"/>
      <c r="P125" s="74"/>
      <c r="Q125" s="74"/>
      <c r="R125" s="74"/>
      <c r="S125" s="74"/>
      <c r="T125" s="74"/>
      <c r="U125" s="74"/>
      <c r="V125" s="74"/>
      <c r="W125" s="74"/>
      <c r="X125" s="74"/>
      <c r="Y125" s="74"/>
      <c r="Z125" s="74"/>
      <c r="AA125" s="74"/>
      <c r="AB125" s="116"/>
    </row>
    <row r="126" spans="1:28" s="100" customFormat="1" ht="50.25" customHeight="1" x14ac:dyDescent="0.2">
      <c r="A126" s="159"/>
      <c r="B126" s="107" t="s">
        <v>196</v>
      </c>
      <c r="C126" s="193">
        <v>335.57</v>
      </c>
      <c r="D126" s="194"/>
      <c r="E126" s="193">
        <v>328.11</v>
      </c>
      <c r="F126" s="194"/>
      <c r="G126" s="193">
        <v>359.53</v>
      </c>
      <c r="H126" s="194"/>
      <c r="I126" s="193">
        <v>371.96</v>
      </c>
      <c r="J126" s="194"/>
      <c r="K126" s="193">
        <v>366.87</v>
      </c>
      <c r="L126" s="194"/>
      <c r="M126" s="193">
        <v>378.48</v>
      </c>
      <c r="N126" s="195"/>
      <c r="O126" s="74"/>
      <c r="P126" s="74"/>
      <c r="Q126" s="74"/>
      <c r="R126" s="74"/>
      <c r="S126" s="74"/>
      <c r="T126" s="74"/>
      <c r="U126" s="74"/>
      <c r="V126" s="74"/>
      <c r="W126" s="74"/>
      <c r="X126" s="74"/>
      <c r="Y126" s="74"/>
      <c r="Z126" s="74"/>
      <c r="AA126" s="74"/>
      <c r="AB126" s="116"/>
    </row>
    <row r="127" spans="1:28" s="100" customFormat="1" ht="38.25" x14ac:dyDescent="0.2">
      <c r="A127" s="159"/>
      <c r="B127" s="107" t="s">
        <v>120</v>
      </c>
      <c r="C127" s="193">
        <v>1290.43</v>
      </c>
      <c r="D127" s="194"/>
      <c r="E127" s="193">
        <v>1261.76</v>
      </c>
      <c r="F127" s="194"/>
      <c r="G127" s="193">
        <v>1382.59</v>
      </c>
      <c r="H127" s="194"/>
      <c r="I127" s="193">
        <v>1430.39</v>
      </c>
      <c r="J127" s="194"/>
      <c r="K127" s="193">
        <v>1410.79</v>
      </c>
      <c r="L127" s="194"/>
      <c r="M127" s="193">
        <v>1455.47</v>
      </c>
      <c r="N127" s="195"/>
      <c r="O127" s="74"/>
      <c r="P127" s="74"/>
      <c r="Q127" s="74"/>
      <c r="R127" s="74"/>
      <c r="S127" s="74"/>
      <c r="T127" s="74"/>
      <c r="U127" s="74"/>
      <c r="V127" s="74"/>
      <c r="W127" s="74"/>
      <c r="X127" s="74"/>
      <c r="Y127" s="74"/>
      <c r="Z127" s="74"/>
      <c r="AA127" s="74"/>
      <c r="AB127" s="116"/>
    </row>
    <row r="128" spans="1:28" s="100" customFormat="1" ht="38.25" x14ac:dyDescent="0.2">
      <c r="A128" s="159"/>
      <c r="B128" s="107" t="s">
        <v>121</v>
      </c>
      <c r="C128" s="193">
        <v>1290.43</v>
      </c>
      <c r="D128" s="194"/>
      <c r="E128" s="193">
        <v>1261.76</v>
      </c>
      <c r="F128" s="194"/>
      <c r="G128" s="193">
        <v>1382.59</v>
      </c>
      <c r="H128" s="194"/>
      <c r="I128" s="193">
        <v>1430.39</v>
      </c>
      <c r="J128" s="194"/>
      <c r="K128" s="193">
        <v>1410.79</v>
      </c>
      <c r="L128" s="194"/>
      <c r="M128" s="193">
        <v>1455.47</v>
      </c>
      <c r="N128" s="195"/>
      <c r="O128" s="74"/>
      <c r="P128" s="74"/>
      <c r="Q128" s="74"/>
      <c r="R128" s="74"/>
      <c r="S128" s="74"/>
      <c r="T128" s="74"/>
      <c r="U128" s="74"/>
      <c r="V128" s="74"/>
      <c r="W128" s="74"/>
      <c r="X128" s="74"/>
      <c r="Y128" s="74"/>
      <c r="Z128" s="74"/>
      <c r="AA128" s="74"/>
      <c r="AB128" s="116"/>
    </row>
    <row r="129" spans="1:28" s="100" customFormat="1" x14ac:dyDescent="0.2">
      <c r="A129" s="159"/>
      <c r="B129" s="114"/>
      <c r="C129" s="115"/>
      <c r="D129" s="115"/>
      <c r="E129" s="115"/>
      <c r="F129" s="115"/>
      <c r="G129" s="115"/>
      <c r="H129" s="115"/>
      <c r="I129" s="115"/>
      <c r="J129" s="115"/>
      <c r="K129" s="115"/>
      <c r="L129" s="115"/>
      <c r="M129" s="115"/>
      <c r="N129" s="115"/>
      <c r="O129" s="117"/>
      <c r="P129" s="117"/>
      <c r="Q129" s="117"/>
      <c r="R129" s="117"/>
      <c r="S129" s="117"/>
      <c r="T129" s="117"/>
      <c r="U129" s="117"/>
      <c r="V129" s="117"/>
      <c r="W129" s="117"/>
      <c r="X129" s="117"/>
      <c r="Y129" s="117"/>
      <c r="Z129" s="117"/>
      <c r="AA129" s="116"/>
      <c r="AB129" s="116"/>
    </row>
    <row r="130" spans="1:28" x14ac:dyDescent="0.2">
      <c r="A130" s="159"/>
    </row>
    <row r="131" spans="1:28" s="71" customFormat="1" ht="15.75" x14ac:dyDescent="0.25">
      <c r="A131" s="159"/>
      <c r="B131" s="11" t="s">
        <v>37</v>
      </c>
    </row>
    <row r="132" spans="1:28" s="71" customFormat="1" x14ac:dyDescent="0.2">
      <c r="A132" s="159"/>
    </row>
    <row r="133" spans="1:28" s="71" customFormat="1" x14ac:dyDescent="0.2">
      <c r="A133" s="159"/>
      <c r="B133" s="72" t="s">
        <v>37</v>
      </c>
      <c r="C133" s="162">
        <v>0.22046364871258442</v>
      </c>
      <c r="E133" s="87"/>
    </row>
    <row r="134" spans="1:28" x14ac:dyDescent="0.2">
      <c r="A134" s="159"/>
    </row>
    <row r="135" spans="1:28" x14ac:dyDescent="0.2">
      <c r="A135" s="159"/>
    </row>
    <row r="136" spans="1:28" s="71" customFormat="1" ht="15.75" x14ac:dyDescent="0.25">
      <c r="A136" s="159"/>
      <c r="B136" s="11" t="s">
        <v>39</v>
      </c>
    </row>
    <row r="137" spans="1:28" s="71" customFormat="1" ht="15.75" x14ac:dyDescent="0.25">
      <c r="A137" s="159"/>
      <c r="B137" s="11"/>
    </row>
    <row r="138" spans="1:28" s="71" customFormat="1" x14ac:dyDescent="0.2">
      <c r="A138" s="159"/>
      <c r="B138" s="72" t="s">
        <v>38</v>
      </c>
      <c r="C138" s="162">
        <v>0.1</v>
      </c>
    </row>
  </sheetData>
  <mergeCells count="284">
    <mergeCell ref="B74:D74"/>
    <mergeCell ref="B73:D73"/>
    <mergeCell ref="K52:L52"/>
    <mergeCell ref="G52:H52"/>
    <mergeCell ref="M51:N51"/>
    <mergeCell ref="C55:D55"/>
    <mergeCell ref="E55:F55"/>
    <mergeCell ref="G55:H55"/>
    <mergeCell ref="I55:J55"/>
    <mergeCell ref="K55:L55"/>
    <mergeCell ref="M55:N55"/>
    <mergeCell ref="I52:J52"/>
    <mergeCell ref="I74:J74"/>
    <mergeCell ref="K74:L74"/>
    <mergeCell ref="M74:N74"/>
    <mergeCell ref="E73:F73"/>
    <mergeCell ref="G73:H73"/>
    <mergeCell ref="I73:J73"/>
    <mergeCell ref="K73:L73"/>
    <mergeCell ref="M73:N73"/>
    <mergeCell ref="E74:F74"/>
    <mergeCell ref="G74:H74"/>
    <mergeCell ref="B55:B56"/>
    <mergeCell ref="C52:D52"/>
    <mergeCell ref="C77:D77"/>
    <mergeCell ref="E77:F77"/>
    <mergeCell ref="G77:H77"/>
    <mergeCell ref="I77:J77"/>
    <mergeCell ref="K77:L77"/>
    <mergeCell ref="M77:N77"/>
    <mergeCell ref="B9:D9"/>
    <mergeCell ref="B13:B14"/>
    <mergeCell ref="M9:N9"/>
    <mergeCell ref="C28:D28"/>
    <mergeCell ref="E28:F28"/>
    <mergeCell ref="G28:H28"/>
    <mergeCell ref="I28:J28"/>
    <mergeCell ref="K28:L28"/>
    <mergeCell ref="M28:N28"/>
    <mergeCell ref="E9:F9"/>
    <mergeCell ref="G9:H9"/>
    <mergeCell ref="I9:J9"/>
    <mergeCell ref="K9:L9"/>
    <mergeCell ref="I13:J13"/>
    <mergeCell ref="K13:L13"/>
    <mergeCell ref="M13:N13"/>
    <mergeCell ref="M10:N10"/>
    <mergeCell ref="E10:F10"/>
    <mergeCell ref="I51:J51"/>
    <mergeCell ref="K51:L51"/>
    <mergeCell ref="M52:N52"/>
    <mergeCell ref="C29:D29"/>
    <mergeCell ref="C30:D30"/>
    <mergeCell ref="E29:F29"/>
    <mergeCell ref="E30:F30"/>
    <mergeCell ref="G29:H29"/>
    <mergeCell ref="G30:H30"/>
    <mergeCell ref="I30:J30"/>
    <mergeCell ref="I29:J29"/>
    <mergeCell ref="K29:L29"/>
    <mergeCell ref="K30:L30"/>
    <mergeCell ref="M29:N29"/>
    <mergeCell ref="M30:N30"/>
    <mergeCell ref="E52:F52"/>
    <mergeCell ref="E13:F13"/>
    <mergeCell ref="G13:H13"/>
    <mergeCell ref="B10:D10"/>
    <mergeCell ref="K10:L10"/>
    <mergeCell ref="C13:D13"/>
    <mergeCell ref="G10:H10"/>
    <mergeCell ref="I10:J10"/>
    <mergeCell ref="C81:N81"/>
    <mergeCell ref="C82:D82"/>
    <mergeCell ref="E82:F82"/>
    <mergeCell ref="G82:H82"/>
    <mergeCell ref="I82:J82"/>
    <mergeCell ref="K82:L82"/>
    <mergeCell ref="M82:N82"/>
    <mergeCell ref="B33:B34"/>
    <mergeCell ref="C33:D33"/>
    <mergeCell ref="E33:F33"/>
    <mergeCell ref="G33:H33"/>
    <mergeCell ref="I33:J33"/>
    <mergeCell ref="M33:N33"/>
    <mergeCell ref="K33:L33"/>
    <mergeCell ref="C51:D51"/>
    <mergeCell ref="E51:F51"/>
    <mergeCell ref="G51:H51"/>
    <mergeCell ref="M87:N87"/>
    <mergeCell ref="B88:D88"/>
    <mergeCell ref="E88:F88"/>
    <mergeCell ref="G88:H88"/>
    <mergeCell ref="I88:J88"/>
    <mergeCell ref="K88:L88"/>
    <mergeCell ref="M88:N88"/>
    <mergeCell ref="B87:D87"/>
    <mergeCell ref="E87:F87"/>
    <mergeCell ref="G87:H87"/>
    <mergeCell ref="I87:J87"/>
    <mergeCell ref="K87:L87"/>
    <mergeCell ref="C95:D95"/>
    <mergeCell ref="E95:F95"/>
    <mergeCell ref="G95:H95"/>
    <mergeCell ref="I95:J95"/>
    <mergeCell ref="K95:L95"/>
    <mergeCell ref="M95:N95"/>
    <mergeCell ref="M93:N93"/>
    <mergeCell ref="C94:D94"/>
    <mergeCell ref="E94:F94"/>
    <mergeCell ref="G94:H94"/>
    <mergeCell ref="I94:J94"/>
    <mergeCell ref="K94:L94"/>
    <mergeCell ref="M94:N94"/>
    <mergeCell ref="C93:D93"/>
    <mergeCell ref="E93:F93"/>
    <mergeCell ref="G93:H93"/>
    <mergeCell ref="I93:J93"/>
    <mergeCell ref="K93:L93"/>
    <mergeCell ref="M96:N96"/>
    <mergeCell ref="C97:D97"/>
    <mergeCell ref="E97:F97"/>
    <mergeCell ref="G97:H97"/>
    <mergeCell ref="I97:J97"/>
    <mergeCell ref="K97:L97"/>
    <mergeCell ref="M97:N97"/>
    <mergeCell ref="C96:D96"/>
    <mergeCell ref="E96:F96"/>
    <mergeCell ref="G96:H96"/>
    <mergeCell ref="I96:J96"/>
    <mergeCell ref="K96:L96"/>
    <mergeCell ref="M98:N98"/>
    <mergeCell ref="C99:D99"/>
    <mergeCell ref="E99:F99"/>
    <mergeCell ref="G99:H99"/>
    <mergeCell ref="I99:J99"/>
    <mergeCell ref="K99:L99"/>
    <mergeCell ref="M99:N99"/>
    <mergeCell ref="C98:D98"/>
    <mergeCell ref="E98:F98"/>
    <mergeCell ref="G98:H98"/>
    <mergeCell ref="I98:J98"/>
    <mergeCell ref="K98:L98"/>
    <mergeCell ref="C104:D104"/>
    <mergeCell ref="E104:F104"/>
    <mergeCell ref="G104:H104"/>
    <mergeCell ref="I104:J104"/>
    <mergeCell ref="K104:L104"/>
    <mergeCell ref="M104:N104"/>
    <mergeCell ref="M100:N100"/>
    <mergeCell ref="C101:D101"/>
    <mergeCell ref="E101:F101"/>
    <mergeCell ref="G101:H101"/>
    <mergeCell ref="I101:J101"/>
    <mergeCell ref="K101:L101"/>
    <mergeCell ref="M101:N101"/>
    <mergeCell ref="C100:D100"/>
    <mergeCell ref="E100:F100"/>
    <mergeCell ref="G100:H100"/>
    <mergeCell ref="I100:J100"/>
    <mergeCell ref="K100:L100"/>
    <mergeCell ref="M105:N105"/>
    <mergeCell ref="C108:D108"/>
    <mergeCell ref="E108:F108"/>
    <mergeCell ref="G108:H108"/>
    <mergeCell ref="I108:J108"/>
    <mergeCell ref="K108:L108"/>
    <mergeCell ref="M108:N108"/>
    <mergeCell ref="C105:D105"/>
    <mergeCell ref="E105:F105"/>
    <mergeCell ref="G105:H105"/>
    <mergeCell ref="I105:J105"/>
    <mergeCell ref="K105:L105"/>
    <mergeCell ref="M109:N109"/>
    <mergeCell ref="C110:D110"/>
    <mergeCell ref="E110:F110"/>
    <mergeCell ref="G110:H110"/>
    <mergeCell ref="I110:J110"/>
    <mergeCell ref="K110:L110"/>
    <mergeCell ref="M110:N110"/>
    <mergeCell ref="C109:D109"/>
    <mergeCell ref="E109:F109"/>
    <mergeCell ref="G109:H109"/>
    <mergeCell ref="I109:J109"/>
    <mergeCell ref="K109:L109"/>
    <mergeCell ref="M111:N111"/>
    <mergeCell ref="C112:D112"/>
    <mergeCell ref="E112:F112"/>
    <mergeCell ref="G112:H112"/>
    <mergeCell ref="I112:J112"/>
    <mergeCell ref="K112:L112"/>
    <mergeCell ref="M112:N112"/>
    <mergeCell ref="C111:D111"/>
    <mergeCell ref="E111:F111"/>
    <mergeCell ref="G111:H111"/>
    <mergeCell ref="I111:J111"/>
    <mergeCell ref="K111:L111"/>
    <mergeCell ref="M113:N113"/>
    <mergeCell ref="C114:D114"/>
    <mergeCell ref="E114:F114"/>
    <mergeCell ref="G114:H114"/>
    <mergeCell ref="I114:J114"/>
    <mergeCell ref="K114:L114"/>
    <mergeCell ref="M114:N114"/>
    <mergeCell ref="C113:D113"/>
    <mergeCell ref="E113:F113"/>
    <mergeCell ref="G113:H113"/>
    <mergeCell ref="I113:J113"/>
    <mergeCell ref="K113:L113"/>
    <mergeCell ref="C119:N119"/>
    <mergeCell ref="C120:D120"/>
    <mergeCell ref="E120:F120"/>
    <mergeCell ref="G120:H120"/>
    <mergeCell ref="I120:J120"/>
    <mergeCell ref="K120:L120"/>
    <mergeCell ref="M120:N120"/>
    <mergeCell ref="M115:N115"/>
    <mergeCell ref="C116:D116"/>
    <mergeCell ref="E116:F116"/>
    <mergeCell ref="G116:H116"/>
    <mergeCell ref="I116:J116"/>
    <mergeCell ref="K116:L116"/>
    <mergeCell ref="M116:N116"/>
    <mergeCell ref="C115:D115"/>
    <mergeCell ref="E115:F115"/>
    <mergeCell ref="G115:H115"/>
    <mergeCell ref="I115:J115"/>
    <mergeCell ref="K115:L115"/>
    <mergeCell ref="C122:D122"/>
    <mergeCell ref="E122:F122"/>
    <mergeCell ref="G122:H122"/>
    <mergeCell ref="I122:J122"/>
    <mergeCell ref="K122:L122"/>
    <mergeCell ref="M122:N122"/>
    <mergeCell ref="M121:N121"/>
    <mergeCell ref="C121:D121"/>
    <mergeCell ref="E121:F121"/>
    <mergeCell ref="G121:H121"/>
    <mergeCell ref="I121:J121"/>
    <mergeCell ref="K121:L121"/>
    <mergeCell ref="C124:D124"/>
    <mergeCell ref="E124:F124"/>
    <mergeCell ref="G124:H124"/>
    <mergeCell ref="I124:J124"/>
    <mergeCell ref="K124:L124"/>
    <mergeCell ref="M124:N124"/>
    <mergeCell ref="M123:N123"/>
    <mergeCell ref="C123:D123"/>
    <mergeCell ref="E123:F123"/>
    <mergeCell ref="G123:H123"/>
    <mergeCell ref="I123:J123"/>
    <mergeCell ref="K123:L123"/>
    <mergeCell ref="C126:D126"/>
    <mergeCell ref="E126:F126"/>
    <mergeCell ref="G126:H126"/>
    <mergeCell ref="I126:J126"/>
    <mergeCell ref="K126:L126"/>
    <mergeCell ref="M126:N126"/>
    <mergeCell ref="M125:N125"/>
    <mergeCell ref="C125:D125"/>
    <mergeCell ref="E125:F125"/>
    <mergeCell ref="G125:H125"/>
    <mergeCell ref="I125:J125"/>
    <mergeCell ref="K125:L125"/>
    <mergeCell ref="C128:D128"/>
    <mergeCell ref="E128:F128"/>
    <mergeCell ref="G128:H128"/>
    <mergeCell ref="I128:J128"/>
    <mergeCell ref="K128:L128"/>
    <mergeCell ref="M128:N128"/>
    <mergeCell ref="M127:N127"/>
    <mergeCell ref="C127:D127"/>
    <mergeCell ref="E127:F127"/>
    <mergeCell ref="G127:H127"/>
    <mergeCell ref="I127:J127"/>
    <mergeCell ref="K127:L127"/>
    <mergeCell ref="P93:Q93"/>
    <mergeCell ref="P94:Q94"/>
    <mergeCell ref="P95:Q95"/>
    <mergeCell ref="P96:Q96"/>
    <mergeCell ref="P97:Q97"/>
    <mergeCell ref="P98:Q98"/>
    <mergeCell ref="P99:Q99"/>
    <mergeCell ref="P100:Q100"/>
    <mergeCell ref="P101:Q10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0"/>
  <sheetViews>
    <sheetView zoomScaleNormal="100" workbookViewId="0"/>
  </sheetViews>
  <sheetFormatPr defaultRowHeight="12.75" x14ac:dyDescent="0.2"/>
  <cols>
    <col min="1" max="1" width="4.28515625" style="3" customWidth="1"/>
    <col min="2" max="2" width="8" style="3" customWidth="1"/>
    <col min="3" max="3" width="25.140625" style="3" customWidth="1"/>
    <col min="4" max="11" width="14" style="3" customWidth="1"/>
    <col min="12" max="12" width="16.5703125" style="3" customWidth="1"/>
    <col min="13" max="16384" width="9.140625" style="3"/>
  </cols>
  <sheetData>
    <row r="3" spans="2:12" ht="20.25" x14ac:dyDescent="0.3">
      <c r="B3" s="9" t="s">
        <v>16</v>
      </c>
    </row>
    <row r="4" spans="2:12" ht="12.75" customHeight="1" x14ac:dyDescent="0.3">
      <c r="B4" s="9"/>
    </row>
    <row r="5" spans="2:12" ht="14.25" customHeight="1" x14ac:dyDescent="0.2">
      <c r="B5" s="238" t="s">
        <v>111</v>
      </c>
      <c r="C5" s="239"/>
      <c r="D5" s="239"/>
      <c r="E5" s="239"/>
      <c r="F5" s="239"/>
      <c r="G5" s="239"/>
      <c r="H5" s="239"/>
      <c r="I5" s="240"/>
      <c r="J5" s="13"/>
      <c r="K5" s="13"/>
    </row>
    <row r="6" spans="2:12" ht="18.75" customHeight="1" x14ac:dyDescent="0.2">
      <c r="B6" s="241"/>
      <c r="C6" s="185"/>
      <c r="D6" s="185"/>
      <c r="E6" s="185"/>
      <c r="F6" s="185"/>
      <c r="G6" s="185"/>
      <c r="H6" s="185"/>
      <c r="I6" s="242"/>
      <c r="J6" s="13"/>
      <c r="K6" s="13"/>
    </row>
    <row r="7" spans="2:12" ht="14.25" customHeight="1" x14ac:dyDescent="0.2">
      <c r="B7" s="241"/>
      <c r="C7" s="185"/>
      <c r="D7" s="185"/>
      <c r="E7" s="185"/>
      <c r="F7" s="185"/>
      <c r="G7" s="185"/>
      <c r="H7" s="185"/>
      <c r="I7" s="242"/>
      <c r="J7" s="13"/>
      <c r="K7" s="13"/>
    </row>
    <row r="8" spans="2:12" ht="18" customHeight="1" x14ac:dyDescent="0.2">
      <c r="B8" s="243"/>
      <c r="C8" s="244"/>
      <c r="D8" s="244"/>
      <c r="E8" s="244"/>
      <c r="F8" s="244"/>
      <c r="G8" s="244"/>
      <c r="H8" s="244"/>
      <c r="I8" s="245"/>
      <c r="J8" s="13"/>
      <c r="K8" s="13"/>
    </row>
    <row r="10" spans="2:12" ht="41.25" customHeight="1" x14ac:dyDescent="0.2">
      <c r="B10" s="30" t="s">
        <v>11</v>
      </c>
      <c r="C10" s="31" t="s">
        <v>12</v>
      </c>
      <c r="D10" s="90" t="s">
        <v>42</v>
      </c>
      <c r="E10" s="170" t="s">
        <v>48</v>
      </c>
      <c r="F10" s="170" t="s">
        <v>44</v>
      </c>
      <c r="G10" s="170" t="s">
        <v>51</v>
      </c>
      <c r="H10" s="90" t="s">
        <v>43</v>
      </c>
      <c r="I10" s="31" t="s">
        <v>49</v>
      </c>
      <c r="J10" s="31" t="s">
        <v>50</v>
      </c>
      <c r="K10" s="31" t="s">
        <v>52</v>
      </c>
      <c r="L10" s="91" t="s">
        <v>84</v>
      </c>
    </row>
    <row r="11" spans="2:12" s="65" customFormat="1" ht="36" x14ac:dyDescent="0.2">
      <c r="B11" s="62">
        <v>1</v>
      </c>
      <c r="C11" s="59" t="s">
        <v>61</v>
      </c>
      <c r="D11" s="166" t="s">
        <v>19</v>
      </c>
      <c r="E11" s="171"/>
      <c r="F11" s="171"/>
      <c r="G11" s="171"/>
      <c r="H11" s="168" t="s">
        <v>23</v>
      </c>
      <c r="I11" s="171"/>
      <c r="J11" s="171"/>
      <c r="K11" s="171"/>
      <c r="L11" s="59" t="s">
        <v>91</v>
      </c>
    </row>
    <row r="12" spans="2:12" s="65" customFormat="1" ht="36" x14ac:dyDescent="0.2">
      <c r="B12" s="63">
        <v>2</v>
      </c>
      <c r="C12" s="69" t="s">
        <v>62</v>
      </c>
      <c r="D12" s="167" t="s">
        <v>19</v>
      </c>
      <c r="E12" s="171"/>
      <c r="F12" s="171"/>
      <c r="G12" s="171"/>
      <c r="H12" s="169"/>
      <c r="I12" s="61"/>
      <c r="J12" s="61"/>
      <c r="K12" s="61"/>
      <c r="L12" s="69" t="s">
        <v>91</v>
      </c>
    </row>
    <row r="13" spans="2:12" s="65" customFormat="1" ht="60" x14ac:dyDescent="0.2">
      <c r="B13" s="62">
        <v>3</v>
      </c>
      <c r="C13" s="59" t="s">
        <v>101</v>
      </c>
      <c r="D13" s="166" t="s">
        <v>19</v>
      </c>
      <c r="E13" s="171"/>
      <c r="F13" s="171"/>
      <c r="G13" s="171"/>
      <c r="H13" s="168" t="s">
        <v>20</v>
      </c>
      <c r="I13" s="171"/>
      <c r="J13" s="171"/>
      <c r="K13" s="171"/>
      <c r="L13" s="59" t="s">
        <v>91</v>
      </c>
    </row>
    <row r="14" spans="2:12" s="65" customFormat="1" ht="36" x14ac:dyDescent="0.2">
      <c r="B14" s="63">
        <v>4</v>
      </c>
      <c r="C14" s="69" t="s">
        <v>63</v>
      </c>
      <c r="D14" s="167" t="s">
        <v>19</v>
      </c>
      <c r="E14" s="171"/>
      <c r="F14" s="171"/>
      <c r="G14" s="171"/>
      <c r="H14" s="169" t="s">
        <v>23</v>
      </c>
      <c r="I14" s="171"/>
      <c r="J14" s="171"/>
      <c r="K14" s="171"/>
      <c r="L14" s="69" t="s">
        <v>91</v>
      </c>
    </row>
    <row r="15" spans="2:12" s="65" customFormat="1" ht="36" x14ac:dyDescent="0.2">
      <c r="B15" s="62">
        <v>5</v>
      </c>
      <c r="C15" s="59" t="s">
        <v>68</v>
      </c>
      <c r="D15" s="166" t="s">
        <v>20</v>
      </c>
      <c r="E15" s="171"/>
      <c r="F15" s="171"/>
      <c r="G15" s="171"/>
      <c r="H15" s="168"/>
      <c r="I15" s="60"/>
      <c r="J15" s="60"/>
      <c r="K15" s="60"/>
      <c r="L15" s="59" t="s">
        <v>91</v>
      </c>
    </row>
    <row r="16" spans="2:12" s="65" customFormat="1" ht="48" x14ac:dyDescent="0.2">
      <c r="B16" s="63">
        <v>6</v>
      </c>
      <c r="C16" s="69" t="s">
        <v>72</v>
      </c>
      <c r="D16" s="167" t="s">
        <v>22</v>
      </c>
      <c r="E16" s="171"/>
      <c r="F16" s="171"/>
      <c r="G16" s="171"/>
      <c r="H16" s="169" t="s">
        <v>83</v>
      </c>
      <c r="I16" s="171"/>
      <c r="J16" s="171"/>
      <c r="K16" s="171"/>
      <c r="L16" s="69" t="s">
        <v>105</v>
      </c>
    </row>
    <row r="17" spans="2:12" s="65" customFormat="1" ht="48" x14ac:dyDescent="0.2">
      <c r="B17" s="62">
        <v>7</v>
      </c>
      <c r="C17" s="59" t="s">
        <v>73</v>
      </c>
      <c r="D17" s="166" t="s">
        <v>22</v>
      </c>
      <c r="E17" s="171"/>
      <c r="F17" s="171"/>
      <c r="G17" s="171"/>
      <c r="H17" s="168" t="s">
        <v>83</v>
      </c>
      <c r="I17" s="171"/>
      <c r="J17" s="171"/>
      <c r="K17" s="171"/>
      <c r="L17" s="59" t="s">
        <v>105</v>
      </c>
    </row>
    <row r="18" spans="2:12" s="65" customFormat="1" ht="48" x14ac:dyDescent="0.2">
      <c r="B18" s="63">
        <v>8</v>
      </c>
      <c r="C18" s="69" t="s">
        <v>74</v>
      </c>
      <c r="D18" s="167" t="s">
        <v>22</v>
      </c>
      <c r="E18" s="171"/>
      <c r="F18" s="171"/>
      <c r="G18" s="171"/>
      <c r="H18" s="169" t="s">
        <v>83</v>
      </c>
      <c r="I18" s="171"/>
      <c r="J18" s="171"/>
      <c r="K18" s="171"/>
      <c r="L18" s="69" t="s">
        <v>105</v>
      </c>
    </row>
    <row r="19" spans="2:12" s="65" customFormat="1" ht="48" x14ac:dyDescent="0.2">
      <c r="B19" s="62">
        <v>9</v>
      </c>
      <c r="C19" s="59" t="s">
        <v>75</v>
      </c>
      <c r="D19" s="166" t="s">
        <v>22</v>
      </c>
      <c r="E19" s="171"/>
      <c r="F19" s="171"/>
      <c r="G19" s="171"/>
      <c r="H19" s="168" t="s">
        <v>83</v>
      </c>
      <c r="I19" s="171"/>
      <c r="J19" s="171"/>
      <c r="K19" s="171"/>
      <c r="L19" s="59" t="s">
        <v>105</v>
      </c>
    </row>
    <row r="20" spans="2:12" s="65" customFormat="1" ht="36" x14ac:dyDescent="0.2">
      <c r="B20" s="63">
        <v>10</v>
      </c>
      <c r="C20" s="69" t="s">
        <v>206</v>
      </c>
      <c r="D20" s="167" t="s">
        <v>22</v>
      </c>
      <c r="E20" s="171"/>
      <c r="F20" s="171"/>
      <c r="G20" s="171"/>
      <c r="H20" s="169" t="s">
        <v>83</v>
      </c>
      <c r="I20" s="171"/>
      <c r="J20" s="171"/>
      <c r="K20" s="171"/>
      <c r="L20" s="69" t="s">
        <v>105</v>
      </c>
    </row>
    <row r="21" spans="2:12" s="65" customFormat="1" ht="36" x14ac:dyDescent="0.2">
      <c r="B21" s="62">
        <v>11</v>
      </c>
      <c r="C21" s="59" t="s">
        <v>106</v>
      </c>
      <c r="D21" s="166" t="s">
        <v>22</v>
      </c>
      <c r="E21" s="171"/>
      <c r="F21" s="171"/>
      <c r="G21" s="171"/>
      <c r="H21" s="168" t="s">
        <v>83</v>
      </c>
      <c r="I21" s="171"/>
      <c r="J21" s="171"/>
      <c r="K21" s="171"/>
      <c r="L21" s="59" t="s">
        <v>105</v>
      </c>
    </row>
    <row r="22" spans="2:12" s="65" customFormat="1" ht="36" x14ac:dyDescent="0.2">
      <c r="B22" s="63">
        <v>12</v>
      </c>
      <c r="C22" s="69" t="s">
        <v>76</v>
      </c>
      <c r="D22" s="167" t="s">
        <v>83</v>
      </c>
      <c r="E22" s="171"/>
      <c r="F22" s="171"/>
      <c r="G22" s="171"/>
      <c r="H22" s="169"/>
      <c r="I22" s="61"/>
      <c r="J22" s="61"/>
      <c r="K22" s="61"/>
      <c r="L22" s="69" t="s">
        <v>105</v>
      </c>
    </row>
    <row r="23" spans="2:12" s="65" customFormat="1" ht="36" x14ac:dyDescent="0.2">
      <c r="B23" s="62">
        <v>13</v>
      </c>
      <c r="C23" s="59" t="s">
        <v>77</v>
      </c>
      <c r="D23" s="166" t="s">
        <v>22</v>
      </c>
      <c r="E23" s="171"/>
      <c r="F23" s="171"/>
      <c r="G23" s="171"/>
      <c r="H23" s="168" t="s">
        <v>83</v>
      </c>
      <c r="I23" s="171"/>
      <c r="J23" s="171"/>
      <c r="K23" s="171"/>
      <c r="L23" s="59" t="s">
        <v>105</v>
      </c>
    </row>
    <row r="24" spans="2:12" s="65" customFormat="1" ht="36" x14ac:dyDescent="0.2">
      <c r="B24" s="63">
        <v>14</v>
      </c>
      <c r="C24" s="69" t="s">
        <v>78</v>
      </c>
      <c r="D24" s="167" t="s">
        <v>83</v>
      </c>
      <c r="E24" s="171"/>
      <c r="F24" s="171"/>
      <c r="G24" s="171"/>
      <c r="H24" s="169"/>
      <c r="I24" s="61"/>
      <c r="J24" s="61"/>
      <c r="K24" s="61"/>
      <c r="L24" s="69" t="s">
        <v>105</v>
      </c>
    </row>
    <row r="25" spans="2:12" s="65" customFormat="1" ht="36" x14ac:dyDescent="0.2">
      <c r="B25" s="62">
        <v>15</v>
      </c>
      <c r="C25" s="59" t="s">
        <v>79</v>
      </c>
      <c r="D25" s="166" t="s">
        <v>22</v>
      </c>
      <c r="E25" s="171"/>
      <c r="F25" s="171"/>
      <c r="G25" s="171"/>
      <c r="H25" s="168" t="s">
        <v>83</v>
      </c>
      <c r="I25" s="171"/>
      <c r="J25" s="171"/>
      <c r="K25" s="171"/>
      <c r="L25" s="59" t="s">
        <v>105</v>
      </c>
    </row>
    <row r="26" spans="2:12" s="65" customFormat="1" ht="48" x14ac:dyDescent="0.2">
      <c r="B26" s="63">
        <v>16</v>
      </c>
      <c r="C26" s="69" t="s">
        <v>81</v>
      </c>
      <c r="D26" s="167" t="s">
        <v>83</v>
      </c>
      <c r="E26" s="171"/>
      <c r="F26" s="171"/>
      <c r="G26" s="171"/>
      <c r="H26" s="169"/>
      <c r="I26" s="61"/>
      <c r="J26" s="61"/>
      <c r="K26" s="61"/>
      <c r="L26" s="69" t="s">
        <v>105</v>
      </c>
    </row>
    <row r="27" spans="2:12" s="65" customFormat="1" ht="48" x14ac:dyDescent="0.2">
      <c r="B27" s="62">
        <v>17</v>
      </c>
      <c r="C27" s="59" t="s">
        <v>82</v>
      </c>
      <c r="D27" s="166" t="s">
        <v>22</v>
      </c>
      <c r="E27" s="171"/>
      <c r="F27" s="171"/>
      <c r="G27" s="171"/>
      <c r="H27" s="168" t="s">
        <v>83</v>
      </c>
      <c r="I27" s="171"/>
      <c r="J27" s="171"/>
      <c r="K27" s="171"/>
      <c r="L27" s="59" t="s">
        <v>105</v>
      </c>
    </row>
    <row r="28" spans="2:12" s="65" customFormat="1" ht="36" x14ac:dyDescent="0.2">
      <c r="B28" s="63">
        <v>18</v>
      </c>
      <c r="C28" s="69" t="s">
        <v>85</v>
      </c>
      <c r="D28" s="167" t="s">
        <v>20</v>
      </c>
      <c r="E28" s="171"/>
      <c r="F28" s="171"/>
      <c r="G28" s="171"/>
      <c r="H28" s="169"/>
      <c r="I28" s="61"/>
      <c r="J28" s="61"/>
      <c r="K28" s="61"/>
      <c r="L28" s="69" t="s">
        <v>91</v>
      </c>
    </row>
    <row r="29" spans="2:12" s="65" customFormat="1" ht="48" x14ac:dyDescent="0.2">
      <c r="B29" s="62">
        <v>19</v>
      </c>
      <c r="C29" s="59" t="s">
        <v>116</v>
      </c>
      <c r="D29" s="166" t="s">
        <v>22</v>
      </c>
      <c r="E29" s="171"/>
      <c r="F29" s="171"/>
      <c r="G29" s="171"/>
      <c r="H29" s="168"/>
      <c r="I29" s="60"/>
      <c r="J29" s="60"/>
      <c r="K29" s="60"/>
      <c r="L29" s="59" t="s">
        <v>105</v>
      </c>
    </row>
    <row r="30" spans="2:12" s="65" customFormat="1" ht="48" x14ac:dyDescent="0.2">
      <c r="B30" s="63">
        <v>20</v>
      </c>
      <c r="C30" s="69" t="s">
        <v>209</v>
      </c>
      <c r="D30" s="167" t="s">
        <v>22</v>
      </c>
      <c r="E30" s="171"/>
      <c r="F30" s="171"/>
      <c r="G30" s="171"/>
      <c r="H30" s="169"/>
      <c r="I30" s="61"/>
      <c r="J30" s="61"/>
      <c r="K30" s="61"/>
      <c r="L30" s="69" t="s">
        <v>105</v>
      </c>
    </row>
    <row r="31" spans="2:12" s="65" customFormat="1" ht="48" x14ac:dyDescent="0.2">
      <c r="B31" s="62">
        <v>21</v>
      </c>
      <c r="C31" s="59" t="s">
        <v>118</v>
      </c>
      <c r="D31" s="166" t="s">
        <v>22</v>
      </c>
      <c r="E31" s="171"/>
      <c r="F31" s="171"/>
      <c r="G31" s="171"/>
      <c r="H31" s="168"/>
      <c r="I31" s="60"/>
      <c r="J31" s="60"/>
      <c r="K31" s="60"/>
      <c r="L31" s="59" t="s">
        <v>105</v>
      </c>
    </row>
    <row r="32" spans="2:12" s="65" customFormat="1" ht="48" x14ac:dyDescent="0.2">
      <c r="B32" s="63">
        <v>22</v>
      </c>
      <c r="C32" s="69" t="s">
        <v>210</v>
      </c>
      <c r="D32" s="167" t="s">
        <v>22</v>
      </c>
      <c r="E32" s="171"/>
      <c r="F32" s="171"/>
      <c r="G32" s="171"/>
      <c r="H32" s="169"/>
      <c r="I32" s="61"/>
      <c r="J32" s="61"/>
      <c r="K32" s="61"/>
      <c r="L32" s="69" t="s">
        <v>105</v>
      </c>
    </row>
    <row r="33" spans="2:12" s="65" customFormat="1" ht="48" x14ac:dyDescent="0.2">
      <c r="B33" s="62">
        <v>23</v>
      </c>
      <c r="C33" s="59" t="s">
        <v>187</v>
      </c>
      <c r="D33" s="166" t="s">
        <v>22</v>
      </c>
      <c r="E33" s="171"/>
      <c r="F33" s="171"/>
      <c r="G33" s="171"/>
      <c r="H33" s="168"/>
      <c r="I33" s="60"/>
      <c r="J33" s="60"/>
      <c r="K33" s="60"/>
      <c r="L33" s="59" t="s">
        <v>105</v>
      </c>
    </row>
    <row r="34" spans="2:12" s="65" customFormat="1" ht="48" x14ac:dyDescent="0.2">
      <c r="B34" s="63">
        <v>24</v>
      </c>
      <c r="C34" s="69" t="s">
        <v>196</v>
      </c>
      <c r="D34" s="167" t="s">
        <v>22</v>
      </c>
      <c r="E34" s="171"/>
      <c r="F34" s="171"/>
      <c r="G34" s="171"/>
      <c r="H34" s="169"/>
      <c r="I34" s="61"/>
      <c r="J34" s="61"/>
      <c r="K34" s="61"/>
      <c r="L34" s="69" t="s">
        <v>105</v>
      </c>
    </row>
    <row r="35" spans="2:12" s="65" customFormat="1" ht="36" x14ac:dyDescent="0.2">
      <c r="B35" s="62">
        <v>25</v>
      </c>
      <c r="C35" s="59" t="s">
        <v>120</v>
      </c>
      <c r="D35" s="166" t="s">
        <v>22</v>
      </c>
      <c r="E35" s="171"/>
      <c r="F35" s="171"/>
      <c r="G35" s="171"/>
      <c r="H35" s="168" t="s">
        <v>22</v>
      </c>
      <c r="I35" s="171"/>
      <c r="J35" s="171"/>
      <c r="K35" s="171"/>
      <c r="L35" s="59" t="s">
        <v>105</v>
      </c>
    </row>
    <row r="36" spans="2:12" s="65" customFormat="1" ht="36" x14ac:dyDescent="0.2">
      <c r="B36" s="63">
        <v>26</v>
      </c>
      <c r="C36" s="69" t="s">
        <v>121</v>
      </c>
      <c r="D36" s="167" t="s">
        <v>22</v>
      </c>
      <c r="E36" s="171"/>
      <c r="F36" s="171"/>
      <c r="G36" s="171"/>
      <c r="H36" s="169" t="s">
        <v>22</v>
      </c>
      <c r="I36" s="171"/>
      <c r="J36" s="171"/>
      <c r="K36" s="171"/>
      <c r="L36" s="69" t="s">
        <v>105</v>
      </c>
    </row>
    <row r="38" spans="2:12" ht="12.75" customHeight="1" x14ac:dyDescent="0.2">
      <c r="B38" s="236" t="s">
        <v>45</v>
      </c>
      <c r="C38" s="237"/>
      <c r="D38" s="237"/>
    </row>
    <row r="39" spans="2:12" x14ac:dyDescent="0.2">
      <c r="B39" s="235" t="s">
        <v>46</v>
      </c>
      <c r="C39" s="235"/>
      <c r="D39" s="39">
        <v>0.5</v>
      </c>
    </row>
    <row r="40" spans="2:12" x14ac:dyDescent="0.2">
      <c r="B40" s="235" t="s">
        <v>47</v>
      </c>
      <c r="C40" s="235"/>
      <c r="D40" s="39">
        <v>2</v>
      </c>
    </row>
  </sheetData>
  <mergeCells count="4">
    <mergeCell ref="B39:C39"/>
    <mergeCell ref="B40:C40"/>
    <mergeCell ref="B38:D38"/>
    <mergeCell ref="B5:I8"/>
  </mergeCells>
  <dataValidations count="1">
    <dataValidation type="list" allowBlank="1" showInputMessage="1" showErrorMessage="1" sqref="H11">
      <formula1>$B$14:$B$27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Inputs!$B$35:$B$48</xm:f>
          </x14:formula1>
          <xm:sqref>H12:H36 D11:D36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406"/>
  <sheetViews>
    <sheetView zoomScaleNormal="100" workbookViewId="0"/>
  </sheetViews>
  <sheetFormatPr defaultRowHeight="12.75" x14ac:dyDescent="0.2"/>
  <cols>
    <col min="1" max="1" width="12" style="138" customWidth="1"/>
    <col min="2" max="2" width="48" style="3" customWidth="1"/>
    <col min="3" max="7" width="11.85546875" style="3" customWidth="1"/>
    <col min="8" max="10" width="9.140625" style="3"/>
    <col min="11" max="11" width="9.140625" style="3" customWidth="1"/>
    <col min="12" max="16384" width="9.140625" style="3"/>
  </cols>
  <sheetData>
    <row r="3" spans="1:28" ht="20.25" x14ac:dyDescent="0.3">
      <c r="B3" s="9" t="s">
        <v>144</v>
      </c>
    </row>
    <row r="5" spans="1:28" x14ac:dyDescent="0.2">
      <c r="I5" s="1"/>
      <c r="J5" s="1"/>
      <c r="K5" s="1"/>
      <c r="L5" s="1"/>
      <c r="M5" s="1"/>
      <c r="N5" s="1"/>
      <c r="O5" s="1"/>
      <c r="P5" s="1"/>
      <c r="Q5" s="1"/>
      <c r="R5" s="1"/>
      <c r="S5" s="1"/>
      <c r="T5" s="1"/>
      <c r="U5" s="1"/>
      <c r="V5" s="1"/>
      <c r="W5" s="1"/>
      <c r="X5" s="1"/>
      <c r="Y5" s="1"/>
      <c r="Z5" s="1"/>
      <c r="AA5" s="1"/>
      <c r="AB5" s="1"/>
    </row>
    <row r="6" spans="1:28" ht="15.75" customHeight="1" x14ac:dyDescent="0.3">
      <c r="B6" s="9"/>
      <c r="C6" s="19" t="s">
        <v>0</v>
      </c>
      <c r="D6" s="19" t="s">
        <v>1</v>
      </c>
      <c r="E6" s="19" t="s">
        <v>2</v>
      </c>
      <c r="F6" s="19" t="s">
        <v>3</v>
      </c>
      <c r="G6" s="19" t="s">
        <v>4</v>
      </c>
      <c r="I6" s="1"/>
      <c r="J6" s="1"/>
      <c r="K6" s="1"/>
      <c r="L6" s="1"/>
      <c r="M6" s="1"/>
      <c r="N6" s="1"/>
      <c r="O6" s="1"/>
      <c r="P6" s="1"/>
      <c r="Q6" s="1"/>
      <c r="R6" s="1"/>
      <c r="S6" s="1"/>
      <c r="T6" s="1"/>
      <c r="U6" s="1"/>
      <c r="V6" s="1"/>
      <c r="W6" s="1"/>
      <c r="X6" s="1"/>
      <c r="Y6" s="1"/>
      <c r="Z6" s="1"/>
      <c r="AA6" s="1"/>
      <c r="AB6" s="1"/>
    </row>
    <row r="7" spans="1:28" ht="24.75" customHeight="1" x14ac:dyDescent="0.2">
      <c r="B7" s="249" t="s">
        <v>61</v>
      </c>
      <c r="C7" s="250"/>
      <c r="D7" s="250"/>
      <c r="E7" s="250"/>
      <c r="F7" s="250"/>
      <c r="G7" s="251"/>
    </row>
    <row r="8" spans="1:28" x14ac:dyDescent="0.2">
      <c r="B8" s="18" t="s">
        <v>17</v>
      </c>
      <c r="C8" s="32"/>
      <c r="D8" s="32"/>
      <c r="E8" s="32"/>
      <c r="F8" s="32"/>
      <c r="G8" s="32"/>
      <c r="I8" s="71"/>
      <c r="J8" s="71"/>
      <c r="K8" s="71"/>
      <c r="L8" s="71"/>
    </row>
    <row r="9" spans="1:28" x14ac:dyDescent="0.2">
      <c r="B9" s="34" t="s">
        <v>53</v>
      </c>
      <c r="C9" s="32">
        <v>0</v>
      </c>
      <c r="D9" s="32">
        <v>0</v>
      </c>
      <c r="E9" s="32">
        <v>0</v>
      </c>
      <c r="F9" s="32">
        <v>0</v>
      </c>
      <c r="G9" s="32">
        <v>0</v>
      </c>
    </row>
    <row r="10" spans="1:28" x14ac:dyDescent="0.2">
      <c r="B10" s="34" t="s">
        <v>54</v>
      </c>
      <c r="C10" s="32">
        <v>698.28</v>
      </c>
      <c r="D10" s="32">
        <v>729.78</v>
      </c>
      <c r="E10" s="32">
        <v>755</v>
      </c>
      <c r="F10" s="32">
        <v>778.77</v>
      </c>
      <c r="G10" s="32">
        <v>807.12</v>
      </c>
    </row>
    <row r="11" spans="1:28" s="71" customFormat="1" x14ac:dyDescent="0.2">
      <c r="A11" s="138"/>
      <c r="B11" s="34" t="s">
        <v>96</v>
      </c>
      <c r="C11" s="32">
        <v>0</v>
      </c>
      <c r="D11" s="32">
        <v>0</v>
      </c>
      <c r="E11" s="32">
        <v>0</v>
      </c>
      <c r="F11" s="32">
        <v>0</v>
      </c>
      <c r="G11" s="32">
        <v>0</v>
      </c>
    </row>
    <row r="12" spans="1:28" x14ac:dyDescent="0.2">
      <c r="B12" s="17" t="s">
        <v>97</v>
      </c>
      <c r="C12" s="33">
        <v>698.28</v>
      </c>
      <c r="D12" s="33">
        <v>729.78</v>
      </c>
      <c r="E12" s="33">
        <v>755</v>
      </c>
      <c r="F12" s="33">
        <v>778.77</v>
      </c>
      <c r="G12" s="33">
        <v>807.12</v>
      </c>
    </row>
    <row r="13" spans="1:28" x14ac:dyDescent="0.2">
      <c r="B13" s="18" t="s">
        <v>37</v>
      </c>
      <c r="C13" s="32">
        <v>153.94535662302343</v>
      </c>
      <c r="D13" s="32">
        <v>160.88996155746986</v>
      </c>
      <c r="E13" s="32">
        <v>166.45005477800123</v>
      </c>
      <c r="F13" s="32">
        <v>171.69047570789937</v>
      </c>
      <c r="G13" s="32">
        <v>177.94062014890113</v>
      </c>
      <c r="I13" s="71"/>
      <c r="J13" s="71"/>
      <c r="K13" s="71"/>
      <c r="L13" s="71"/>
      <c r="M13" s="71"/>
      <c r="N13" s="71"/>
    </row>
    <row r="14" spans="1:28" x14ac:dyDescent="0.2">
      <c r="B14" s="88" t="s">
        <v>33</v>
      </c>
      <c r="C14" s="89">
        <v>852.22535662302334</v>
      </c>
      <c r="D14" s="89">
        <v>890.66996155746983</v>
      </c>
      <c r="E14" s="89">
        <v>921.45005477800123</v>
      </c>
      <c r="F14" s="89">
        <v>950.46047570789938</v>
      </c>
      <c r="G14" s="89">
        <v>985.06062014890108</v>
      </c>
    </row>
    <row r="15" spans="1:28" x14ac:dyDescent="0.2">
      <c r="B15" s="18" t="s">
        <v>38</v>
      </c>
      <c r="C15" s="32">
        <v>85.222535662302334</v>
      </c>
      <c r="D15" s="32">
        <v>89.066996155746992</v>
      </c>
      <c r="E15" s="32">
        <v>92.145005477800126</v>
      </c>
      <c r="F15" s="32">
        <v>95.046047570789938</v>
      </c>
      <c r="G15" s="32">
        <v>98.506062014890119</v>
      </c>
    </row>
    <row r="16" spans="1:28" x14ac:dyDescent="0.2">
      <c r="B16" s="35" t="s">
        <v>55</v>
      </c>
      <c r="C16" s="36">
        <v>937.44789228532568</v>
      </c>
      <c r="D16" s="36">
        <v>979.73695771321684</v>
      </c>
      <c r="E16" s="36">
        <v>1013.5950602558014</v>
      </c>
      <c r="F16" s="36">
        <v>1045.5065232786892</v>
      </c>
      <c r="G16" s="36">
        <v>1083.5666821637913</v>
      </c>
    </row>
    <row r="17" spans="1:14" x14ac:dyDescent="0.2">
      <c r="B17" s="37"/>
      <c r="C17" s="38"/>
      <c r="D17" s="38"/>
      <c r="E17" s="38"/>
      <c r="F17" s="38"/>
      <c r="G17" s="38"/>
    </row>
    <row r="18" spans="1:14" x14ac:dyDescent="0.2">
      <c r="B18" s="54" t="s">
        <v>59</v>
      </c>
      <c r="C18" s="55">
        <v>0</v>
      </c>
      <c r="D18" s="55">
        <v>0</v>
      </c>
      <c r="E18" s="55">
        <v>0</v>
      </c>
      <c r="F18" s="55">
        <v>0</v>
      </c>
      <c r="G18" s="55">
        <v>0</v>
      </c>
      <c r="I18" s="71"/>
      <c r="J18" s="71"/>
      <c r="K18" s="71"/>
      <c r="L18" s="71"/>
      <c r="M18" s="71"/>
      <c r="N18" s="71"/>
    </row>
    <row r="19" spans="1:14" x14ac:dyDescent="0.2">
      <c r="B19" s="56" t="s">
        <v>38</v>
      </c>
      <c r="C19" s="57">
        <v>0</v>
      </c>
      <c r="D19" s="57">
        <v>0</v>
      </c>
      <c r="E19" s="57">
        <v>0</v>
      </c>
      <c r="F19" s="57">
        <v>0</v>
      </c>
      <c r="G19" s="57">
        <v>0</v>
      </c>
      <c r="I19" s="71"/>
      <c r="J19" s="71"/>
      <c r="K19" s="71"/>
      <c r="L19" s="71"/>
      <c r="M19" s="71"/>
      <c r="N19" s="71"/>
    </row>
    <row r="20" spans="1:14" x14ac:dyDescent="0.2">
      <c r="B20" s="40" t="s">
        <v>60</v>
      </c>
      <c r="C20" s="41">
        <v>0</v>
      </c>
      <c r="D20" s="41">
        <v>0</v>
      </c>
      <c r="E20" s="41">
        <v>0</v>
      </c>
      <c r="F20" s="41">
        <v>0</v>
      </c>
      <c r="G20" s="41">
        <v>0</v>
      </c>
    </row>
    <row r="21" spans="1:14" s="71" customFormat="1" x14ac:dyDescent="0.2">
      <c r="A21" s="138"/>
      <c r="B21" s="94"/>
      <c r="C21" s="95"/>
      <c r="D21" s="95"/>
      <c r="E21" s="95"/>
      <c r="F21" s="95"/>
      <c r="G21" s="95"/>
    </row>
    <row r="22" spans="1:14" s="71" customFormat="1" ht="24.75" customHeight="1" x14ac:dyDescent="0.2">
      <c r="A22" s="138"/>
      <c r="B22" s="249" t="s">
        <v>62</v>
      </c>
      <c r="C22" s="250"/>
      <c r="D22" s="250"/>
      <c r="E22" s="250"/>
      <c r="F22" s="250"/>
      <c r="G22" s="251"/>
    </row>
    <row r="23" spans="1:14" s="71" customFormat="1" x14ac:dyDescent="0.2">
      <c r="A23" s="138"/>
      <c r="B23" s="18" t="s">
        <v>17</v>
      </c>
      <c r="C23" s="32"/>
      <c r="D23" s="32"/>
      <c r="E23" s="32"/>
      <c r="F23" s="32"/>
      <c r="G23" s="32"/>
    </row>
    <row r="24" spans="1:14" s="71" customFormat="1" x14ac:dyDescent="0.2">
      <c r="A24" s="138"/>
      <c r="B24" s="34" t="s">
        <v>53</v>
      </c>
      <c r="C24" s="32">
        <v>0</v>
      </c>
      <c r="D24" s="32">
        <v>0</v>
      </c>
      <c r="E24" s="32">
        <v>0</v>
      </c>
      <c r="F24" s="32">
        <v>0</v>
      </c>
      <c r="G24" s="32">
        <v>0</v>
      </c>
    </row>
    <row r="25" spans="1:14" s="71" customFormat="1" x14ac:dyDescent="0.2">
      <c r="A25" s="138"/>
      <c r="B25" s="34" t="s">
        <v>54</v>
      </c>
      <c r="C25" s="32">
        <v>38.204999999999998</v>
      </c>
      <c r="D25" s="32">
        <v>39.005000000000003</v>
      </c>
      <c r="E25" s="32">
        <v>39.825000000000003</v>
      </c>
      <c r="F25" s="32">
        <v>40.82</v>
      </c>
      <c r="G25" s="32">
        <v>41.895000000000003</v>
      </c>
    </row>
    <row r="26" spans="1:14" s="71" customFormat="1" x14ac:dyDescent="0.2">
      <c r="A26" s="138"/>
      <c r="B26" s="34" t="s">
        <v>96</v>
      </c>
      <c r="C26" s="32">
        <v>0</v>
      </c>
      <c r="D26" s="32">
        <v>0</v>
      </c>
      <c r="E26" s="32">
        <v>0</v>
      </c>
      <c r="F26" s="32">
        <v>0</v>
      </c>
      <c r="G26" s="32">
        <v>0</v>
      </c>
    </row>
    <row r="27" spans="1:14" s="71" customFormat="1" x14ac:dyDescent="0.2">
      <c r="A27" s="138"/>
      <c r="B27" s="17" t="s">
        <v>97</v>
      </c>
      <c r="C27" s="33">
        <v>38.204999999999998</v>
      </c>
      <c r="D27" s="33">
        <v>39.005000000000003</v>
      </c>
      <c r="E27" s="33">
        <v>39.825000000000003</v>
      </c>
      <c r="F27" s="33">
        <v>40.82</v>
      </c>
      <c r="G27" s="33">
        <v>41.895000000000003</v>
      </c>
    </row>
    <row r="28" spans="1:14" s="71" customFormat="1" x14ac:dyDescent="0.2">
      <c r="A28" s="138"/>
      <c r="B28" s="18" t="s">
        <v>37</v>
      </c>
      <c r="C28" s="32">
        <v>8.422813699064287</v>
      </c>
      <c r="D28" s="32">
        <v>8.5991846180343554</v>
      </c>
      <c r="E28" s="32">
        <v>8.7799648099786758</v>
      </c>
      <c r="F28" s="32">
        <v>8.9993261404476961</v>
      </c>
      <c r="G28" s="32">
        <v>9.2363245628137243</v>
      </c>
    </row>
    <row r="29" spans="1:14" s="71" customFormat="1" x14ac:dyDescent="0.2">
      <c r="A29" s="138"/>
      <c r="B29" s="88" t="s">
        <v>33</v>
      </c>
      <c r="C29" s="89">
        <v>46.627813699064284</v>
      </c>
      <c r="D29" s="89">
        <v>47.60418461803436</v>
      </c>
      <c r="E29" s="89">
        <v>48.604964809978682</v>
      </c>
      <c r="F29" s="89">
        <v>49.8193261404477</v>
      </c>
      <c r="G29" s="89">
        <v>51.131324562813731</v>
      </c>
    </row>
    <row r="30" spans="1:14" s="71" customFormat="1" x14ac:dyDescent="0.2">
      <c r="A30" s="138"/>
      <c r="B30" s="18" t="s">
        <v>38</v>
      </c>
      <c r="C30" s="32">
        <v>4.6627813699064289</v>
      </c>
      <c r="D30" s="32">
        <v>4.760418461803436</v>
      </c>
      <c r="E30" s="32">
        <v>4.8604964809978686</v>
      </c>
      <c r="F30" s="32">
        <v>4.9819326140447702</v>
      </c>
      <c r="G30" s="32">
        <v>5.1131324562813738</v>
      </c>
    </row>
    <row r="31" spans="1:14" s="71" customFormat="1" x14ac:dyDescent="0.2">
      <c r="A31" s="138"/>
      <c r="B31" s="35" t="s">
        <v>55</v>
      </c>
      <c r="C31" s="36">
        <v>51.29059506897071</v>
      </c>
      <c r="D31" s="36">
        <v>52.364603079837792</v>
      </c>
      <c r="E31" s="36">
        <v>53.465461290976549</v>
      </c>
      <c r="F31" s="36">
        <v>54.801258754492473</v>
      </c>
      <c r="G31" s="36">
        <v>56.244457019095108</v>
      </c>
    </row>
    <row r="32" spans="1:14" s="71" customFormat="1" x14ac:dyDescent="0.2">
      <c r="A32" s="138"/>
      <c r="B32" s="37"/>
      <c r="C32" s="38"/>
      <c r="D32" s="38"/>
      <c r="E32" s="38"/>
      <c r="F32" s="38"/>
      <c r="G32" s="38"/>
    </row>
    <row r="33" spans="1:15" s="71" customFormat="1" x14ac:dyDescent="0.2">
      <c r="A33" s="138"/>
      <c r="B33" s="54" t="s">
        <v>59</v>
      </c>
      <c r="C33" s="55">
        <v>0</v>
      </c>
      <c r="D33" s="55">
        <v>0</v>
      </c>
      <c r="E33" s="55">
        <v>0</v>
      </c>
      <c r="F33" s="55">
        <v>0</v>
      </c>
      <c r="G33" s="55">
        <v>0</v>
      </c>
    </row>
    <row r="34" spans="1:15" s="71" customFormat="1" x14ac:dyDescent="0.2">
      <c r="A34" s="138"/>
      <c r="B34" s="56" t="s">
        <v>38</v>
      </c>
      <c r="C34" s="57">
        <v>0</v>
      </c>
      <c r="D34" s="57">
        <v>0</v>
      </c>
      <c r="E34" s="57">
        <v>0</v>
      </c>
      <c r="F34" s="57">
        <v>0</v>
      </c>
      <c r="G34" s="57">
        <v>0</v>
      </c>
    </row>
    <row r="35" spans="1:15" s="71" customFormat="1" x14ac:dyDescent="0.2">
      <c r="A35" s="138"/>
      <c r="B35" s="40" t="s">
        <v>60</v>
      </c>
      <c r="C35" s="41">
        <v>0</v>
      </c>
      <c r="D35" s="41">
        <v>0</v>
      </c>
      <c r="E35" s="41">
        <v>0</v>
      </c>
      <c r="F35" s="41">
        <v>0</v>
      </c>
      <c r="G35" s="41">
        <v>0</v>
      </c>
    </row>
    <row r="36" spans="1:15" s="71" customFormat="1" x14ac:dyDescent="0.2">
      <c r="A36" s="138"/>
      <c r="B36" s="94"/>
      <c r="C36" s="95"/>
      <c r="D36" s="95"/>
      <c r="E36" s="95"/>
      <c r="F36" s="95"/>
      <c r="G36" s="95"/>
    </row>
    <row r="37" spans="1:15" ht="25.5" customHeight="1" x14ac:dyDescent="0.2">
      <c r="B37" s="249" t="s">
        <v>101</v>
      </c>
      <c r="C37" s="250"/>
      <c r="D37" s="250"/>
      <c r="E37" s="250"/>
      <c r="F37" s="250"/>
      <c r="G37" s="251"/>
    </row>
    <row r="38" spans="1:15" x14ac:dyDescent="0.2">
      <c r="B38" s="18" t="s">
        <v>17</v>
      </c>
      <c r="C38" s="32"/>
      <c r="D38" s="32"/>
      <c r="E38" s="32"/>
      <c r="F38" s="32"/>
      <c r="G38" s="32"/>
      <c r="I38" s="71"/>
    </row>
    <row r="39" spans="1:15" x14ac:dyDescent="0.2">
      <c r="B39" s="34" t="s">
        <v>53</v>
      </c>
      <c r="C39" s="32">
        <v>0</v>
      </c>
      <c r="D39" s="32">
        <v>0</v>
      </c>
      <c r="E39" s="32">
        <v>0</v>
      </c>
      <c r="F39" s="32">
        <v>0</v>
      </c>
      <c r="G39" s="32">
        <v>0</v>
      </c>
    </row>
    <row r="40" spans="1:15" x14ac:dyDescent="0.2">
      <c r="B40" s="34" t="s">
        <v>54</v>
      </c>
      <c r="C40" s="32">
        <v>173.46499999999997</v>
      </c>
      <c r="D40" s="32">
        <v>181.95499999999998</v>
      </c>
      <c r="E40" s="32">
        <v>188.61500000000001</v>
      </c>
      <c r="F40" s="32">
        <v>194.75</v>
      </c>
      <c r="G40" s="32">
        <v>202.16500000000002</v>
      </c>
      <c r="I40" s="71"/>
      <c r="J40" s="71"/>
      <c r="K40" s="71"/>
      <c r="L40" s="71"/>
      <c r="M40" s="71"/>
      <c r="N40" s="71"/>
      <c r="O40" s="71"/>
    </row>
    <row r="41" spans="1:15" s="71" customFormat="1" x14ac:dyDescent="0.2">
      <c r="A41" s="138"/>
      <c r="B41" s="34" t="s">
        <v>96</v>
      </c>
      <c r="C41" s="32">
        <v>0</v>
      </c>
      <c r="D41" s="32">
        <v>0</v>
      </c>
      <c r="E41" s="32">
        <v>0</v>
      </c>
      <c r="F41" s="32">
        <v>0</v>
      </c>
      <c r="G41" s="32">
        <v>0</v>
      </c>
    </row>
    <row r="42" spans="1:15" x14ac:dyDescent="0.2">
      <c r="B42" s="17" t="s">
        <v>97</v>
      </c>
      <c r="C42" s="33">
        <v>173.46499999999997</v>
      </c>
      <c r="D42" s="33">
        <v>181.95499999999998</v>
      </c>
      <c r="E42" s="33">
        <v>188.61500000000001</v>
      </c>
      <c r="F42" s="33">
        <v>194.75</v>
      </c>
      <c r="G42" s="33">
        <v>202.16500000000002</v>
      </c>
      <c r="I42" s="71"/>
      <c r="J42" s="71"/>
      <c r="K42" s="71"/>
      <c r="L42" s="71"/>
      <c r="M42" s="71"/>
    </row>
    <row r="43" spans="1:15" x14ac:dyDescent="0.2">
      <c r="B43" s="18" t="s">
        <v>37</v>
      </c>
      <c r="C43" s="32">
        <v>38.24272682392845</v>
      </c>
      <c r="D43" s="32">
        <v>40.114463201498296</v>
      </c>
      <c r="E43" s="32">
        <v>41.58275110192411</v>
      </c>
      <c r="F43" s="32">
        <v>42.935295586775815</v>
      </c>
      <c r="G43" s="32">
        <v>44.570033541979633</v>
      </c>
    </row>
    <row r="44" spans="1:15" x14ac:dyDescent="0.2">
      <c r="B44" s="88" t="s">
        <v>33</v>
      </c>
      <c r="C44" s="89">
        <v>211.70772682392843</v>
      </c>
      <c r="D44" s="89">
        <v>222.06946320149828</v>
      </c>
      <c r="E44" s="89">
        <v>230.19775110192413</v>
      </c>
      <c r="F44" s="89">
        <v>237.68529558677582</v>
      </c>
      <c r="G44" s="89">
        <v>246.73503354197965</v>
      </c>
    </row>
    <row r="45" spans="1:15" x14ac:dyDescent="0.2">
      <c r="B45" s="18" t="s">
        <v>38</v>
      </c>
      <c r="C45" s="32">
        <v>21.170772682392844</v>
      </c>
      <c r="D45" s="32">
        <v>22.206946320149829</v>
      </c>
      <c r="E45" s="32">
        <v>23.019775110192413</v>
      </c>
      <c r="F45" s="32">
        <v>23.768529558677585</v>
      </c>
      <c r="G45" s="32">
        <v>24.673503354197965</v>
      </c>
    </row>
    <row r="46" spans="1:15" x14ac:dyDescent="0.2">
      <c r="B46" s="35" t="s">
        <v>55</v>
      </c>
      <c r="C46" s="36">
        <v>232.87849950632128</v>
      </c>
      <c r="D46" s="36">
        <v>244.27640952164811</v>
      </c>
      <c r="E46" s="36">
        <v>253.21752621211652</v>
      </c>
      <c r="F46" s="36">
        <v>261.45382514545338</v>
      </c>
      <c r="G46" s="36">
        <v>271.40853689617762</v>
      </c>
    </row>
    <row r="47" spans="1:15" x14ac:dyDescent="0.2">
      <c r="B47" s="37"/>
      <c r="C47" s="38"/>
      <c r="D47" s="38"/>
      <c r="E47" s="38"/>
      <c r="F47" s="38"/>
      <c r="G47" s="38"/>
    </row>
    <row r="48" spans="1:15" x14ac:dyDescent="0.2">
      <c r="B48" s="54" t="s">
        <v>59</v>
      </c>
      <c r="C48" s="55">
        <v>0</v>
      </c>
      <c r="D48" s="55">
        <v>0</v>
      </c>
      <c r="E48" s="55">
        <v>0</v>
      </c>
      <c r="F48" s="55">
        <v>0</v>
      </c>
      <c r="G48" s="55">
        <v>0</v>
      </c>
    </row>
    <row r="49" spans="1:12" x14ac:dyDescent="0.2">
      <c r="B49" s="56" t="s">
        <v>38</v>
      </c>
      <c r="C49" s="57">
        <v>0</v>
      </c>
      <c r="D49" s="57">
        <v>0</v>
      </c>
      <c r="E49" s="57">
        <v>0</v>
      </c>
      <c r="F49" s="57">
        <v>0</v>
      </c>
      <c r="G49" s="57">
        <v>0</v>
      </c>
    </row>
    <row r="50" spans="1:12" x14ac:dyDescent="0.2">
      <c r="B50" s="40" t="s">
        <v>60</v>
      </c>
      <c r="C50" s="41">
        <v>0</v>
      </c>
      <c r="D50" s="41">
        <v>0</v>
      </c>
      <c r="E50" s="41">
        <v>0</v>
      </c>
      <c r="F50" s="41">
        <v>0</v>
      </c>
      <c r="G50" s="41">
        <v>0</v>
      </c>
    </row>
    <row r="52" spans="1:12" ht="25.5" customHeight="1" x14ac:dyDescent="0.2">
      <c r="B52" s="246" t="s">
        <v>63</v>
      </c>
      <c r="C52" s="247"/>
      <c r="D52" s="247"/>
      <c r="E52" s="247"/>
      <c r="F52" s="247"/>
      <c r="G52" s="248"/>
    </row>
    <row r="53" spans="1:12" x14ac:dyDescent="0.2">
      <c r="B53" s="18" t="s">
        <v>17</v>
      </c>
      <c r="C53" s="32"/>
      <c r="D53" s="32"/>
      <c r="E53" s="32"/>
      <c r="F53" s="32"/>
      <c r="G53" s="32"/>
      <c r="I53" s="71"/>
      <c r="J53" s="71"/>
      <c r="K53" s="71"/>
      <c r="L53" s="71"/>
    </row>
    <row r="54" spans="1:12" x14ac:dyDescent="0.2">
      <c r="B54" s="34" t="s">
        <v>53</v>
      </c>
      <c r="C54" s="32">
        <v>0</v>
      </c>
      <c r="D54" s="32">
        <v>0</v>
      </c>
      <c r="E54" s="32">
        <v>0</v>
      </c>
      <c r="F54" s="32">
        <v>0</v>
      </c>
      <c r="G54" s="32">
        <v>0</v>
      </c>
      <c r="I54" s="71"/>
      <c r="J54" s="71"/>
      <c r="K54" s="71"/>
      <c r="L54" s="71"/>
    </row>
    <row r="55" spans="1:12" x14ac:dyDescent="0.2">
      <c r="B55" s="34" t="s">
        <v>54</v>
      </c>
      <c r="C55" s="32">
        <v>731.11349999999993</v>
      </c>
      <c r="D55" s="32">
        <v>764.48250000000007</v>
      </c>
      <c r="E55" s="32">
        <v>791.12349999999992</v>
      </c>
      <c r="F55" s="32">
        <v>816.1395</v>
      </c>
      <c r="G55" s="32">
        <v>846.02250000000004</v>
      </c>
    </row>
    <row r="56" spans="1:12" s="71" customFormat="1" x14ac:dyDescent="0.2">
      <c r="A56" s="138"/>
      <c r="B56" s="34" t="s">
        <v>96</v>
      </c>
      <c r="C56" s="32">
        <v>0</v>
      </c>
      <c r="D56" s="32">
        <v>0</v>
      </c>
      <c r="E56" s="32">
        <v>0</v>
      </c>
      <c r="F56" s="32">
        <v>0</v>
      </c>
      <c r="G56" s="32">
        <v>0</v>
      </c>
    </row>
    <row r="57" spans="1:12" x14ac:dyDescent="0.2">
      <c r="B57" s="17" t="s">
        <v>97</v>
      </c>
      <c r="C57" s="33">
        <v>731.11349999999993</v>
      </c>
      <c r="D57" s="33">
        <v>764.48250000000007</v>
      </c>
      <c r="E57" s="33">
        <v>791.12349999999992</v>
      </c>
      <c r="F57" s="33">
        <v>816.1395</v>
      </c>
      <c r="G57" s="33">
        <v>846.02250000000004</v>
      </c>
    </row>
    <row r="58" spans="1:12" x14ac:dyDescent="0.2">
      <c r="B58" s="18" t="s">
        <v>37</v>
      </c>
      <c r="C58" s="32">
        <v>161.18394983302807</v>
      </c>
      <c r="D58" s="32">
        <v>168.54060132691833</v>
      </c>
      <c r="E58" s="32">
        <v>174.41397339227026</v>
      </c>
      <c r="F58" s="32">
        <v>179.92909202846428</v>
      </c>
      <c r="G58" s="32">
        <v>186.51720724294245</v>
      </c>
    </row>
    <row r="59" spans="1:12" x14ac:dyDescent="0.2">
      <c r="B59" s="88" t="s">
        <v>33</v>
      </c>
      <c r="C59" s="89">
        <v>892.29744983302794</v>
      </c>
      <c r="D59" s="89">
        <v>933.02310132691844</v>
      </c>
      <c r="E59" s="89">
        <v>965.53747339227016</v>
      </c>
      <c r="F59" s="89">
        <v>996.06859202846431</v>
      </c>
      <c r="G59" s="89">
        <v>1032.5397072429425</v>
      </c>
    </row>
    <row r="60" spans="1:12" x14ac:dyDescent="0.2">
      <c r="B60" s="18" t="s">
        <v>38</v>
      </c>
      <c r="C60" s="32">
        <v>89.229744983302794</v>
      </c>
      <c r="D60" s="32">
        <v>93.302310132691844</v>
      </c>
      <c r="E60" s="32">
        <v>96.553747339227016</v>
      </c>
      <c r="F60" s="32">
        <v>99.606859202846437</v>
      </c>
      <c r="G60" s="32">
        <v>103.25397072429426</v>
      </c>
    </row>
    <row r="61" spans="1:12" x14ac:dyDescent="0.2">
      <c r="B61" s="35" t="s">
        <v>55</v>
      </c>
      <c r="C61" s="36">
        <v>981.52719481633073</v>
      </c>
      <c r="D61" s="36">
        <v>1026.3254114596102</v>
      </c>
      <c r="E61" s="36">
        <v>1062.0912207314973</v>
      </c>
      <c r="F61" s="36">
        <v>1095.6754512313107</v>
      </c>
      <c r="G61" s="36">
        <v>1135.7936779672368</v>
      </c>
    </row>
    <row r="62" spans="1:12" x14ac:dyDescent="0.2">
      <c r="B62" s="37"/>
      <c r="C62" s="38"/>
      <c r="D62" s="38"/>
      <c r="E62" s="38"/>
      <c r="F62" s="38"/>
      <c r="G62" s="38"/>
    </row>
    <row r="63" spans="1:12" x14ac:dyDescent="0.2">
      <c r="B63" s="54" t="s">
        <v>59</v>
      </c>
      <c r="C63" s="55">
        <v>0</v>
      </c>
      <c r="D63" s="55">
        <v>0</v>
      </c>
      <c r="E63" s="55">
        <v>0</v>
      </c>
      <c r="F63" s="55">
        <v>0</v>
      </c>
      <c r="G63" s="55">
        <v>0</v>
      </c>
    </row>
    <row r="64" spans="1:12" x14ac:dyDescent="0.2">
      <c r="B64" s="56" t="s">
        <v>38</v>
      </c>
      <c r="C64" s="57">
        <v>0</v>
      </c>
      <c r="D64" s="57">
        <v>0</v>
      </c>
      <c r="E64" s="57">
        <v>0</v>
      </c>
      <c r="F64" s="57">
        <v>0</v>
      </c>
      <c r="G64" s="57">
        <v>0</v>
      </c>
    </row>
    <row r="65" spans="1:10" x14ac:dyDescent="0.2">
      <c r="B65" s="40" t="s">
        <v>60</v>
      </c>
      <c r="C65" s="41">
        <v>0</v>
      </c>
      <c r="D65" s="41">
        <v>0</v>
      </c>
      <c r="E65" s="41">
        <v>0</v>
      </c>
      <c r="F65" s="41">
        <v>0</v>
      </c>
      <c r="G65" s="41">
        <v>0</v>
      </c>
    </row>
    <row r="67" spans="1:10" ht="26.25" customHeight="1" x14ac:dyDescent="0.2">
      <c r="B67" s="246" t="s">
        <v>68</v>
      </c>
      <c r="C67" s="247"/>
      <c r="D67" s="247"/>
      <c r="E67" s="247"/>
      <c r="F67" s="247"/>
      <c r="G67" s="248"/>
    </row>
    <row r="68" spans="1:10" x14ac:dyDescent="0.2">
      <c r="B68" s="18" t="s">
        <v>17</v>
      </c>
      <c r="C68" s="32"/>
      <c r="D68" s="32"/>
      <c r="E68" s="32"/>
      <c r="F68" s="32"/>
      <c r="G68" s="32"/>
    </row>
    <row r="69" spans="1:10" x14ac:dyDescent="0.2">
      <c r="B69" s="34" t="s">
        <v>53</v>
      </c>
      <c r="C69" s="32">
        <v>0</v>
      </c>
      <c r="D69" s="32">
        <v>0</v>
      </c>
      <c r="E69" s="32">
        <v>0</v>
      </c>
      <c r="F69" s="32">
        <v>0</v>
      </c>
      <c r="G69" s="32">
        <v>0</v>
      </c>
      <c r="I69" s="71"/>
      <c r="J69" s="71"/>
    </row>
    <row r="70" spans="1:10" x14ac:dyDescent="0.2">
      <c r="B70" s="34" t="s">
        <v>54</v>
      </c>
      <c r="C70" s="32">
        <v>1082.08</v>
      </c>
      <c r="D70" s="32">
        <v>1143.5999999999999</v>
      </c>
      <c r="E70" s="32">
        <v>1190.32</v>
      </c>
      <c r="F70" s="32">
        <v>1231.44</v>
      </c>
      <c r="G70" s="32">
        <v>1282.1600000000001</v>
      </c>
    </row>
    <row r="71" spans="1:10" s="71" customFormat="1" x14ac:dyDescent="0.2">
      <c r="A71" s="138"/>
      <c r="B71" s="34" t="s">
        <v>96</v>
      </c>
      <c r="C71" s="32">
        <v>0</v>
      </c>
      <c r="D71" s="32">
        <v>0</v>
      </c>
      <c r="E71" s="32">
        <v>0</v>
      </c>
      <c r="F71" s="32">
        <v>0</v>
      </c>
      <c r="G71" s="32">
        <v>0</v>
      </c>
    </row>
    <row r="72" spans="1:10" x14ac:dyDescent="0.2">
      <c r="B72" s="17" t="s">
        <v>97</v>
      </c>
      <c r="C72" s="33">
        <v>1082.08</v>
      </c>
      <c r="D72" s="33">
        <v>1143.5999999999999</v>
      </c>
      <c r="E72" s="33">
        <v>1190.32</v>
      </c>
      <c r="F72" s="33">
        <v>1231.44</v>
      </c>
      <c r="G72" s="33">
        <v>1282.1600000000001</v>
      </c>
    </row>
    <row r="73" spans="1:10" x14ac:dyDescent="0.2">
      <c r="B73" s="18" t="s">
        <v>37</v>
      </c>
      <c r="C73" s="32">
        <v>238.55930499891332</v>
      </c>
      <c r="D73" s="32">
        <v>252.12222866771151</v>
      </c>
      <c r="E73" s="32">
        <v>262.42229033556345</v>
      </c>
      <c r="F73" s="32">
        <v>271.48775557062498</v>
      </c>
      <c r="G73" s="32">
        <v>282.66967183332724</v>
      </c>
    </row>
    <row r="74" spans="1:10" x14ac:dyDescent="0.2">
      <c r="B74" s="88" t="s">
        <v>33</v>
      </c>
      <c r="C74" s="89">
        <v>1320.6393049989133</v>
      </c>
      <c r="D74" s="89">
        <v>1395.7222286677115</v>
      </c>
      <c r="E74" s="89">
        <v>1452.7422903355634</v>
      </c>
      <c r="F74" s="89">
        <v>1502.9277555706251</v>
      </c>
      <c r="G74" s="89">
        <v>1564.8296718333272</v>
      </c>
    </row>
    <row r="75" spans="1:10" x14ac:dyDescent="0.2">
      <c r="B75" s="18" t="s">
        <v>38</v>
      </c>
      <c r="C75" s="32">
        <v>132.06393049989134</v>
      </c>
      <c r="D75" s="32">
        <v>139.57222286677117</v>
      </c>
      <c r="E75" s="32">
        <v>145.27422903355634</v>
      </c>
      <c r="F75" s="32">
        <v>150.29277555706253</v>
      </c>
      <c r="G75" s="32">
        <v>156.48296718333273</v>
      </c>
    </row>
    <row r="76" spans="1:10" x14ac:dyDescent="0.2">
      <c r="B76" s="35" t="s">
        <v>55</v>
      </c>
      <c r="C76" s="36">
        <v>1452.7032354988046</v>
      </c>
      <c r="D76" s="36">
        <v>1535.2944515344827</v>
      </c>
      <c r="E76" s="36">
        <v>1598.0165193691198</v>
      </c>
      <c r="F76" s="36">
        <v>1653.2205311276875</v>
      </c>
      <c r="G76" s="36">
        <v>1721.3126390166599</v>
      </c>
    </row>
    <row r="77" spans="1:10" x14ac:dyDescent="0.2">
      <c r="B77" s="37"/>
      <c r="C77" s="38"/>
      <c r="D77" s="38"/>
      <c r="E77" s="38"/>
      <c r="F77" s="38"/>
      <c r="G77" s="38"/>
    </row>
    <row r="78" spans="1:10" x14ac:dyDescent="0.2">
      <c r="B78" s="54" t="s">
        <v>59</v>
      </c>
      <c r="C78" s="55">
        <v>0</v>
      </c>
      <c r="D78" s="55">
        <v>0</v>
      </c>
      <c r="E78" s="55">
        <v>0</v>
      </c>
      <c r="F78" s="55">
        <v>0</v>
      </c>
      <c r="G78" s="55">
        <v>0</v>
      </c>
    </row>
    <row r="79" spans="1:10" x14ac:dyDescent="0.2">
      <c r="B79" s="56" t="s">
        <v>38</v>
      </c>
      <c r="C79" s="57">
        <v>0</v>
      </c>
      <c r="D79" s="57">
        <v>0</v>
      </c>
      <c r="E79" s="57">
        <v>0</v>
      </c>
      <c r="F79" s="57">
        <v>0</v>
      </c>
      <c r="G79" s="57">
        <v>0</v>
      </c>
    </row>
    <row r="80" spans="1:10" x14ac:dyDescent="0.2">
      <c r="B80" s="40" t="s">
        <v>60</v>
      </c>
      <c r="C80" s="41">
        <v>0</v>
      </c>
      <c r="D80" s="41">
        <v>0</v>
      </c>
      <c r="E80" s="41">
        <v>0</v>
      </c>
      <c r="F80" s="41">
        <v>0</v>
      </c>
      <c r="G80" s="41">
        <v>0</v>
      </c>
    </row>
    <row r="82" spans="1:7" ht="24.75" customHeight="1" x14ac:dyDescent="0.2">
      <c r="B82" s="246" t="s">
        <v>72</v>
      </c>
      <c r="C82" s="247"/>
      <c r="D82" s="247"/>
      <c r="E82" s="247"/>
      <c r="F82" s="247"/>
      <c r="G82" s="248"/>
    </row>
    <row r="83" spans="1:7" x14ac:dyDescent="0.2">
      <c r="B83" s="18" t="s">
        <v>17</v>
      </c>
      <c r="C83" s="32"/>
      <c r="D83" s="32"/>
      <c r="E83" s="32"/>
      <c r="F83" s="32"/>
      <c r="G83" s="32"/>
    </row>
    <row r="84" spans="1:7" x14ac:dyDescent="0.2">
      <c r="B84" s="34" t="s">
        <v>53</v>
      </c>
      <c r="C84" s="32">
        <v>87.634999999999991</v>
      </c>
      <c r="D84" s="32">
        <v>92.61</v>
      </c>
      <c r="E84" s="32">
        <v>96.39500000000001</v>
      </c>
      <c r="F84" s="32">
        <v>99.73</v>
      </c>
      <c r="G84" s="32">
        <v>103.83</v>
      </c>
    </row>
    <row r="85" spans="1:7" x14ac:dyDescent="0.2">
      <c r="B85" s="34" t="s">
        <v>54</v>
      </c>
      <c r="C85" s="32">
        <v>350.53999999999996</v>
      </c>
      <c r="D85" s="32">
        <v>370.44</v>
      </c>
      <c r="E85" s="32">
        <v>385.58000000000004</v>
      </c>
      <c r="F85" s="32">
        <v>398.92</v>
      </c>
      <c r="G85" s="32">
        <v>415.32</v>
      </c>
    </row>
    <row r="86" spans="1:7" s="71" customFormat="1" x14ac:dyDescent="0.2">
      <c r="A86" s="138"/>
      <c r="B86" s="34" t="s">
        <v>96</v>
      </c>
      <c r="C86" s="32">
        <v>26.349999999999998</v>
      </c>
      <c r="D86" s="32">
        <v>27.75</v>
      </c>
      <c r="E86" s="32">
        <v>28.700000000000003</v>
      </c>
      <c r="F86" s="32">
        <v>29.45</v>
      </c>
      <c r="G86" s="32">
        <v>30.4</v>
      </c>
    </row>
    <row r="87" spans="1:7" x14ac:dyDescent="0.2">
      <c r="B87" s="17" t="s">
        <v>97</v>
      </c>
      <c r="C87" s="33">
        <v>464.52499999999998</v>
      </c>
      <c r="D87" s="33">
        <v>490.8</v>
      </c>
      <c r="E87" s="33">
        <v>510.67500000000001</v>
      </c>
      <c r="F87" s="33">
        <v>528.1</v>
      </c>
      <c r="G87" s="33">
        <v>549.54999999999995</v>
      </c>
    </row>
    <row r="88" spans="1:7" x14ac:dyDescent="0.2">
      <c r="B88" s="18" t="s">
        <v>37</v>
      </c>
      <c r="C88" s="32">
        <v>96.601659274636674</v>
      </c>
      <c r="D88" s="32">
        <v>102.08569253636222</v>
      </c>
      <c r="E88" s="32">
        <v>106.25796708824788</v>
      </c>
      <c r="F88" s="32">
        <v>109.93419843053023</v>
      </c>
      <c r="G88" s="32">
        <v>114.4537032291382</v>
      </c>
    </row>
    <row r="89" spans="1:7" x14ac:dyDescent="0.2">
      <c r="B89" s="88" t="s">
        <v>33</v>
      </c>
      <c r="C89" s="89">
        <v>561.12665927463661</v>
      </c>
      <c r="D89" s="89">
        <v>592.88569253636228</v>
      </c>
      <c r="E89" s="89">
        <v>616.93296708824789</v>
      </c>
      <c r="F89" s="89">
        <v>638.0341984305303</v>
      </c>
      <c r="G89" s="89">
        <v>664.00370322913818</v>
      </c>
    </row>
    <row r="90" spans="1:7" x14ac:dyDescent="0.2">
      <c r="B90" s="18" t="s">
        <v>38</v>
      </c>
      <c r="C90" s="32">
        <v>56.112665927463667</v>
      </c>
      <c r="D90" s="32">
        <v>59.288569253636233</v>
      </c>
      <c r="E90" s="32">
        <v>61.693296708824789</v>
      </c>
      <c r="F90" s="32">
        <v>63.803419843053035</v>
      </c>
      <c r="G90" s="32">
        <v>66.400370322913815</v>
      </c>
    </row>
    <row r="91" spans="1:7" x14ac:dyDescent="0.2">
      <c r="B91" s="35" t="s">
        <v>55</v>
      </c>
      <c r="C91" s="36">
        <v>617.2393252021003</v>
      </c>
      <c r="D91" s="36">
        <v>652.17426178999847</v>
      </c>
      <c r="E91" s="36">
        <v>678.62626379707262</v>
      </c>
      <c r="F91" s="36">
        <v>701.8376182735833</v>
      </c>
      <c r="G91" s="36">
        <v>730.40407355205195</v>
      </c>
    </row>
    <row r="92" spans="1:7" x14ac:dyDescent="0.2">
      <c r="B92" s="37"/>
      <c r="C92" s="38"/>
      <c r="D92" s="38"/>
      <c r="E92" s="38"/>
      <c r="F92" s="38"/>
      <c r="G92" s="38"/>
    </row>
    <row r="93" spans="1:7" x14ac:dyDescent="0.2">
      <c r="B93" s="54" t="s">
        <v>59</v>
      </c>
      <c r="C93" s="55">
        <v>112.22533185492732</v>
      </c>
      <c r="D93" s="55">
        <v>118.57713850727244</v>
      </c>
      <c r="E93" s="55">
        <v>123.38659341764958</v>
      </c>
      <c r="F93" s="55">
        <v>127.60683968610604</v>
      </c>
      <c r="G93" s="55">
        <v>132.80074064582763</v>
      </c>
    </row>
    <row r="94" spans="1:7" x14ac:dyDescent="0.2">
      <c r="B94" s="56" t="s">
        <v>38</v>
      </c>
      <c r="C94" s="57">
        <v>11.222533185492733</v>
      </c>
      <c r="D94" s="57">
        <v>11.857713850727244</v>
      </c>
      <c r="E94" s="57">
        <v>12.338659341764959</v>
      </c>
      <c r="F94" s="57">
        <v>12.760683968610605</v>
      </c>
      <c r="G94" s="57">
        <v>13.280074064582763</v>
      </c>
    </row>
    <row r="95" spans="1:7" x14ac:dyDescent="0.2">
      <c r="B95" s="40" t="s">
        <v>60</v>
      </c>
      <c r="C95" s="41">
        <v>123.44786504042006</v>
      </c>
      <c r="D95" s="41">
        <v>130.43485235799969</v>
      </c>
      <c r="E95" s="41">
        <v>135.72525275941453</v>
      </c>
      <c r="F95" s="41">
        <v>140.36752365471665</v>
      </c>
      <c r="G95" s="41">
        <v>146.08081471041038</v>
      </c>
    </row>
    <row r="97" spans="1:7" ht="26.25" customHeight="1" x14ac:dyDescent="0.2">
      <c r="B97" s="246" t="s">
        <v>73</v>
      </c>
      <c r="C97" s="247"/>
      <c r="D97" s="247"/>
      <c r="E97" s="247"/>
      <c r="F97" s="247"/>
      <c r="G97" s="248"/>
    </row>
    <row r="98" spans="1:7" x14ac:dyDescent="0.2">
      <c r="B98" s="18" t="s">
        <v>17</v>
      </c>
      <c r="C98" s="32"/>
      <c r="D98" s="32"/>
      <c r="E98" s="32"/>
      <c r="F98" s="32"/>
      <c r="G98" s="32"/>
    </row>
    <row r="99" spans="1:7" x14ac:dyDescent="0.2">
      <c r="B99" s="34" t="s">
        <v>53</v>
      </c>
      <c r="C99" s="32">
        <v>350.53999999999996</v>
      </c>
      <c r="D99" s="32">
        <v>370.44</v>
      </c>
      <c r="E99" s="32">
        <v>385.58000000000004</v>
      </c>
      <c r="F99" s="32">
        <v>398.92</v>
      </c>
      <c r="G99" s="32">
        <v>415.32</v>
      </c>
    </row>
    <row r="100" spans="1:7" x14ac:dyDescent="0.2">
      <c r="B100" s="34" t="s">
        <v>54</v>
      </c>
      <c r="C100" s="32">
        <v>350.53999999999996</v>
      </c>
      <c r="D100" s="32">
        <v>370.44</v>
      </c>
      <c r="E100" s="32">
        <v>385.58000000000004</v>
      </c>
      <c r="F100" s="32">
        <v>398.92</v>
      </c>
      <c r="G100" s="32">
        <v>415.32</v>
      </c>
    </row>
    <row r="101" spans="1:7" s="71" customFormat="1" x14ac:dyDescent="0.2">
      <c r="A101" s="138"/>
      <c r="B101" s="34" t="s">
        <v>96</v>
      </c>
      <c r="C101" s="32">
        <v>42.16</v>
      </c>
      <c r="D101" s="32">
        <v>44.4</v>
      </c>
      <c r="E101" s="32">
        <v>45.92</v>
      </c>
      <c r="F101" s="32">
        <v>47.12</v>
      </c>
      <c r="G101" s="32">
        <v>48.64</v>
      </c>
    </row>
    <row r="102" spans="1:7" x14ac:dyDescent="0.2">
      <c r="B102" s="17" t="s">
        <v>97</v>
      </c>
      <c r="C102" s="33">
        <v>743.2399999999999</v>
      </c>
      <c r="D102" s="33">
        <v>785.28</v>
      </c>
      <c r="E102" s="33">
        <v>817.08</v>
      </c>
      <c r="F102" s="33">
        <v>844.96</v>
      </c>
      <c r="G102" s="33">
        <v>879.28</v>
      </c>
    </row>
    <row r="103" spans="1:7" x14ac:dyDescent="0.2">
      <c r="B103" s="18" t="s">
        <v>37</v>
      </c>
      <c r="C103" s="32">
        <v>154.56265483941866</v>
      </c>
      <c r="D103" s="32">
        <v>163.33710805817955</v>
      </c>
      <c r="E103" s="32">
        <v>170.01274734119662</v>
      </c>
      <c r="F103" s="32">
        <v>175.89471748884836</v>
      </c>
      <c r="G103" s="32">
        <v>183.12592516662113</v>
      </c>
    </row>
    <row r="104" spans="1:7" x14ac:dyDescent="0.2">
      <c r="B104" s="88" t="s">
        <v>33</v>
      </c>
      <c r="C104" s="89">
        <v>897.80265483941855</v>
      </c>
      <c r="D104" s="89">
        <v>948.6171080581795</v>
      </c>
      <c r="E104" s="89">
        <v>987.09274734119663</v>
      </c>
      <c r="F104" s="89">
        <v>1020.8547174888483</v>
      </c>
      <c r="G104" s="89">
        <v>1062.405925166621</v>
      </c>
    </row>
    <row r="105" spans="1:7" x14ac:dyDescent="0.2">
      <c r="B105" s="18" t="s">
        <v>38</v>
      </c>
      <c r="C105" s="32">
        <v>89.780265483941861</v>
      </c>
      <c r="D105" s="32">
        <v>94.86171080581795</v>
      </c>
      <c r="E105" s="32">
        <v>98.709274734119674</v>
      </c>
      <c r="F105" s="32">
        <v>102.08547174888484</v>
      </c>
      <c r="G105" s="32">
        <v>106.2405925166621</v>
      </c>
    </row>
    <row r="106" spans="1:7" x14ac:dyDescent="0.2">
      <c r="B106" s="35" t="s">
        <v>55</v>
      </c>
      <c r="C106" s="36">
        <v>987.58292032336044</v>
      </c>
      <c r="D106" s="36">
        <v>1043.4788188639975</v>
      </c>
      <c r="E106" s="36">
        <v>1085.8020220753162</v>
      </c>
      <c r="F106" s="36">
        <v>1122.9401892377332</v>
      </c>
      <c r="G106" s="36">
        <v>1168.646517683283</v>
      </c>
    </row>
    <row r="107" spans="1:7" x14ac:dyDescent="0.2">
      <c r="B107" s="37"/>
      <c r="C107" s="38"/>
      <c r="D107" s="38"/>
      <c r="E107" s="38"/>
      <c r="F107" s="38"/>
      <c r="G107" s="38"/>
    </row>
    <row r="108" spans="1:7" x14ac:dyDescent="0.2">
      <c r="B108" s="54" t="s">
        <v>59</v>
      </c>
      <c r="C108" s="55">
        <v>448.90132741970928</v>
      </c>
      <c r="D108" s="55">
        <v>474.30855402908975</v>
      </c>
      <c r="E108" s="55">
        <v>493.54637367059831</v>
      </c>
      <c r="F108" s="55">
        <v>510.42735874442417</v>
      </c>
      <c r="G108" s="55">
        <v>531.20296258331052</v>
      </c>
    </row>
    <row r="109" spans="1:7" x14ac:dyDescent="0.2">
      <c r="B109" s="56" t="s">
        <v>38</v>
      </c>
      <c r="C109" s="57">
        <v>44.89013274197093</v>
      </c>
      <c r="D109" s="57">
        <v>47.430855402908975</v>
      </c>
      <c r="E109" s="57">
        <v>49.354637367059837</v>
      </c>
      <c r="F109" s="57">
        <v>51.042735874442421</v>
      </c>
      <c r="G109" s="57">
        <v>53.120296258331052</v>
      </c>
    </row>
    <row r="110" spans="1:7" x14ac:dyDescent="0.2">
      <c r="B110" s="40" t="s">
        <v>60</v>
      </c>
      <c r="C110" s="41">
        <v>493.79146016168022</v>
      </c>
      <c r="D110" s="41">
        <v>521.73940943199875</v>
      </c>
      <c r="E110" s="41">
        <v>542.90101103765812</v>
      </c>
      <c r="F110" s="41">
        <v>561.4700946188666</v>
      </c>
      <c r="G110" s="41">
        <v>584.32325884164152</v>
      </c>
    </row>
    <row r="112" spans="1:7" ht="24.75" customHeight="1" x14ac:dyDescent="0.2">
      <c r="B112" s="246" t="s">
        <v>74</v>
      </c>
      <c r="C112" s="247"/>
      <c r="D112" s="247"/>
      <c r="E112" s="247"/>
      <c r="F112" s="247"/>
      <c r="G112" s="248"/>
    </row>
    <row r="113" spans="1:7" x14ac:dyDescent="0.2">
      <c r="B113" s="18" t="s">
        <v>17</v>
      </c>
      <c r="C113" s="32"/>
      <c r="D113" s="32"/>
      <c r="E113" s="32"/>
      <c r="F113" s="32"/>
      <c r="G113" s="32"/>
    </row>
    <row r="114" spans="1:7" x14ac:dyDescent="0.2">
      <c r="B114" s="34" t="s">
        <v>53</v>
      </c>
      <c r="C114" s="32">
        <v>87.634999999999991</v>
      </c>
      <c r="D114" s="32">
        <v>92.61</v>
      </c>
      <c r="E114" s="32">
        <v>96.39500000000001</v>
      </c>
      <c r="F114" s="32">
        <v>99.73</v>
      </c>
      <c r="G114" s="32">
        <v>103.83</v>
      </c>
    </row>
    <row r="115" spans="1:7" x14ac:dyDescent="0.2">
      <c r="B115" s="34" t="s">
        <v>54</v>
      </c>
      <c r="C115" s="32">
        <v>350.53999999999996</v>
      </c>
      <c r="D115" s="32">
        <v>370.44</v>
      </c>
      <c r="E115" s="32">
        <v>385.58000000000004</v>
      </c>
      <c r="F115" s="32">
        <v>398.92</v>
      </c>
      <c r="G115" s="32">
        <v>415.32</v>
      </c>
    </row>
    <row r="116" spans="1:7" s="71" customFormat="1" x14ac:dyDescent="0.2">
      <c r="A116" s="138"/>
      <c r="B116" s="34" t="s">
        <v>96</v>
      </c>
      <c r="C116" s="32">
        <v>26.349999999999998</v>
      </c>
      <c r="D116" s="32">
        <v>27.75</v>
      </c>
      <c r="E116" s="32">
        <v>28.700000000000003</v>
      </c>
      <c r="F116" s="32">
        <v>29.45</v>
      </c>
      <c r="G116" s="32">
        <v>30.4</v>
      </c>
    </row>
    <row r="117" spans="1:7" x14ac:dyDescent="0.2">
      <c r="B117" s="17" t="s">
        <v>97</v>
      </c>
      <c r="C117" s="33">
        <v>464.52499999999998</v>
      </c>
      <c r="D117" s="33">
        <v>490.8</v>
      </c>
      <c r="E117" s="33">
        <v>510.67500000000001</v>
      </c>
      <c r="F117" s="33">
        <v>528.1</v>
      </c>
      <c r="G117" s="33">
        <v>549.54999999999995</v>
      </c>
    </row>
    <row r="118" spans="1:7" x14ac:dyDescent="0.2">
      <c r="B118" s="18" t="s">
        <v>37</v>
      </c>
      <c r="C118" s="32">
        <v>96.601659274636674</v>
      </c>
      <c r="D118" s="32">
        <v>102.08569253636222</v>
      </c>
      <c r="E118" s="32">
        <v>106.25796708824788</v>
      </c>
      <c r="F118" s="32">
        <v>109.93419843053023</v>
      </c>
      <c r="G118" s="32">
        <v>114.4537032291382</v>
      </c>
    </row>
    <row r="119" spans="1:7" x14ac:dyDescent="0.2">
      <c r="B119" s="88" t="s">
        <v>33</v>
      </c>
      <c r="C119" s="89">
        <v>561.12665927463661</v>
      </c>
      <c r="D119" s="89">
        <v>592.88569253636228</v>
      </c>
      <c r="E119" s="89">
        <v>616.93296708824789</v>
      </c>
      <c r="F119" s="89">
        <v>638.0341984305303</v>
      </c>
      <c r="G119" s="89">
        <v>664.00370322913818</v>
      </c>
    </row>
    <row r="120" spans="1:7" x14ac:dyDescent="0.2">
      <c r="B120" s="18" t="s">
        <v>38</v>
      </c>
      <c r="C120" s="32">
        <v>56.112665927463667</v>
      </c>
      <c r="D120" s="32">
        <v>59.288569253636233</v>
      </c>
      <c r="E120" s="32">
        <v>61.693296708824789</v>
      </c>
      <c r="F120" s="32">
        <v>63.803419843053035</v>
      </c>
      <c r="G120" s="32">
        <v>66.400370322913815</v>
      </c>
    </row>
    <row r="121" spans="1:7" x14ac:dyDescent="0.2">
      <c r="B121" s="35" t="s">
        <v>55</v>
      </c>
      <c r="C121" s="36">
        <v>617.2393252021003</v>
      </c>
      <c r="D121" s="36">
        <v>652.17426178999847</v>
      </c>
      <c r="E121" s="36">
        <v>678.62626379707262</v>
      </c>
      <c r="F121" s="36">
        <v>701.8376182735833</v>
      </c>
      <c r="G121" s="36">
        <v>730.40407355205195</v>
      </c>
    </row>
    <row r="122" spans="1:7" x14ac:dyDescent="0.2">
      <c r="B122" s="37"/>
      <c r="C122" s="38"/>
      <c r="D122" s="38"/>
      <c r="E122" s="38"/>
      <c r="F122" s="38"/>
      <c r="G122" s="38"/>
    </row>
    <row r="123" spans="1:7" x14ac:dyDescent="0.2">
      <c r="B123" s="54" t="s">
        <v>59</v>
      </c>
      <c r="C123" s="55">
        <v>112.22533185492732</v>
      </c>
      <c r="D123" s="55">
        <v>118.57713850727244</v>
      </c>
      <c r="E123" s="55">
        <v>123.38659341764958</v>
      </c>
      <c r="F123" s="55">
        <v>127.60683968610604</v>
      </c>
      <c r="G123" s="55">
        <v>132.80074064582763</v>
      </c>
    </row>
    <row r="124" spans="1:7" x14ac:dyDescent="0.2">
      <c r="B124" s="56" t="s">
        <v>38</v>
      </c>
      <c r="C124" s="57">
        <v>11.222533185492733</v>
      </c>
      <c r="D124" s="57">
        <v>11.857713850727244</v>
      </c>
      <c r="E124" s="57">
        <v>12.338659341764959</v>
      </c>
      <c r="F124" s="57">
        <v>12.760683968610605</v>
      </c>
      <c r="G124" s="57">
        <v>13.280074064582763</v>
      </c>
    </row>
    <row r="125" spans="1:7" x14ac:dyDescent="0.2">
      <c r="B125" s="40" t="s">
        <v>60</v>
      </c>
      <c r="C125" s="41">
        <v>123.44786504042006</v>
      </c>
      <c r="D125" s="41">
        <v>130.43485235799969</v>
      </c>
      <c r="E125" s="41">
        <v>135.72525275941453</v>
      </c>
      <c r="F125" s="41">
        <v>140.36752365471665</v>
      </c>
      <c r="G125" s="41">
        <v>146.08081471041038</v>
      </c>
    </row>
    <row r="127" spans="1:7" ht="25.5" customHeight="1" x14ac:dyDescent="0.2">
      <c r="B127" s="246" t="s">
        <v>75</v>
      </c>
      <c r="C127" s="247"/>
      <c r="D127" s="247"/>
      <c r="E127" s="247"/>
      <c r="F127" s="247"/>
      <c r="G127" s="248"/>
    </row>
    <row r="128" spans="1:7" x14ac:dyDescent="0.2">
      <c r="B128" s="18" t="s">
        <v>17</v>
      </c>
      <c r="C128" s="32"/>
      <c r="D128" s="32"/>
      <c r="E128" s="32"/>
      <c r="F128" s="32"/>
      <c r="G128" s="32"/>
    </row>
    <row r="129" spans="1:7" x14ac:dyDescent="0.2">
      <c r="B129" s="34" t="s">
        <v>53</v>
      </c>
      <c r="C129" s="32">
        <v>350.53999999999996</v>
      </c>
      <c r="D129" s="32">
        <v>370.44</v>
      </c>
      <c r="E129" s="32">
        <v>385.58000000000004</v>
      </c>
      <c r="F129" s="32">
        <v>398.92</v>
      </c>
      <c r="G129" s="32">
        <v>415.32</v>
      </c>
    </row>
    <row r="130" spans="1:7" x14ac:dyDescent="0.2">
      <c r="B130" s="34" t="s">
        <v>54</v>
      </c>
      <c r="C130" s="32">
        <v>350.53999999999996</v>
      </c>
      <c r="D130" s="32">
        <v>370.44</v>
      </c>
      <c r="E130" s="32">
        <v>385.58000000000004</v>
      </c>
      <c r="F130" s="32">
        <v>398.92</v>
      </c>
      <c r="G130" s="32">
        <v>415.32</v>
      </c>
    </row>
    <row r="131" spans="1:7" s="71" customFormat="1" x14ac:dyDescent="0.2">
      <c r="A131" s="138"/>
      <c r="B131" s="34" t="s">
        <v>96</v>
      </c>
      <c r="C131" s="32">
        <v>42.16</v>
      </c>
      <c r="D131" s="32">
        <v>44.4</v>
      </c>
      <c r="E131" s="32">
        <v>45.92</v>
      </c>
      <c r="F131" s="32">
        <v>47.12</v>
      </c>
      <c r="G131" s="32">
        <v>48.64</v>
      </c>
    </row>
    <row r="132" spans="1:7" x14ac:dyDescent="0.2">
      <c r="B132" s="17" t="s">
        <v>97</v>
      </c>
      <c r="C132" s="33">
        <v>743.2399999999999</v>
      </c>
      <c r="D132" s="33">
        <v>785.28</v>
      </c>
      <c r="E132" s="33">
        <v>817.08</v>
      </c>
      <c r="F132" s="33">
        <v>844.96</v>
      </c>
      <c r="G132" s="33">
        <v>879.28</v>
      </c>
    </row>
    <row r="133" spans="1:7" x14ac:dyDescent="0.2">
      <c r="B133" s="18" t="s">
        <v>37</v>
      </c>
      <c r="C133" s="32">
        <v>154.56265483941866</v>
      </c>
      <c r="D133" s="32">
        <v>163.33710805817955</v>
      </c>
      <c r="E133" s="32">
        <v>170.01274734119662</v>
      </c>
      <c r="F133" s="32">
        <v>175.89471748884836</v>
      </c>
      <c r="G133" s="32">
        <v>183.12592516662113</v>
      </c>
    </row>
    <row r="134" spans="1:7" x14ac:dyDescent="0.2">
      <c r="B134" s="88" t="s">
        <v>33</v>
      </c>
      <c r="C134" s="89">
        <v>897.80265483941855</v>
      </c>
      <c r="D134" s="89">
        <v>948.6171080581795</v>
      </c>
      <c r="E134" s="89">
        <v>987.09274734119663</v>
      </c>
      <c r="F134" s="89">
        <v>1020.8547174888483</v>
      </c>
      <c r="G134" s="89">
        <v>1062.405925166621</v>
      </c>
    </row>
    <row r="135" spans="1:7" x14ac:dyDescent="0.2">
      <c r="B135" s="18" t="s">
        <v>38</v>
      </c>
      <c r="C135" s="32">
        <v>89.780265483941861</v>
      </c>
      <c r="D135" s="32">
        <v>94.86171080581795</v>
      </c>
      <c r="E135" s="32">
        <v>98.709274734119674</v>
      </c>
      <c r="F135" s="32">
        <v>102.08547174888484</v>
      </c>
      <c r="G135" s="32">
        <v>106.2405925166621</v>
      </c>
    </row>
    <row r="136" spans="1:7" x14ac:dyDescent="0.2">
      <c r="B136" s="35" t="s">
        <v>55</v>
      </c>
      <c r="C136" s="36">
        <v>987.58292032336044</v>
      </c>
      <c r="D136" s="36">
        <v>1043.4788188639975</v>
      </c>
      <c r="E136" s="36">
        <v>1085.8020220753162</v>
      </c>
      <c r="F136" s="36">
        <v>1122.9401892377332</v>
      </c>
      <c r="G136" s="36">
        <v>1168.646517683283</v>
      </c>
    </row>
    <row r="137" spans="1:7" x14ac:dyDescent="0.2">
      <c r="B137" s="37"/>
      <c r="C137" s="38"/>
      <c r="D137" s="38"/>
      <c r="E137" s="38"/>
      <c r="F137" s="38"/>
      <c r="G137" s="38"/>
    </row>
    <row r="138" spans="1:7" x14ac:dyDescent="0.2">
      <c r="B138" s="54" t="s">
        <v>59</v>
      </c>
      <c r="C138" s="55">
        <v>448.90132741970928</v>
      </c>
      <c r="D138" s="55">
        <v>474.30855402908975</v>
      </c>
      <c r="E138" s="55">
        <v>493.54637367059831</v>
      </c>
      <c r="F138" s="55">
        <v>510.42735874442417</v>
      </c>
      <c r="G138" s="55">
        <v>531.20296258331052</v>
      </c>
    </row>
    <row r="139" spans="1:7" x14ac:dyDescent="0.2">
      <c r="B139" s="56" t="s">
        <v>38</v>
      </c>
      <c r="C139" s="57">
        <v>44.89013274197093</v>
      </c>
      <c r="D139" s="57">
        <v>47.430855402908975</v>
      </c>
      <c r="E139" s="57">
        <v>49.354637367059837</v>
      </c>
      <c r="F139" s="57">
        <v>51.042735874442421</v>
      </c>
      <c r="G139" s="57">
        <v>53.120296258331052</v>
      </c>
    </row>
    <row r="140" spans="1:7" x14ac:dyDescent="0.2">
      <c r="B140" s="40" t="s">
        <v>60</v>
      </c>
      <c r="C140" s="41">
        <v>493.79146016168022</v>
      </c>
      <c r="D140" s="41">
        <v>521.73940943199875</v>
      </c>
      <c r="E140" s="41">
        <v>542.90101103765812</v>
      </c>
      <c r="F140" s="41">
        <v>561.4700946188666</v>
      </c>
      <c r="G140" s="41">
        <v>584.32325884164152</v>
      </c>
    </row>
    <row r="142" spans="1:7" ht="26.25" customHeight="1" x14ac:dyDescent="0.2">
      <c r="B142" s="246" t="s">
        <v>206</v>
      </c>
      <c r="C142" s="247"/>
      <c r="D142" s="247"/>
      <c r="E142" s="247"/>
      <c r="F142" s="247"/>
      <c r="G142" s="248"/>
    </row>
    <row r="143" spans="1:7" x14ac:dyDescent="0.2">
      <c r="B143" s="18" t="s">
        <v>17</v>
      </c>
      <c r="C143" s="32"/>
      <c r="D143" s="32"/>
      <c r="E143" s="32"/>
      <c r="F143" s="32"/>
      <c r="G143" s="32"/>
    </row>
    <row r="144" spans="1:7" x14ac:dyDescent="0.2">
      <c r="B144" s="34" t="s">
        <v>53</v>
      </c>
      <c r="C144" s="32">
        <v>87.634999999999991</v>
      </c>
      <c r="D144" s="32">
        <v>92.61</v>
      </c>
      <c r="E144" s="32">
        <v>96.39500000000001</v>
      </c>
      <c r="F144" s="32">
        <v>99.73</v>
      </c>
      <c r="G144" s="32">
        <v>103.83</v>
      </c>
    </row>
    <row r="145" spans="1:7" x14ac:dyDescent="0.2">
      <c r="B145" s="34" t="s">
        <v>54</v>
      </c>
      <c r="C145" s="32">
        <v>175.26999999999998</v>
      </c>
      <c r="D145" s="32">
        <v>185.22</v>
      </c>
      <c r="E145" s="32">
        <v>192.79000000000002</v>
      </c>
      <c r="F145" s="32">
        <v>199.46</v>
      </c>
      <c r="G145" s="32">
        <v>207.66</v>
      </c>
    </row>
    <row r="146" spans="1:7" s="71" customFormat="1" x14ac:dyDescent="0.2">
      <c r="A146" s="138"/>
      <c r="B146" s="34" t="s">
        <v>96</v>
      </c>
      <c r="C146" s="32">
        <v>15.809999999999999</v>
      </c>
      <c r="D146" s="32">
        <v>16.649999999999999</v>
      </c>
      <c r="E146" s="32">
        <v>17.22</v>
      </c>
      <c r="F146" s="32">
        <v>17.669999999999998</v>
      </c>
      <c r="G146" s="32">
        <v>18.240000000000002</v>
      </c>
    </row>
    <row r="147" spans="1:7" x14ac:dyDescent="0.2">
      <c r="B147" s="17" t="s">
        <v>97</v>
      </c>
      <c r="C147" s="33">
        <v>278.71499999999997</v>
      </c>
      <c r="D147" s="33">
        <v>294.47999999999996</v>
      </c>
      <c r="E147" s="33">
        <v>306.40500000000009</v>
      </c>
      <c r="F147" s="33">
        <v>316.86</v>
      </c>
      <c r="G147" s="33">
        <v>329.73</v>
      </c>
    </row>
    <row r="148" spans="1:7" x14ac:dyDescent="0.2">
      <c r="B148" s="18" t="s">
        <v>37</v>
      </c>
      <c r="C148" s="32">
        <v>57.960995564782003</v>
      </c>
      <c r="D148" s="32">
        <v>61.251415521817329</v>
      </c>
      <c r="E148" s="32">
        <v>63.754780252948741</v>
      </c>
      <c r="F148" s="32">
        <v>65.960519058318127</v>
      </c>
      <c r="G148" s="32">
        <v>68.672221937482917</v>
      </c>
    </row>
    <row r="149" spans="1:7" x14ac:dyDescent="0.2">
      <c r="B149" s="88" t="s">
        <v>33</v>
      </c>
      <c r="C149" s="89">
        <v>336.675995564782</v>
      </c>
      <c r="D149" s="89">
        <v>355.73141552181727</v>
      </c>
      <c r="E149" s="89">
        <v>370.15978025294885</v>
      </c>
      <c r="F149" s="89">
        <v>382.82051905831815</v>
      </c>
      <c r="G149" s="89">
        <v>398.40222193748292</v>
      </c>
    </row>
    <row r="150" spans="1:7" x14ac:dyDescent="0.2">
      <c r="B150" s="18" t="s">
        <v>38</v>
      </c>
      <c r="C150" s="32">
        <v>33.667599556478201</v>
      </c>
      <c r="D150" s="32">
        <v>35.573141552181731</v>
      </c>
      <c r="E150" s="32">
        <v>37.015978025294885</v>
      </c>
      <c r="F150" s="32">
        <v>38.282051905831814</v>
      </c>
      <c r="G150" s="32">
        <v>39.840222193748296</v>
      </c>
    </row>
    <row r="151" spans="1:7" x14ac:dyDescent="0.2">
      <c r="B151" s="35" t="s">
        <v>55</v>
      </c>
      <c r="C151" s="36">
        <v>370.34359512126019</v>
      </c>
      <c r="D151" s="36">
        <v>391.30455707399898</v>
      </c>
      <c r="E151" s="36">
        <v>407.17575827824373</v>
      </c>
      <c r="F151" s="36">
        <v>421.10257096414995</v>
      </c>
      <c r="G151" s="36">
        <v>438.2424441312312</v>
      </c>
    </row>
    <row r="152" spans="1:7" x14ac:dyDescent="0.2">
      <c r="B152" s="37"/>
      <c r="C152" s="38"/>
      <c r="D152" s="38"/>
      <c r="E152" s="38"/>
      <c r="F152" s="38"/>
      <c r="G152" s="38"/>
    </row>
    <row r="153" spans="1:7" x14ac:dyDescent="0.2">
      <c r="B153" s="54" t="s">
        <v>59</v>
      </c>
      <c r="C153" s="55">
        <v>112.22533185492732</v>
      </c>
      <c r="D153" s="55">
        <v>118.57713850727244</v>
      </c>
      <c r="E153" s="55">
        <v>123.38659341764958</v>
      </c>
      <c r="F153" s="55">
        <v>127.60683968610604</v>
      </c>
      <c r="G153" s="55">
        <v>132.80074064582763</v>
      </c>
    </row>
    <row r="154" spans="1:7" x14ac:dyDescent="0.2">
      <c r="B154" s="56" t="s">
        <v>38</v>
      </c>
      <c r="C154" s="57">
        <v>11.222533185492733</v>
      </c>
      <c r="D154" s="57">
        <v>11.857713850727244</v>
      </c>
      <c r="E154" s="57">
        <v>12.338659341764959</v>
      </c>
      <c r="F154" s="57">
        <v>12.760683968610605</v>
      </c>
      <c r="G154" s="57">
        <v>13.280074064582763</v>
      </c>
    </row>
    <row r="155" spans="1:7" x14ac:dyDescent="0.2">
      <c r="B155" s="40" t="s">
        <v>60</v>
      </c>
      <c r="C155" s="41">
        <v>123.44786504042006</v>
      </c>
      <c r="D155" s="41">
        <v>130.43485235799969</v>
      </c>
      <c r="E155" s="41">
        <v>135.72525275941453</v>
      </c>
      <c r="F155" s="41">
        <v>140.36752365471665</v>
      </c>
      <c r="G155" s="41">
        <v>146.08081471041038</v>
      </c>
    </row>
    <row r="157" spans="1:7" ht="25.5" customHeight="1" x14ac:dyDescent="0.2">
      <c r="B157" s="246" t="s">
        <v>106</v>
      </c>
      <c r="C157" s="247"/>
      <c r="D157" s="247"/>
      <c r="E157" s="247"/>
      <c r="F157" s="247"/>
      <c r="G157" s="248"/>
    </row>
    <row r="158" spans="1:7" x14ac:dyDescent="0.2">
      <c r="B158" s="18" t="s">
        <v>17</v>
      </c>
      <c r="C158" s="32"/>
      <c r="D158" s="32"/>
      <c r="E158" s="32"/>
      <c r="F158" s="32"/>
      <c r="G158" s="32"/>
    </row>
    <row r="159" spans="1:7" x14ac:dyDescent="0.2">
      <c r="B159" s="34" t="s">
        <v>53</v>
      </c>
      <c r="C159" s="32">
        <v>350.53999999999996</v>
      </c>
      <c r="D159" s="32">
        <v>370.44</v>
      </c>
      <c r="E159" s="32">
        <v>385.58000000000004</v>
      </c>
      <c r="F159" s="32">
        <v>398.92</v>
      </c>
      <c r="G159" s="32">
        <v>415.32</v>
      </c>
    </row>
    <row r="160" spans="1:7" x14ac:dyDescent="0.2">
      <c r="B160" s="34" t="s">
        <v>54</v>
      </c>
      <c r="C160" s="32">
        <v>175.26999999999998</v>
      </c>
      <c r="D160" s="32">
        <v>185.22</v>
      </c>
      <c r="E160" s="32">
        <v>192.79000000000002</v>
      </c>
      <c r="F160" s="32">
        <v>199.46</v>
      </c>
      <c r="G160" s="32">
        <v>207.66</v>
      </c>
    </row>
    <row r="161" spans="1:7" s="71" customFormat="1" x14ac:dyDescent="0.2">
      <c r="A161" s="138"/>
      <c r="B161" s="34" t="s">
        <v>96</v>
      </c>
      <c r="C161" s="32">
        <v>31.619999999999997</v>
      </c>
      <c r="D161" s="32">
        <v>33.299999999999997</v>
      </c>
      <c r="E161" s="32">
        <v>34.44</v>
      </c>
      <c r="F161" s="32">
        <v>35.339999999999996</v>
      </c>
      <c r="G161" s="32">
        <v>36.480000000000004</v>
      </c>
    </row>
    <row r="162" spans="1:7" x14ac:dyDescent="0.2">
      <c r="B162" s="17" t="s">
        <v>97</v>
      </c>
      <c r="C162" s="33">
        <v>557.42999999999995</v>
      </c>
      <c r="D162" s="33">
        <v>588.95999999999992</v>
      </c>
      <c r="E162" s="33">
        <v>612.81000000000017</v>
      </c>
      <c r="F162" s="33">
        <v>633.72</v>
      </c>
      <c r="G162" s="33">
        <v>659.46</v>
      </c>
    </row>
    <row r="163" spans="1:7" x14ac:dyDescent="0.2">
      <c r="B163" s="18" t="s">
        <v>37</v>
      </c>
      <c r="C163" s="32">
        <v>115.92199112956401</v>
      </c>
      <c r="D163" s="32">
        <v>122.50283104363466</v>
      </c>
      <c r="E163" s="32">
        <v>127.50956050589748</v>
      </c>
      <c r="F163" s="32">
        <v>131.92103811663625</v>
      </c>
      <c r="G163" s="32">
        <v>137.34444387496583</v>
      </c>
    </row>
    <row r="164" spans="1:7" x14ac:dyDescent="0.2">
      <c r="B164" s="88" t="s">
        <v>33</v>
      </c>
      <c r="C164" s="89">
        <v>673.351991129564</v>
      </c>
      <c r="D164" s="89">
        <v>711.46283104363454</v>
      </c>
      <c r="E164" s="89">
        <v>740.3195605058977</v>
      </c>
      <c r="F164" s="89">
        <v>765.64103811663631</v>
      </c>
      <c r="G164" s="89">
        <v>796.80444387496584</v>
      </c>
    </row>
    <row r="165" spans="1:7" x14ac:dyDescent="0.2">
      <c r="B165" s="18" t="s">
        <v>38</v>
      </c>
      <c r="C165" s="32">
        <v>67.335199112956403</v>
      </c>
      <c r="D165" s="32">
        <v>71.146283104363462</v>
      </c>
      <c r="E165" s="32">
        <v>74.03195605058977</v>
      </c>
      <c r="F165" s="32">
        <v>76.564103811663628</v>
      </c>
      <c r="G165" s="32">
        <v>79.680444387496593</v>
      </c>
    </row>
    <row r="166" spans="1:7" x14ac:dyDescent="0.2">
      <c r="B166" s="35" t="s">
        <v>55</v>
      </c>
      <c r="C166" s="36">
        <v>740.68719024252039</v>
      </c>
      <c r="D166" s="36">
        <v>782.60911414799796</v>
      </c>
      <c r="E166" s="36">
        <v>814.35151655648747</v>
      </c>
      <c r="F166" s="36">
        <v>842.20514192829989</v>
      </c>
      <c r="G166" s="36">
        <v>876.48488826246239</v>
      </c>
    </row>
    <row r="167" spans="1:7" x14ac:dyDescent="0.2">
      <c r="B167" s="37"/>
      <c r="C167" s="38"/>
      <c r="D167" s="38"/>
      <c r="E167" s="38"/>
      <c r="F167" s="38"/>
      <c r="G167" s="38"/>
    </row>
    <row r="168" spans="1:7" x14ac:dyDescent="0.2">
      <c r="B168" s="54" t="s">
        <v>59</v>
      </c>
      <c r="C168" s="55">
        <v>448.90132741970928</v>
      </c>
      <c r="D168" s="55">
        <v>474.30855402908975</v>
      </c>
      <c r="E168" s="55">
        <v>493.54637367059831</v>
      </c>
      <c r="F168" s="55">
        <v>510.42735874442417</v>
      </c>
      <c r="G168" s="55">
        <v>531.20296258331052</v>
      </c>
    </row>
    <row r="169" spans="1:7" x14ac:dyDescent="0.2">
      <c r="B169" s="56" t="s">
        <v>38</v>
      </c>
      <c r="C169" s="57">
        <v>44.89013274197093</v>
      </c>
      <c r="D169" s="57">
        <v>47.430855402908975</v>
      </c>
      <c r="E169" s="57">
        <v>49.354637367059837</v>
      </c>
      <c r="F169" s="57">
        <v>51.042735874442421</v>
      </c>
      <c r="G169" s="57">
        <v>53.120296258331052</v>
      </c>
    </row>
    <row r="170" spans="1:7" x14ac:dyDescent="0.2">
      <c r="B170" s="40" t="s">
        <v>60</v>
      </c>
      <c r="C170" s="41">
        <v>493.79146016168022</v>
      </c>
      <c r="D170" s="41">
        <v>521.73940943199875</v>
      </c>
      <c r="E170" s="41">
        <v>542.90101103765812</v>
      </c>
      <c r="F170" s="41">
        <v>561.4700946188666</v>
      </c>
      <c r="G170" s="41">
        <v>584.32325884164152</v>
      </c>
    </row>
    <row r="172" spans="1:7" ht="26.25" customHeight="1" x14ac:dyDescent="0.2">
      <c r="B172" s="246" t="s">
        <v>76</v>
      </c>
      <c r="C172" s="247"/>
      <c r="D172" s="247"/>
      <c r="E172" s="247"/>
      <c r="F172" s="247"/>
      <c r="G172" s="248"/>
    </row>
    <row r="173" spans="1:7" x14ac:dyDescent="0.2">
      <c r="B173" s="18" t="s">
        <v>17</v>
      </c>
      <c r="C173" s="32"/>
      <c r="D173" s="32"/>
      <c r="E173" s="32"/>
      <c r="F173" s="32"/>
      <c r="G173" s="32"/>
    </row>
    <row r="174" spans="1:7" x14ac:dyDescent="0.2">
      <c r="B174" s="34" t="s">
        <v>53</v>
      </c>
      <c r="C174" s="32">
        <v>27.782700000000002</v>
      </c>
      <c r="D174" s="32">
        <v>29.360100000000003</v>
      </c>
      <c r="E174" s="32">
        <v>30.561300000000003</v>
      </c>
      <c r="F174" s="32">
        <v>31.617300000000004</v>
      </c>
      <c r="G174" s="32">
        <v>32.917500000000004</v>
      </c>
    </row>
    <row r="175" spans="1:7" x14ac:dyDescent="0.2">
      <c r="B175" s="34" t="s">
        <v>54</v>
      </c>
      <c r="C175" s="32">
        <v>42.094999999999999</v>
      </c>
      <c r="D175" s="32">
        <v>44.484999999999999</v>
      </c>
      <c r="E175" s="32">
        <v>46.305</v>
      </c>
      <c r="F175" s="32">
        <v>47.905000000000001</v>
      </c>
      <c r="G175" s="32">
        <v>49.875</v>
      </c>
    </row>
    <row r="176" spans="1:7" s="71" customFormat="1" x14ac:dyDescent="0.2">
      <c r="A176" s="138"/>
      <c r="B176" s="34" t="s">
        <v>96</v>
      </c>
      <c r="C176" s="32">
        <v>8.7482000000000006</v>
      </c>
      <c r="D176" s="32">
        <v>9.213000000000001</v>
      </c>
      <c r="E176" s="32">
        <v>9.5284000000000013</v>
      </c>
      <c r="F176" s="32">
        <v>9.7774000000000001</v>
      </c>
      <c r="G176" s="32">
        <v>10.0928</v>
      </c>
    </row>
    <row r="177" spans="1:7" x14ac:dyDescent="0.2">
      <c r="B177" s="17" t="s">
        <v>97</v>
      </c>
      <c r="C177" s="33">
        <v>78.625900000000001</v>
      </c>
      <c r="D177" s="33">
        <v>83.058099999999996</v>
      </c>
      <c r="E177" s="33">
        <v>86.3947</v>
      </c>
      <c r="F177" s="33">
        <v>89.299700000000001</v>
      </c>
      <c r="G177" s="33">
        <v>92.885300000000001</v>
      </c>
    </row>
    <row r="178" spans="1:7" x14ac:dyDescent="0.2">
      <c r="B178" s="18" t="s">
        <v>37</v>
      </c>
      <c r="C178" s="32">
        <v>15.405492705643361</v>
      </c>
      <c r="D178" s="32">
        <v>16.280160185545668</v>
      </c>
      <c r="E178" s="32">
        <v>16.946224961036126</v>
      </c>
      <c r="F178" s="32">
        <v>17.531776412016754</v>
      </c>
      <c r="G178" s="32">
        <v>18.252736636036648</v>
      </c>
    </row>
    <row r="179" spans="1:7" x14ac:dyDescent="0.2">
      <c r="B179" s="88" t="s">
        <v>33</v>
      </c>
      <c r="C179" s="89">
        <v>94.031392705643356</v>
      </c>
      <c r="D179" s="89">
        <v>99.338260185545664</v>
      </c>
      <c r="E179" s="89">
        <v>103.34092496103612</v>
      </c>
      <c r="F179" s="89">
        <v>106.83147641201676</v>
      </c>
      <c r="G179" s="89">
        <v>111.13803663603665</v>
      </c>
    </row>
    <row r="180" spans="1:7" x14ac:dyDescent="0.2">
      <c r="B180" s="18" t="s">
        <v>38</v>
      </c>
      <c r="C180" s="32">
        <v>9.4031392705643366</v>
      </c>
      <c r="D180" s="32">
        <v>9.9338260185545675</v>
      </c>
      <c r="E180" s="32">
        <v>10.334092496103613</v>
      </c>
      <c r="F180" s="32">
        <v>10.683147641201677</v>
      </c>
      <c r="G180" s="32">
        <v>11.113803663603665</v>
      </c>
    </row>
    <row r="181" spans="1:7" x14ac:dyDescent="0.2">
      <c r="B181" s="35" t="s">
        <v>55</v>
      </c>
      <c r="C181" s="36">
        <v>103.43453197620769</v>
      </c>
      <c r="D181" s="36">
        <v>109.27208620410023</v>
      </c>
      <c r="E181" s="36">
        <v>113.67501745713973</v>
      </c>
      <c r="F181" s="36">
        <v>117.51462405321843</v>
      </c>
      <c r="G181" s="36">
        <v>122.25184029964031</v>
      </c>
    </row>
    <row r="182" spans="1:7" x14ac:dyDescent="0.2">
      <c r="B182" s="37"/>
      <c r="C182" s="38"/>
      <c r="D182" s="38"/>
      <c r="E182" s="38"/>
      <c r="F182" s="38"/>
      <c r="G182" s="38"/>
    </row>
    <row r="183" spans="1:7" x14ac:dyDescent="0.2">
      <c r="B183" s="54" t="s">
        <v>59</v>
      </c>
      <c r="C183" s="55">
        <v>37.385975413087124</v>
      </c>
      <c r="D183" s="55">
        <v>39.495934772566358</v>
      </c>
      <c r="E183" s="55">
        <v>41.087355707399915</v>
      </c>
      <c r="F183" s="55">
        <v>42.475165320440396</v>
      </c>
      <c r="G183" s="55">
        <v>44.187412156496499</v>
      </c>
    </row>
    <row r="184" spans="1:7" x14ac:dyDescent="0.2">
      <c r="B184" s="56" t="s">
        <v>38</v>
      </c>
      <c r="C184" s="57">
        <v>3.7385975413087125</v>
      </c>
      <c r="D184" s="57">
        <v>3.9495934772566361</v>
      </c>
      <c r="E184" s="57">
        <v>4.1087355707399915</v>
      </c>
      <c r="F184" s="57">
        <v>4.24751653204404</v>
      </c>
      <c r="G184" s="57">
        <v>4.4187412156496499</v>
      </c>
    </row>
    <row r="185" spans="1:7" x14ac:dyDescent="0.2">
      <c r="B185" s="40" t="s">
        <v>60</v>
      </c>
      <c r="C185" s="41">
        <v>41.124572954395838</v>
      </c>
      <c r="D185" s="41">
        <v>43.445528249822992</v>
      </c>
      <c r="E185" s="41">
        <v>45.196091278139903</v>
      </c>
      <c r="F185" s="41">
        <v>46.722681852484435</v>
      </c>
      <c r="G185" s="41">
        <v>48.606153372146153</v>
      </c>
    </row>
    <row r="187" spans="1:7" ht="27" customHeight="1" x14ac:dyDescent="0.2">
      <c r="B187" s="246" t="s">
        <v>77</v>
      </c>
      <c r="C187" s="247"/>
      <c r="D187" s="247"/>
      <c r="E187" s="247"/>
      <c r="F187" s="247"/>
      <c r="G187" s="248"/>
    </row>
    <row r="188" spans="1:7" x14ac:dyDescent="0.2">
      <c r="B188" s="18" t="s">
        <v>17</v>
      </c>
      <c r="C188" s="32"/>
      <c r="D188" s="32"/>
      <c r="E188" s="32"/>
      <c r="F188" s="32"/>
      <c r="G188" s="32"/>
    </row>
    <row r="189" spans="1:7" x14ac:dyDescent="0.2">
      <c r="B189" s="34" t="s">
        <v>53</v>
      </c>
      <c r="C189" s="32">
        <v>350.53999999999996</v>
      </c>
      <c r="D189" s="32">
        <v>370.44</v>
      </c>
      <c r="E189" s="32">
        <v>385.58000000000004</v>
      </c>
      <c r="F189" s="32">
        <v>398.92</v>
      </c>
      <c r="G189" s="32">
        <v>415.32</v>
      </c>
    </row>
    <row r="190" spans="1:7" x14ac:dyDescent="0.2">
      <c r="B190" s="34" t="s">
        <v>54</v>
      </c>
      <c r="C190" s="32">
        <v>87.634999999999991</v>
      </c>
      <c r="D190" s="32">
        <v>92.61</v>
      </c>
      <c r="E190" s="32">
        <v>96.39500000000001</v>
      </c>
      <c r="F190" s="32">
        <v>99.73</v>
      </c>
      <c r="G190" s="32">
        <v>103.83</v>
      </c>
    </row>
    <row r="191" spans="1:7" s="71" customFormat="1" x14ac:dyDescent="0.2">
      <c r="A191" s="138"/>
      <c r="B191" s="34" t="s">
        <v>96</v>
      </c>
      <c r="C191" s="32">
        <v>26.349999999999998</v>
      </c>
      <c r="D191" s="32">
        <v>27.75</v>
      </c>
      <c r="E191" s="32">
        <v>28.700000000000003</v>
      </c>
      <c r="F191" s="32">
        <v>29.45</v>
      </c>
      <c r="G191" s="32">
        <v>30.4</v>
      </c>
    </row>
    <row r="192" spans="1:7" x14ac:dyDescent="0.2">
      <c r="B192" s="17" t="s">
        <v>97</v>
      </c>
      <c r="C192" s="33">
        <v>464.52499999999998</v>
      </c>
      <c r="D192" s="33">
        <v>490.8</v>
      </c>
      <c r="E192" s="33">
        <v>510.67500000000001</v>
      </c>
      <c r="F192" s="33">
        <v>528.1</v>
      </c>
      <c r="G192" s="33">
        <v>549.54999999999995</v>
      </c>
    </row>
    <row r="193" spans="1:7" x14ac:dyDescent="0.2">
      <c r="B193" s="18" t="s">
        <v>37</v>
      </c>
      <c r="C193" s="32">
        <v>96.601659274636674</v>
      </c>
      <c r="D193" s="32">
        <v>102.08569253636222</v>
      </c>
      <c r="E193" s="32">
        <v>106.25796708824788</v>
      </c>
      <c r="F193" s="32">
        <v>109.93419843053023</v>
      </c>
      <c r="G193" s="32">
        <v>114.4537032291382</v>
      </c>
    </row>
    <row r="194" spans="1:7" x14ac:dyDescent="0.2">
      <c r="B194" s="88" t="s">
        <v>33</v>
      </c>
      <c r="C194" s="89">
        <v>561.12665927463661</v>
      </c>
      <c r="D194" s="89">
        <v>592.88569253636228</v>
      </c>
      <c r="E194" s="89">
        <v>616.93296708824789</v>
      </c>
      <c r="F194" s="89">
        <v>638.0341984305303</v>
      </c>
      <c r="G194" s="89">
        <v>664.00370322913818</v>
      </c>
    </row>
    <row r="195" spans="1:7" x14ac:dyDescent="0.2">
      <c r="B195" s="18" t="s">
        <v>38</v>
      </c>
      <c r="C195" s="32">
        <v>56.112665927463667</v>
      </c>
      <c r="D195" s="32">
        <v>59.288569253636233</v>
      </c>
      <c r="E195" s="32">
        <v>61.693296708824789</v>
      </c>
      <c r="F195" s="32">
        <v>63.803419843053035</v>
      </c>
      <c r="G195" s="32">
        <v>66.400370322913815</v>
      </c>
    </row>
    <row r="196" spans="1:7" x14ac:dyDescent="0.2">
      <c r="B196" s="35" t="s">
        <v>55</v>
      </c>
      <c r="C196" s="36">
        <v>617.2393252021003</v>
      </c>
      <c r="D196" s="36">
        <v>652.17426178999847</v>
      </c>
      <c r="E196" s="36">
        <v>678.62626379707262</v>
      </c>
      <c r="F196" s="36">
        <v>701.8376182735833</v>
      </c>
      <c r="G196" s="36">
        <v>730.40407355205195</v>
      </c>
    </row>
    <row r="197" spans="1:7" x14ac:dyDescent="0.2">
      <c r="B197" s="37"/>
      <c r="C197" s="38"/>
      <c r="D197" s="38"/>
      <c r="E197" s="38"/>
      <c r="F197" s="38"/>
      <c r="G197" s="38"/>
    </row>
    <row r="198" spans="1:7" x14ac:dyDescent="0.2">
      <c r="B198" s="54" t="s">
        <v>59</v>
      </c>
      <c r="C198" s="55">
        <v>448.90132741970928</v>
      </c>
      <c r="D198" s="55">
        <v>474.30855402908975</v>
      </c>
      <c r="E198" s="55">
        <v>493.54637367059831</v>
      </c>
      <c r="F198" s="55">
        <v>510.42735874442417</v>
      </c>
      <c r="G198" s="55">
        <v>531.20296258331052</v>
      </c>
    </row>
    <row r="199" spans="1:7" x14ac:dyDescent="0.2">
      <c r="B199" s="56" t="s">
        <v>38</v>
      </c>
      <c r="C199" s="57">
        <v>44.89013274197093</v>
      </c>
      <c r="D199" s="57">
        <v>47.430855402908975</v>
      </c>
      <c r="E199" s="57">
        <v>49.354637367059837</v>
      </c>
      <c r="F199" s="57">
        <v>51.042735874442421</v>
      </c>
      <c r="G199" s="57">
        <v>53.120296258331052</v>
      </c>
    </row>
    <row r="200" spans="1:7" x14ac:dyDescent="0.2">
      <c r="B200" s="40" t="s">
        <v>60</v>
      </c>
      <c r="C200" s="41">
        <v>493.79146016168022</v>
      </c>
      <c r="D200" s="41">
        <v>521.73940943199875</v>
      </c>
      <c r="E200" s="41">
        <v>542.90101103765812</v>
      </c>
      <c r="F200" s="41">
        <v>561.4700946188666</v>
      </c>
      <c r="G200" s="41">
        <v>584.32325884164152</v>
      </c>
    </row>
    <row r="202" spans="1:7" ht="26.25" customHeight="1" x14ac:dyDescent="0.2">
      <c r="B202" s="246" t="s">
        <v>78</v>
      </c>
      <c r="C202" s="247"/>
      <c r="D202" s="247"/>
      <c r="E202" s="247"/>
      <c r="F202" s="247"/>
      <c r="G202" s="248"/>
    </row>
    <row r="203" spans="1:7" x14ac:dyDescent="0.2">
      <c r="B203" s="18" t="s">
        <v>17</v>
      </c>
      <c r="C203" s="32"/>
      <c r="D203" s="32"/>
      <c r="E203" s="32"/>
      <c r="F203" s="32"/>
      <c r="G203" s="32"/>
    </row>
    <row r="204" spans="1:7" x14ac:dyDescent="0.2">
      <c r="B204" s="34" t="s">
        <v>53</v>
      </c>
      <c r="C204" s="32">
        <v>27.782700000000002</v>
      </c>
      <c r="D204" s="32">
        <v>29.360100000000003</v>
      </c>
      <c r="E204" s="32">
        <v>30.561300000000003</v>
      </c>
      <c r="F204" s="32">
        <v>31.617300000000004</v>
      </c>
      <c r="G204" s="32">
        <v>32.917500000000004</v>
      </c>
    </row>
    <row r="205" spans="1:7" x14ac:dyDescent="0.2">
      <c r="B205" s="34" t="s">
        <v>54</v>
      </c>
      <c r="C205" s="32">
        <v>27.782700000000002</v>
      </c>
      <c r="D205" s="32">
        <v>29.360100000000003</v>
      </c>
      <c r="E205" s="32">
        <v>30.561300000000003</v>
      </c>
      <c r="F205" s="32">
        <v>31.617300000000004</v>
      </c>
      <c r="G205" s="32">
        <v>32.917500000000004</v>
      </c>
    </row>
    <row r="206" spans="1:7" s="71" customFormat="1" x14ac:dyDescent="0.2">
      <c r="A206" s="138"/>
      <c r="B206" s="34" t="s">
        <v>96</v>
      </c>
      <c r="C206" s="32">
        <v>6.9563999999999995</v>
      </c>
      <c r="D206" s="32">
        <v>7.3260000000000005</v>
      </c>
      <c r="E206" s="32">
        <v>7.5768000000000004</v>
      </c>
      <c r="F206" s="32">
        <v>7.7747999999999999</v>
      </c>
      <c r="G206" s="32">
        <v>8.0256000000000007</v>
      </c>
    </row>
    <row r="207" spans="1:7" x14ac:dyDescent="0.2">
      <c r="B207" s="17" t="s">
        <v>97</v>
      </c>
      <c r="C207" s="33">
        <v>62.521800000000006</v>
      </c>
      <c r="D207" s="33">
        <v>66.046199999999999</v>
      </c>
      <c r="E207" s="33">
        <v>68.699400000000011</v>
      </c>
      <c r="F207" s="33">
        <v>71.009400000000014</v>
      </c>
      <c r="G207" s="33">
        <v>73.860600000000005</v>
      </c>
    </row>
    <row r="208" spans="1:7" x14ac:dyDescent="0.2">
      <c r="B208" s="18" t="s">
        <v>37</v>
      </c>
      <c r="C208" s="32">
        <v>12.25015082617424</v>
      </c>
      <c r="D208" s="32">
        <v>12.9456695451327</v>
      </c>
      <c r="E208" s="32">
        <v>13.475311414799814</v>
      </c>
      <c r="F208" s="32">
        <v>13.940930640880792</v>
      </c>
      <c r="G208" s="32">
        <v>14.514224312992997</v>
      </c>
    </row>
    <row r="209" spans="1:7" x14ac:dyDescent="0.2">
      <c r="B209" s="88" t="s">
        <v>33</v>
      </c>
      <c r="C209" s="89">
        <v>74.771950826174248</v>
      </c>
      <c r="D209" s="89">
        <v>78.991869545132701</v>
      </c>
      <c r="E209" s="89">
        <v>82.17471141479983</v>
      </c>
      <c r="F209" s="89">
        <v>84.950330640880807</v>
      </c>
      <c r="G209" s="89">
        <v>88.374824312992999</v>
      </c>
    </row>
    <row r="210" spans="1:7" x14ac:dyDescent="0.2">
      <c r="B210" s="18" t="s">
        <v>38</v>
      </c>
      <c r="C210" s="32">
        <v>7.4771950826174249</v>
      </c>
      <c r="D210" s="32">
        <v>7.8991869545132705</v>
      </c>
      <c r="E210" s="32">
        <v>8.217471141479983</v>
      </c>
      <c r="F210" s="32">
        <v>8.4950330640880818</v>
      </c>
      <c r="G210" s="32">
        <v>8.8374824312992999</v>
      </c>
    </row>
    <row r="211" spans="1:7" x14ac:dyDescent="0.2">
      <c r="B211" s="35" t="s">
        <v>55</v>
      </c>
      <c r="C211" s="36">
        <v>82.249145908791675</v>
      </c>
      <c r="D211" s="36">
        <v>86.89105649964597</v>
      </c>
      <c r="E211" s="36">
        <v>90.392182556279806</v>
      </c>
      <c r="F211" s="36">
        <v>93.445363704968884</v>
      </c>
      <c r="G211" s="36">
        <v>97.212306744292306</v>
      </c>
    </row>
    <row r="212" spans="1:7" x14ac:dyDescent="0.2">
      <c r="B212" s="37"/>
      <c r="C212" s="38"/>
      <c r="D212" s="38"/>
      <c r="E212" s="38"/>
      <c r="F212" s="38"/>
      <c r="G212" s="38"/>
    </row>
    <row r="213" spans="1:7" x14ac:dyDescent="0.2">
      <c r="B213" s="54" t="s">
        <v>59</v>
      </c>
      <c r="C213" s="55">
        <v>37.385975413087124</v>
      </c>
      <c r="D213" s="55">
        <v>39.495934772566358</v>
      </c>
      <c r="E213" s="55">
        <v>41.087355707399915</v>
      </c>
      <c r="F213" s="55">
        <v>42.475165320440396</v>
      </c>
      <c r="G213" s="55">
        <v>44.187412156496499</v>
      </c>
    </row>
    <row r="214" spans="1:7" x14ac:dyDescent="0.2">
      <c r="B214" s="56" t="s">
        <v>38</v>
      </c>
      <c r="C214" s="57">
        <v>3.7385975413087125</v>
      </c>
      <c r="D214" s="57">
        <v>3.9495934772566361</v>
      </c>
      <c r="E214" s="57">
        <v>4.1087355707399915</v>
      </c>
      <c r="F214" s="57">
        <v>4.24751653204404</v>
      </c>
      <c r="G214" s="57">
        <v>4.4187412156496499</v>
      </c>
    </row>
    <row r="215" spans="1:7" x14ac:dyDescent="0.2">
      <c r="B215" s="40" t="s">
        <v>60</v>
      </c>
      <c r="C215" s="41">
        <v>41.124572954395838</v>
      </c>
      <c r="D215" s="41">
        <v>43.445528249822992</v>
      </c>
      <c r="E215" s="41">
        <v>45.196091278139903</v>
      </c>
      <c r="F215" s="41">
        <v>46.722681852484435</v>
      </c>
      <c r="G215" s="41">
        <v>48.606153372146153</v>
      </c>
    </row>
    <row r="217" spans="1:7" ht="26.25" customHeight="1" x14ac:dyDescent="0.2">
      <c r="B217" s="246" t="s">
        <v>79</v>
      </c>
      <c r="C217" s="247"/>
      <c r="D217" s="247"/>
      <c r="E217" s="247"/>
      <c r="F217" s="247"/>
      <c r="G217" s="248"/>
    </row>
    <row r="218" spans="1:7" x14ac:dyDescent="0.2">
      <c r="B218" s="18" t="s">
        <v>17</v>
      </c>
      <c r="C218" s="32"/>
      <c r="D218" s="32"/>
      <c r="E218" s="32"/>
      <c r="F218" s="32"/>
      <c r="G218" s="32"/>
    </row>
    <row r="219" spans="1:7" x14ac:dyDescent="0.2">
      <c r="B219" s="34" t="s">
        <v>53</v>
      </c>
      <c r="C219" s="32">
        <v>350.53999999999996</v>
      </c>
      <c r="D219" s="32">
        <v>370.44</v>
      </c>
      <c r="E219" s="32">
        <v>385.58000000000004</v>
      </c>
      <c r="F219" s="32">
        <v>398.92</v>
      </c>
      <c r="G219" s="32">
        <v>415.32</v>
      </c>
    </row>
    <row r="220" spans="1:7" x14ac:dyDescent="0.2">
      <c r="B220" s="34" t="s">
        <v>54</v>
      </c>
      <c r="C220" s="32">
        <v>57.839100000000002</v>
      </c>
      <c r="D220" s="32">
        <v>61.122600000000006</v>
      </c>
      <c r="E220" s="32">
        <v>63.620700000000006</v>
      </c>
      <c r="F220" s="32">
        <v>65.82180000000001</v>
      </c>
      <c r="G220" s="32">
        <v>68.527800000000013</v>
      </c>
    </row>
    <row r="221" spans="1:7" s="71" customFormat="1" x14ac:dyDescent="0.2">
      <c r="A221" s="138"/>
      <c r="B221" s="34" t="s">
        <v>96</v>
      </c>
      <c r="C221" s="32">
        <v>24.558199999999999</v>
      </c>
      <c r="D221" s="32">
        <v>25.863</v>
      </c>
      <c r="E221" s="32">
        <v>26.7484</v>
      </c>
      <c r="F221" s="32">
        <v>27.447399999999998</v>
      </c>
      <c r="G221" s="32">
        <v>28.332800000000002</v>
      </c>
    </row>
    <row r="222" spans="1:7" x14ac:dyDescent="0.2">
      <c r="B222" s="17" t="s">
        <v>97</v>
      </c>
      <c r="C222" s="33">
        <v>432.93729999999999</v>
      </c>
      <c r="D222" s="33">
        <v>457.42559999999997</v>
      </c>
      <c r="E222" s="33">
        <v>475.94910000000004</v>
      </c>
      <c r="F222" s="33">
        <v>492.18920000000003</v>
      </c>
      <c r="G222" s="33">
        <v>512.18060000000003</v>
      </c>
    </row>
    <row r="223" spans="1:7" x14ac:dyDescent="0.2">
      <c r="B223" s="18" t="s">
        <v>37</v>
      </c>
      <c r="C223" s="32">
        <v>90.032746443961386</v>
      </c>
      <c r="D223" s="32">
        <v>95.143865443889581</v>
      </c>
      <c r="E223" s="32">
        <v>99.032425326247022</v>
      </c>
      <c r="F223" s="32">
        <v>102.45867293725416</v>
      </c>
      <c r="G223" s="32">
        <v>106.6708514095568</v>
      </c>
    </row>
    <row r="224" spans="1:7" x14ac:dyDescent="0.2">
      <c r="B224" s="88" t="s">
        <v>33</v>
      </c>
      <c r="C224" s="89">
        <v>522.97004644396134</v>
      </c>
      <c r="D224" s="89">
        <v>552.56946544388961</v>
      </c>
      <c r="E224" s="89">
        <v>574.98152532624704</v>
      </c>
      <c r="F224" s="89">
        <v>594.64787293725419</v>
      </c>
      <c r="G224" s="89">
        <v>618.85145140955683</v>
      </c>
    </row>
    <row r="225" spans="1:7" x14ac:dyDescent="0.2">
      <c r="B225" s="18" t="s">
        <v>38</v>
      </c>
      <c r="C225" s="32">
        <v>52.297004644396139</v>
      </c>
      <c r="D225" s="32">
        <v>55.256946544388967</v>
      </c>
      <c r="E225" s="32">
        <v>57.498152532624708</v>
      </c>
      <c r="F225" s="32">
        <v>59.464787293725422</v>
      </c>
      <c r="G225" s="32">
        <v>61.885145140955686</v>
      </c>
    </row>
    <row r="226" spans="1:7" x14ac:dyDescent="0.2">
      <c r="B226" s="35" t="s">
        <v>55</v>
      </c>
      <c r="C226" s="36">
        <v>575.26705108835745</v>
      </c>
      <c r="D226" s="36">
        <v>607.82641198827855</v>
      </c>
      <c r="E226" s="36">
        <v>632.4796778588717</v>
      </c>
      <c r="F226" s="36">
        <v>654.1126602309796</v>
      </c>
      <c r="G226" s="36">
        <v>680.73659655051256</v>
      </c>
    </row>
    <row r="227" spans="1:7" x14ac:dyDescent="0.2">
      <c r="B227" s="37"/>
      <c r="C227" s="38"/>
      <c r="D227" s="38"/>
      <c r="E227" s="38"/>
      <c r="F227" s="38"/>
      <c r="G227" s="38"/>
    </row>
    <row r="228" spans="1:7" x14ac:dyDescent="0.2">
      <c r="B228" s="54" t="s">
        <v>59</v>
      </c>
      <c r="C228" s="55">
        <v>448.90132741970928</v>
      </c>
      <c r="D228" s="55">
        <v>474.30855402908975</v>
      </c>
      <c r="E228" s="55">
        <v>493.54637367059831</v>
      </c>
      <c r="F228" s="55">
        <v>510.42735874442417</v>
      </c>
      <c r="G228" s="55">
        <v>531.20296258331052</v>
      </c>
    </row>
    <row r="229" spans="1:7" x14ac:dyDescent="0.2">
      <c r="B229" s="56" t="s">
        <v>38</v>
      </c>
      <c r="C229" s="57">
        <v>44.89013274197093</v>
      </c>
      <c r="D229" s="57">
        <v>47.430855402908975</v>
      </c>
      <c r="E229" s="57">
        <v>49.354637367059837</v>
      </c>
      <c r="F229" s="57">
        <v>51.042735874442421</v>
      </c>
      <c r="G229" s="57">
        <v>53.120296258331052</v>
      </c>
    </row>
    <row r="230" spans="1:7" x14ac:dyDescent="0.2">
      <c r="B230" s="40" t="s">
        <v>60</v>
      </c>
      <c r="C230" s="41">
        <v>493.79146016168022</v>
      </c>
      <c r="D230" s="41">
        <v>521.73940943199875</v>
      </c>
      <c r="E230" s="41">
        <v>542.90101103765812</v>
      </c>
      <c r="F230" s="41">
        <v>561.4700946188666</v>
      </c>
      <c r="G230" s="41">
        <v>584.32325884164152</v>
      </c>
    </row>
    <row r="232" spans="1:7" ht="27" customHeight="1" x14ac:dyDescent="0.2">
      <c r="B232" s="246" t="s">
        <v>81</v>
      </c>
      <c r="C232" s="247"/>
      <c r="D232" s="247"/>
      <c r="E232" s="247"/>
      <c r="F232" s="247"/>
      <c r="G232" s="248"/>
    </row>
    <row r="233" spans="1:7" x14ac:dyDescent="0.2">
      <c r="B233" s="18" t="s">
        <v>17</v>
      </c>
      <c r="C233" s="32"/>
      <c r="D233" s="32"/>
      <c r="E233" s="32"/>
      <c r="F233" s="32"/>
      <c r="G233" s="32"/>
    </row>
    <row r="234" spans="1:7" x14ac:dyDescent="0.2">
      <c r="B234" s="34" t="s">
        <v>53</v>
      </c>
      <c r="C234" s="32">
        <v>27.782700000000002</v>
      </c>
      <c r="D234" s="32">
        <v>29.360100000000003</v>
      </c>
      <c r="E234" s="32">
        <v>30.561300000000003</v>
      </c>
      <c r="F234" s="32">
        <v>31.617300000000004</v>
      </c>
      <c r="G234" s="32">
        <v>32.917500000000004</v>
      </c>
    </row>
    <row r="235" spans="1:7" x14ac:dyDescent="0.2">
      <c r="B235" s="34" t="s">
        <v>54</v>
      </c>
      <c r="C235" s="32">
        <v>27.782700000000002</v>
      </c>
      <c r="D235" s="32">
        <v>29.360100000000003</v>
      </c>
      <c r="E235" s="32">
        <v>30.561300000000003</v>
      </c>
      <c r="F235" s="32">
        <v>31.617300000000004</v>
      </c>
      <c r="G235" s="32">
        <v>32.917500000000004</v>
      </c>
    </row>
    <row r="236" spans="1:7" s="71" customFormat="1" x14ac:dyDescent="0.2">
      <c r="A236" s="138"/>
      <c r="B236" s="34" t="s">
        <v>96</v>
      </c>
      <c r="C236" s="32">
        <v>6.9563999999999995</v>
      </c>
      <c r="D236" s="32">
        <v>7.3260000000000005</v>
      </c>
      <c r="E236" s="32">
        <v>7.5768000000000004</v>
      </c>
      <c r="F236" s="32">
        <v>7.7747999999999999</v>
      </c>
      <c r="G236" s="32">
        <v>8.0256000000000007</v>
      </c>
    </row>
    <row r="237" spans="1:7" x14ac:dyDescent="0.2">
      <c r="B237" s="17" t="s">
        <v>97</v>
      </c>
      <c r="C237" s="33">
        <v>62.521800000000006</v>
      </c>
      <c r="D237" s="33">
        <v>66.046199999999999</v>
      </c>
      <c r="E237" s="33">
        <v>68.699400000000011</v>
      </c>
      <c r="F237" s="33">
        <v>71.009400000000014</v>
      </c>
      <c r="G237" s="33">
        <v>73.860600000000005</v>
      </c>
    </row>
    <row r="238" spans="1:7" x14ac:dyDescent="0.2">
      <c r="B238" s="18" t="s">
        <v>37</v>
      </c>
      <c r="C238" s="32">
        <v>12.25015082617424</v>
      </c>
      <c r="D238" s="32">
        <v>12.9456695451327</v>
      </c>
      <c r="E238" s="32">
        <v>13.475311414799814</v>
      </c>
      <c r="F238" s="32">
        <v>13.940930640880792</v>
      </c>
      <c r="G238" s="32">
        <v>14.514224312992997</v>
      </c>
    </row>
    <row r="239" spans="1:7" x14ac:dyDescent="0.2">
      <c r="B239" s="88" t="s">
        <v>33</v>
      </c>
      <c r="C239" s="89">
        <v>74.771950826174248</v>
      </c>
      <c r="D239" s="89">
        <v>78.991869545132701</v>
      </c>
      <c r="E239" s="89">
        <v>82.17471141479983</v>
      </c>
      <c r="F239" s="89">
        <v>84.950330640880807</v>
      </c>
      <c r="G239" s="89">
        <v>88.374824312992999</v>
      </c>
    </row>
    <row r="240" spans="1:7" x14ac:dyDescent="0.2">
      <c r="B240" s="18" t="s">
        <v>38</v>
      </c>
      <c r="C240" s="32">
        <v>7.4771950826174249</v>
      </c>
      <c r="D240" s="32">
        <v>7.8991869545132705</v>
      </c>
      <c r="E240" s="32">
        <v>8.217471141479983</v>
      </c>
      <c r="F240" s="32">
        <v>8.4950330640880818</v>
      </c>
      <c r="G240" s="32">
        <v>8.8374824312992999</v>
      </c>
    </row>
    <row r="241" spans="1:7" x14ac:dyDescent="0.2">
      <c r="B241" s="35" t="s">
        <v>55</v>
      </c>
      <c r="C241" s="36">
        <v>82.249145908791675</v>
      </c>
      <c r="D241" s="36">
        <v>86.89105649964597</v>
      </c>
      <c r="E241" s="36">
        <v>90.392182556279806</v>
      </c>
      <c r="F241" s="36">
        <v>93.445363704968884</v>
      </c>
      <c r="G241" s="36">
        <v>97.212306744292306</v>
      </c>
    </row>
    <row r="242" spans="1:7" x14ac:dyDescent="0.2">
      <c r="B242" s="37"/>
      <c r="C242" s="38"/>
      <c r="D242" s="38"/>
      <c r="E242" s="38"/>
      <c r="F242" s="38"/>
      <c r="G242" s="38"/>
    </row>
    <row r="243" spans="1:7" x14ac:dyDescent="0.2">
      <c r="B243" s="54" t="s">
        <v>59</v>
      </c>
      <c r="C243" s="55">
        <v>37.385975413087124</v>
      </c>
      <c r="D243" s="55">
        <v>39.495934772566358</v>
      </c>
      <c r="E243" s="55">
        <v>41.087355707399915</v>
      </c>
      <c r="F243" s="55">
        <v>42.475165320440396</v>
      </c>
      <c r="G243" s="55">
        <v>44.187412156496499</v>
      </c>
    </row>
    <row r="244" spans="1:7" x14ac:dyDescent="0.2">
      <c r="B244" s="56" t="s">
        <v>38</v>
      </c>
      <c r="C244" s="57">
        <v>3.7385975413087125</v>
      </c>
      <c r="D244" s="57">
        <v>3.9495934772566361</v>
      </c>
      <c r="E244" s="57">
        <v>4.1087355707399915</v>
      </c>
      <c r="F244" s="57">
        <v>4.24751653204404</v>
      </c>
      <c r="G244" s="57">
        <v>4.4187412156496499</v>
      </c>
    </row>
    <row r="245" spans="1:7" x14ac:dyDescent="0.2">
      <c r="B245" s="40" t="s">
        <v>60</v>
      </c>
      <c r="C245" s="41">
        <v>41.124572954395838</v>
      </c>
      <c r="D245" s="41">
        <v>43.445528249822992</v>
      </c>
      <c r="E245" s="41">
        <v>45.196091278139903</v>
      </c>
      <c r="F245" s="41">
        <v>46.722681852484435</v>
      </c>
      <c r="G245" s="41">
        <v>48.606153372146153</v>
      </c>
    </row>
    <row r="247" spans="1:7" ht="27" customHeight="1" x14ac:dyDescent="0.2">
      <c r="B247" s="246" t="s">
        <v>82</v>
      </c>
      <c r="C247" s="247"/>
      <c r="D247" s="247"/>
      <c r="E247" s="247"/>
      <c r="F247" s="247"/>
      <c r="G247" s="248"/>
    </row>
    <row r="248" spans="1:7" x14ac:dyDescent="0.2">
      <c r="B248" s="18" t="s">
        <v>17</v>
      </c>
      <c r="C248" s="32"/>
      <c r="D248" s="32"/>
      <c r="E248" s="32"/>
      <c r="F248" s="32"/>
      <c r="G248" s="32"/>
    </row>
    <row r="249" spans="1:7" x14ac:dyDescent="0.2">
      <c r="B249" s="34" t="s">
        <v>53</v>
      </c>
      <c r="C249" s="32">
        <v>350.53999999999996</v>
      </c>
      <c r="D249" s="32">
        <v>370.44</v>
      </c>
      <c r="E249" s="32">
        <v>385.58000000000004</v>
      </c>
      <c r="F249" s="32">
        <v>398.92</v>
      </c>
      <c r="G249" s="32">
        <v>415.32</v>
      </c>
    </row>
    <row r="250" spans="1:7" x14ac:dyDescent="0.2">
      <c r="B250" s="34" t="s">
        <v>54</v>
      </c>
      <c r="C250" s="32">
        <v>57.839100000000002</v>
      </c>
      <c r="D250" s="32">
        <v>61.122600000000006</v>
      </c>
      <c r="E250" s="32">
        <v>63.620700000000006</v>
      </c>
      <c r="F250" s="32">
        <v>65.82180000000001</v>
      </c>
      <c r="G250" s="32">
        <v>68.527800000000013</v>
      </c>
    </row>
    <row r="251" spans="1:7" s="71" customFormat="1" x14ac:dyDescent="0.2">
      <c r="A251" s="138"/>
      <c r="B251" s="34" t="s">
        <v>96</v>
      </c>
      <c r="C251" s="32">
        <v>24.558199999999999</v>
      </c>
      <c r="D251" s="32">
        <v>25.863</v>
      </c>
      <c r="E251" s="32">
        <v>26.7484</v>
      </c>
      <c r="F251" s="32">
        <v>27.447399999999998</v>
      </c>
      <c r="G251" s="32">
        <v>28.332800000000002</v>
      </c>
    </row>
    <row r="252" spans="1:7" x14ac:dyDescent="0.2">
      <c r="B252" s="17" t="s">
        <v>97</v>
      </c>
      <c r="C252" s="33">
        <v>432.93729999999999</v>
      </c>
      <c r="D252" s="33">
        <v>457.42559999999997</v>
      </c>
      <c r="E252" s="33">
        <v>475.94910000000004</v>
      </c>
      <c r="F252" s="33">
        <v>492.18920000000003</v>
      </c>
      <c r="G252" s="33">
        <v>512.18060000000003</v>
      </c>
    </row>
    <row r="253" spans="1:7" x14ac:dyDescent="0.2">
      <c r="B253" s="18" t="s">
        <v>37</v>
      </c>
      <c r="C253" s="32">
        <v>90.032746443961386</v>
      </c>
      <c r="D253" s="32">
        <v>95.143865443889581</v>
      </c>
      <c r="E253" s="32">
        <v>99.032425326247022</v>
      </c>
      <c r="F253" s="32">
        <v>102.45867293725416</v>
      </c>
      <c r="G253" s="32">
        <v>106.6708514095568</v>
      </c>
    </row>
    <row r="254" spans="1:7" x14ac:dyDescent="0.2">
      <c r="B254" s="88" t="s">
        <v>33</v>
      </c>
      <c r="C254" s="89">
        <v>522.97004644396134</v>
      </c>
      <c r="D254" s="89">
        <v>552.56946544388961</v>
      </c>
      <c r="E254" s="89">
        <v>574.98152532624704</v>
      </c>
      <c r="F254" s="89">
        <v>594.64787293725419</v>
      </c>
      <c r="G254" s="89">
        <v>618.85145140955683</v>
      </c>
    </row>
    <row r="255" spans="1:7" x14ac:dyDescent="0.2">
      <c r="B255" s="18" t="s">
        <v>38</v>
      </c>
      <c r="C255" s="32">
        <v>52.297004644396139</v>
      </c>
      <c r="D255" s="32">
        <v>55.256946544388967</v>
      </c>
      <c r="E255" s="32">
        <v>57.498152532624708</v>
      </c>
      <c r="F255" s="32">
        <v>59.464787293725422</v>
      </c>
      <c r="G255" s="32">
        <v>61.885145140955686</v>
      </c>
    </row>
    <row r="256" spans="1:7" x14ac:dyDescent="0.2">
      <c r="B256" s="35" t="s">
        <v>55</v>
      </c>
      <c r="C256" s="36">
        <v>575.26705108835745</v>
      </c>
      <c r="D256" s="36">
        <v>607.82641198827855</v>
      </c>
      <c r="E256" s="36">
        <v>632.4796778588717</v>
      </c>
      <c r="F256" s="36">
        <v>654.1126602309796</v>
      </c>
      <c r="G256" s="36">
        <v>680.73659655051256</v>
      </c>
    </row>
    <row r="257" spans="1:12" x14ac:dyDescent="0.2">
      <c r="B257" s="37"/>
      <c r="C257" s="38"/>
      <c r="D257" s="38"/>
      <c r="E257" s="38"/>
      <c r="F257" s="38"/>
      <c r="G257" s="38"/>
    </row>
    <row r="258" spans="1:12" x14ac:dyDescent="0.2">
      <c r="B258" s="54" t="s">
        <v>59</v>
      </c>
      <c r="C258" s="55">
        <v>448.90132741970928</v>
      </c>
      <c r="D258" s="55">
        <v>474.30855402908975</v>
      </c>
      <c r="E258" s="55">
        <v>493.54637367059831</v>
      </c>
      <c r="F258" s="55">
        <v>510.42735874442417</v>
      </c>
      <c r="G258" s="55">
        <v>531.20296258331052</v>
      </c>
    </row>
    <row r="259" spans="1:12" x14ac:dyDescent="0.2">
      <c r="B259" s="56" t="s">
        <v>38</v>
      </c>
      <c r="C259" s="57">
        <v>44.89013274197093</v>
      </c>
      <c r="D259" s="57">
        <v>47.430855402908975</v>
      </c>
      <c r="E259" s="57">
        <v>49.354637367059837</v>
      </c>
      <c r="F259" s="57">
        <v>51.042735874442421</v>
      </c>
      <c r="G259" s="57">
        <v>53.120296258331052</v>
      </c>
    </row>
    <row r="260" spans="1:12" x14ac:dyDescent="0.2">
      <c r="B260" s="40" t="s">
        <v>60</v>
      </c>
      <c r="C260" s="41">
        <v>493.79146016168022</v>
      </c>
      <c r="D260" s="41">
        <v>521.73940943199875</v>
      </c>
      <c r="E260" s="41">
        <v>542.90101103765812</v>
      </c>
      <c r="F260" s="41">
        <v>561.4700946188666</v>
      </c>
      <c r="G260" s="41">
        <v>584.32325884164152</v>
      </c>
    </row>
    <row r="262" spans="1:12" ht="27" customHeight="1" x14ac:dyDescent="0.2">
      <c r="B262" s="246" t="s">
        <v>85</v>
      </c>
      <c r="C262" s="247"/>
      <c r="D262" s="247"/>
      <c r="E262" s="247"/>
      <c r="F262" s="247"/>
      <c r="G262" s="248"/>
    </row>
    <row r="263" spans="1:12" x14ac:dyDescent="0.2">
      <c r="B263" s="18" t="s">
        <v>17</v>
      </c>
      <c r="C263" s="32"/>
      <c r="D263" s="32"/>
      <c r="E263" s="32"/>
      <c r="F263" s="32"/>
      <c r="G263" s="32"/>
    </row>
    <row r="264" spans="1:12" x14ac:dyDescent="0.2">
      <c r="B264" s="34" t="s">
        <v>53</v>
      </c>
      <c r="C264" s="32">
        <v>0</v>
      </c>
      <c r="D264" s="32">
        <v>0</v>
      </c>
      <c r="E264" s="32">
        <v>0</v>
      </c>
      <c r="F264" s="32">
        <v>0</v>
      </c>
      <c r="G264" s="32">
        <v>0</v>
      </c>
      <c r="K264" s="71"/>
      <c r="L264" s="71"/>
    </row>
    <row r="265" spans="1:12" x14ac:dyDescent="0.2">
      <c r="B265" s="34" t="s">
        <v>54</v>
      </c>
      <c r="C265" s="32">
        <v>710.11500000000001</v>
      </c>
      <c r="D265" s="32">
        <v>750.48749999999995</v>
      </c>
      <c r="E265" s="32">
        <v>781.14749999999992</v>
      </c>
      <c r="F265" s="32">
        <v>808.13250000000005</v>
      </c>
      <c r="G265" s="32">
        <v>841.41750000000002</v>
      </c>
    </row>
    <row r="266" spans="1:12" s="71" customFormat="1" x14ac:dyDescent="0.2">
      <c r="A266" s="138"/>
      <c r="B266" s="34" t="s">
        <v>96</v>
      </c>
      <c r="C266" s="32">
        <v>0</v>
      </c>
      <c r="D266" s="32">
        <v>0</v>
      </c>
      <c r="E266" s="32">
        <v>0</v>
      </c>
      <c r="F266" s="32">
        <v>0</v>
      </c>
      <c r="G266" s="32">
        <v>0</v>
      </c>
    </row>
    <row r="267" spans="1:12" x14ac:dyDescent="0.2">
      <c r="B267" s="17" t="s">
        <v>97</v>
      </c>
      <c r="C267" s="33">
        <v>710.11500000000001</v>
      </c>
      <c r="D267" s="33">
        <v>750.48749999999995</v>
      </c>
      <c r="E267" s="33">
        <v>781.14749999999992</v>
      </c>
      <c r="F267" s="33">
        <v>808.13250000000005</v>
      </c>
      <c r="G267" s="33">
        <v>841.41750000000002</v>
      </c>
    </row>
    <row r="268" spans="1:12" x14ac:dyDescent="0.2">
      <c r="B268" s="18" t="s">
        <v>37</v>
      </c>
      <c r="C268" s="32">
        <v>156.55454390553689</v>
      </c>
      <c r="D268" s="32">
        <v>165.45521256318568</v>
      </c>
      <c r="E268" s="32">
        <v>172.21462803271353</v>
      </c>
      <c r="F268" s="32">
        <v>178.16383959322263</v>
      </c>
      <c r="G268" s="32">
        <v>185.50197214062101</v>
      </c>
    </row>
    <row r="269" spans="1:12" x14ac:dyDescent="0.2">
      <c r="B269" s="88" t="s">
        <v>33</v>
      </c>
      <c r="C269" s="89">
        <v>866.6695439055369</v>
      </c>
      <c r="D269" s="89">
        <v>915.94271256318564</v>
      </c>
      <c r="E269" s="89">
        <v>953.36212803271349</v>
      </c>
      <c r="F269" s="89">
        <v>986.29633959322268</v>
      </c>
      <c r="G269" s="89">
        <v>1026.9194721406211</v>
      </c>
    </row>
    <row r="270" spans="1:12" x14ac:dyDescent="0.2">
      <c r="B270" s="18" t="s">
        <v>38</v>
      </c>
      <c r="C270" s="32">
        <v>86.666954390553698</v>
      </c>
      <c r="D270" s="32">
        <v>91.594271256318564</v>
      </c>
      <c r="E270" s="32">
        <v>95.336212803271351</v>
      </c>
      <c r="F270" s="32">
        <v>98.629633959322277</v>
      </c>
      <c r="G270" s="32">
        <v>102.69194721406211</v>
      </c>
    </row>
    <row r="271" spans="1:12" x14ac:dyDescent="0.2">
      <c r="B271" s="35" t="s">
        <v>55</v>
      </c>
      <c r="C271" s="36">
        <v>953.33649829609055</v>
      </c>
      <c r="D271" s="36">
        <v>1007.5369838195043</v>
      </c>
      <c r="E271" s="36">
        <v>1048.6983408359849</v>
      </c>
      <c r="F271" s="36">
        <v>1084.925973552545</v>
      </c>
      <c r="G271" s="36">
        <v>1129.6114193546832</v>
      </c>
    </row>
    <row r="272" spans="1:12" x14ac:dyDescent="0.2">
      <c r="B272" s="37"/>
      <c r="C272" s="38"/>
      <c r="D272" s="38"/>
      <c r="E272" s="38"/>
      <c r="F272" s="38"/>
      <c r="G272" s="38"/>
    </row>
    <row r="273" spans="1:7" x14ac:dyDescent="0.2">
      <c r="B273" s="54" t="s">
        <v>59</v>
      </c>
      <c r="C273" s="55">
        <v>0</v>
      </c>
      <c r="D273" s="55">
        <v>0</v>
      </c>
      <c r="E273" s="55">
        <v>0</v>
      </c>
      <c r="F273" s="55">
        <v>0</v>
      </c>
      <c r="G273" s="55">
        <v>0</v>
      </c>
    </row>
    <row r="274" spans="1:7" x14ac:dyDescent="0.2">
      <c r="B274" s="56" t="s">
        <v>38</v>
      </c>
      <c r="C274" s="57">
        <v>0</v>
      </c>
      <c r="D274" s="57">
        <v>0</v>
      </c>
      <c r="E274" s="57">
        <v>0</v>
      </c>
      <c r="F274" s="57">
        <v>0</v>
      </c>
      <c r="G274" s="57">
        <v>0</v>
      </c>
    </row>
    <row r="275" spans="1:7" x14ac:dyDescent="0.2">
      <c r="B275" s="40" t="s">
        <v>60</v>
      </c>
      <c r="C275" s="41">
        <v>0</v>
      </c>
      <c r="D275" s="41">
        <v>0</v>
      </c>
      <c r="E275" s="41">
        <v>0</v>
      </c>
      <c r="F275" s="41">
        <v>0</v>
      </c>
      <c r="G275" s="41">
        <v>0</v>
      </c>
    </row>
    <row r="277" spans="1:7" ht="27" customHeight="1" x14ac:dyDescent="0.2">
      <c r="B277" s="246" t="s">
        <v>116</v>
      </c>
      <c r="C277" s="247"/>
      <c r="D277" s="247"/>
      <c r="E277" s="247"/>
      <c r="F277" s="247"/>
      <c r="G277" s="248"/>
    </row>
    <row r="278" spans="1:7" x14ac:dyDescent="0.2">
      <c r="B278" s="18" t="s">
        <v>17</v>
      </c>
      <c r="C278" s="32"/>
      <c r="D278" s="32"/>
      <c r="E278" s="32"/>
      <c r="F278" s="32"/>
      <c r="G278" s="32"/>
    </row>
    <row r="279" spans="1:7" x14ac:dyDescent="0.2">
      <c r="B279" s="34" t="s">
        <v>53</v>
      </c>
      <c r="C279" s="32">
        <v>45.54</v>
      </c>
      <c r="D279" s="32">
        <v>48.125</v>
      </c>
      <c r="E279" s="32">
        <v>50.09</v>
      </c>
      <c r="F279" s="32">
        <v>51.825000000000003</v>
      </c>
      <c r="G279" s="32">
        <v>53.954999999999998</v>
      </c>
    </row>
    <row r="280" spans="1:7" x14ac:dyDescent="0.2">
      <c r="B280" s="34" t="s">
        <v>54</v>
      </c>
      <c r="C280" s="32">
        <v>91.08</v>
      </c>
      <c r="D280" s="32">
        <v>96.25</v>
      </c>
      <c r="E280" s="32">
        <v>100.18</v>
      </c>
      <c r="F280" s="32">
        <v>103.65</v>
      </c>
      <c r="G280" s="32">
        <v>107.91</v>
      </c>
    </row>
    <row r="281" spans="1:7" x14ac:dyDescent="0.2">
      <c r="B281" s="34" t="s">
        <v>96</v>
      </c>
      <c r="C281" s="32">
        <v>15.809999999999999</v>
      </c>
      <c r="D281" s="32">
        <v>16.649999999999999</v>
      </c>
      <c r="E281" s="32">
        <v>17.22</v>
      </c>
      <c r="F281" s="32">
        <v>17.669999999999998</v>
      </c>
      <c r="G281" s="32">
        <v>18.240000000000002</v>
      </c>
    </row>
    <row r="282" spans="1:7" x14ac:dyDescent="0.2">
      <c r="B282" s="17" t="s">
        <v>97</v>
      </c>
      <c r="C282" s="33">
        <v>152.43</v>
      </c>
      <c r="D282" s="33">
        <v>161.02500000000001</v>
      </c>
      <c r="E282" s="33">
        <v>167.49</v>
      </c>
      <c r="F282" s="33">
        <v>173.14500000000001</v>
      </c>
      <c r="G282" s="33">
        <v>180.10500000000002</v>
      </c>
    </row>
    <row r="283" spans="1:7" s="71" customFormat="1" x14ac:dyDescent="0.2">
      <c r="A283" s="138"/>
      <c r="B283" s="18" t="s">
        <v>134</v>
      </c>
      <c r="C283" s="32">
        <v>149.15</v>
      </c>
      <c r="D283" s="32">
        <v>163.43</v>
      </c>
      <c r="E283" s="32">
        <v>169.09</v>
      </c>
      <c r="F283" s="32">
        <v>166.76</v>
      </c>
      <c r="G283" s="32">
        <v>172.05</v>
      </c>
    </row>
    <row r="284" spans="1:7" x14ac:dyDescent="0.2">
      <c r="B284" s="18" t="s">
        <v>37</v>
      </c>
      <c r="C284" s="32">
        <v>30.119743687113285</v>
      </c>
      <c r="D284" s="32">
        <v>31.829439282879374</v>
      </c>
      <c r="E284" s="32">
        <v>33.129072492040066</v>
      </c>
      <c r="F284" s="32">
        <v>34.27658578358907</v>
      </c>
      <c r="G284" s="32">
        <v>35.685348498862481</v>
      </c>
    </row>
    <row r="285" spans="1:7" x14ac:dyDescent="0.2">
      <c r="B285" s="88" t="s">
        <v>33</v>
      </c>
      <c r="C285" s="89">
        <v>331.69974368711331</v>
      </c>
      <c r="D285" s="89">
        <v>356.28443928287942</v>
      </c>
      <c r="E285" s="89">
        <v>369.70907249204009</v>
      </c>
      <c r="F285" s="89">
        <v>374.18158578358907</v>
      </c>
      <c r="G285" s="89">
        <v>387.84034849886251</v>
      </c>
    </row>
    <row r="286" spans="1:7" x14ac:dyDescent="0.2">
      <c r="B286" s="18" t="s">
        <v>38</v>
      </c>
      <c r="C286" s="32">
        <v>33.16997436871133</v>
      </c>
      <c r="D286" s="32">
        <v>35.628443928287943</v>
      </c>
      <c r="E286" s="32">
        <v>36.970907249204011</v>
      </c>
      <c r="F286" s="32">
        <v>37.418158578358906</v>
      </c>
      <c r="G286" s="32">
        <v>38.784034849886254</v>
      </c>
    </row>
    <row r="287" spans="1:7" x14ac:dyDescent="0.2">
      <c r="B287" s="35" t="s">
        <v>55</v>
      </c>
      <c r="C287" s="36">
        <v>364.86971805582465</v>
      </c>
      <c r="D287" s="36">
        <v>391.91288321116735</v>
      </c>
      <c r="E287" s="36">
        <v>406.6799797412441</v>
      </c>
      <c r="F287" s="36">
        <v>411.59974436194796</v>
      </c>
      <c r="G287" s="36">
        <v>426.62438334874878</v>
      </c>
    </row>
    <row r="288" spans="1:7" x14ac:dyDescent="0.2">
      <c r="B288" s="37"/>
      <c r="C288" s="38"/>
      <c r="D288" s="38"/>
      <c r="E288" s="38"/>
      <c r="F288" s="38"/>
      <c r="G288" s="38"/>
    </row>
    <row r="289" spans="1:7" x14ac:dyDescent="0.2">
      <c r="B289" s="54" t="s">
        <v>59</v>
      </c>
      <c r="C289" s="55">
        <v>60.849914562371097</v>
      </c>
      <c r="D289" s="55">
        <v>64.284813094293128</v>
      </c>
      <c r="E289" s="55">
        <v>66.873024164013358</v>
      </c>
      <c r="F289" s="55">
        <v>69.140528594529684</v>
      </c>
      <c r="G289" s="55">
        <v>71.93011616628749</v>
      </c>
    </row>
    <row r="290" spans="1:7" x14ac:dyDescent="0.2">
      <c r="B290" s="56" t="s">
        <v>38</v>
      </c>
      <c r="C290" s="57">
        <v>6.0849914562371099</v>
      </c>
      <c r="D290" s="57">
        <v>6.428481309429313</v>
      </c>
      <c r="E290" s="57">
        <v>6.6873024164013364</v>
      </c>
      <c r="F290" s="57">
        <v>6.9140528594529691</v>
      </c>
      <c r="G290" s="57">
        <v>7.1930116166287492</v>
      </c>
    </row>
    <row r="291" spans="1:7" x14ac:dyDescent="0.2">
      <c r="B291" s="40" t="s">
        <v>60</v>
      </c>
      <c r="C291" s="41">
        <v>66.934906018608203</v>
      </c>
      <c r="D291" s="41">
        <v>70.713294403722443</v>
      </c>
      <c r="E291" s="41">
        <v>73.560326580414696</v>
      </c>
      <c r="F291" s="41">
        <v>76.054581453982649</v>
      </c>
      <c r="G291" s="41">
        <v>79.123127782916242</v>
      </c>
    </row>
    <row r="293" spans="1:7" ht="27" customHeight="1" x14ac:dyDescent="0.2">
      <c r="B293" s="246" t="s">
        <v>208</v>
      </c>
      <c r="C293" s="247"/>
      <c r="D293" s="247"/>
      <c r="E293" s="247"/>
      <c r="F293" s="247"/>
      <c r="G293" s="248"/>
    </row>
    <row r="294" spans="1:7" x14ac:dyDescent="0.2">
      <c r="B294" s="18" t="s">
        <v>17</v>
      </c>
      <c r="C294" s="32"/>
      <c r="D294" s="32"/>
      <c r="E294" s="32"/>
      <c r="F294" s="32"/>
      <c r="G294" s="32"/>
    </row>
    <row r="295" spans="1:7" x14ac:dyDescent="0.2">
      <c r="B295" s="34" t="s">
        <v>53</v>
      </c>
      <c r="C295" s="32">
        <v>182.16</v>
      </c>
      <c r="D295" s="32">
        <v>192.5</v>
      </c>
      <c r="E295" s="32">
        <v>200.36</v>
      </c>
      <c r="F295" s="32">
        <v>207.3</v>
      </c>
      <c r="G295" s="32">
        <v>215.82</v>
      </c>
    </row>
    <row r="296" spans="1:7" x14ac:dyDescent="0.2">
      <c r="B296" s="34" t="s">
        <v>54</v>
      </c>
      <c r="C296" s="32">
        <v>91.08</v>
      </c>
      <c r="D296" s="32">
        <v>96.25</v>
      </c>
      <c r="E296" s="32">
        <v>100.18</v>
      </c>
      <c r="F296" s="32">
        <v>103.65</v>
      </c>
      <c r="G296" s="32">
        <v>107.91</v>
      </c>
    </row>
    <row r="297" spans="1:7" x14ac:dyDescent="0.2">
      <c r="B297" s="34" t="s">
        <v>96</v>
      </c>
      <c r="C297" s="32">
        <v>31.619999999999997</v>
      </c>
      <c r="D297" s="32">
        <v>33.299999999999997</v>
      </c>
      <c r="E297" s="32">
        <v>34.44</v>
      </c>
      <c r="F297" s="32">
        <v>35.339999999999996</v>
      </c>
      <c r="G297" s="32">
        <v>36.480000000000004</v>
      </c>
    </row>
    <row r="298" spans="1:7" x14ac:dyDescent="0.2">
      <c r="B298" s="17" t="s">
        <v>97</v>
      </c>
      <c r="C298" s="33">
        <v>304.86</v>
      </c>
      <c r="D298" s="33">
        <v>322.05</v>
      </c>
      <c r="E298" s="33">
        <v>334.98</v>
      </c>
      <c r="F298" s="33">
        <v>346.29</v>
      </c>
      <c r="G298" s="33">
        <v>360.21000000000004</v>
      </c>
    </row>
    <row r="299" spans="1:7" s="71" customFormat="1" x14ac:dyDescent="0.2">
      <c r="A299" s="138"/>
      <c r="B299" s="18" t="s">
        <v>134</v>
      </c>
      <c r="C299" s="32">
        <v>149.15</v>
      </c>
      <c r="D299" s="32">
        <v>163.43</v>
      </c>
      <c r="E299" s="32">
        <v>169.09</v>
      </c>
      <c r="F299" s="32">
        <v>166.76</v>
      </c>
      <c r="G299" s="32">
        <v>172.05</v>
      </c>
    </row>
    <row r="300" spans="1:7" x14ac:dyDescent="0.2">
      <c r="B300" s="18" t="s">
        <v>37</v>
      </c>
      <c r="C300" s="32">
        <v>60.23948737422657</v>
      </c>
      <c r="D300" s="32">
        <v>63.658878565758748</v>
      </c>
      <c r="E300" s="32">
        <v>66.258144984080133</v>
      </c>
      <c r="F300" s="32">
        <v>68.55317156717814</v>
      </c>
      <c r="G300" s="32">
        <v>71.370696997724963</v>
      </c>
    </row>
    <row r="301" spans="1:7" x14ac:dyDescent="0.2">
      <c r="B301" s="88" t="s">
        <v>33</v>
      </c>
      <c r="C301" s="89">
        <v>514.24948737422653</v>
      </c>
      <c r="D301" s="89">
        <v>549.13887856575877</v>
      </c>
      <c r="E301" s="89">
        <v>570.32814498408015</v>
      </c>
      <c r="F301" s="89">
        <v>581.60317156717815</v>
      </c>
      <c r="G301" s="89">
        <v>603.63069699772495</v>
      </c>
    </row>
    <row r="302" spans="1:7" x14ac:dyDescent="0.2">
      <c r="B302" s="18" t="s">
        <v>38</v>
      </c>
      <c r="C302" s="32">
        <v>51.424948737422653</v>
      </c>
      <c r="D302" s="32">
        <v>54.913887856575883</v>
      </c>
      <c r="E302" s="32">
        <v>57.032814498408015</v>
      </c>
      <c r="F302" s="32">
        <v>58.160317156717817</v>
      </c>
      <c r="G302" s="32">
        <v>60.363069699772495</v>
      </c>
    </row>
    <row r="303" spans="1:7" x14ac:dyDescent="0.2">
      <c r="B303" s="35" t="s">
        <v>55</v>
      </c>
      <c r="C303" s="36">
        <v>565.67443611164913</v>
      </c>
      <c r="D303" s="36">
        <v>604.05276642233468</v>
      </c>
      <c r="E303" s="36">
        <v>627.36095948248817</v>
      </c>
      <c r="F303" s="36">
        <v>639.76348872389599</v>
      </c>
      <c r="G303" s="36">
        <v>663.99376669749745</v>
      </c>
    </row>
    <row r="304" spans="1:7" x14ac:dyDescent="0.2">
      <c r="B304" s="37"/>
      <c r="C304" s="38"/>
      <c r="D304" s="38"/>
      <c r="E304" s="38"/>
      <c r="F304" s="38"/>
      <c r="G304" s="38"/>
    </row>
    <row r="305" spans="1:7" x14ac:dyDescent="0.2">
      <c r="B305" s="54" t="s">
        <v>59</v>
      </c>
      <c r="C305" s="55">
        <v>243.39965824948439</v>
      </c>
      <c r="D305" s="55">
        <v>257.13925237717251</v>
      </c>
      <c r="E305" s="55">
        <v>267.49209665605343</v>
      </c>
      <c r="F305" s="55">
        <v>276.56211437811874</v>
      </c>
      <c r="G305" s="55">
        <v>287.72046466514996</v>
      </c>
    </row>
    <row r="306" spans="1:7" x14ac:dyDescent="0.2">
      <c r="B306" s="56" t="s">
        <v>38</v>
      </c>
      <c r="C306" s="57">
        <v>24.33996582494844</v>
      </c>
      <c r="D306" s="57">
        <v>25.713925237717252</v>
      </c>
      <c r="E306" s="57">
        <v>26.749209665605346</v>
      </c>
      <c r="F306" s="57">
        <v>27.656211437811876</v>
      </c>
      <c r="G306" s="57">
        <v>28.772046466514997</v>
      </c>
    </row>
    <row r="307" spans="1:7" x14ac:dyDescent="0.2">
      <c r="B307" s="40" t="s">
        <v>60</v>
      </c>
      <c r="C307" s="41">
        <v>267.73962407443281</v>
      </c>
      <c r="D307" s="41">
        <v>282.85317761488977</v>
      </c>
      <c r="E307" s="41">
        <v>294.24130632165878</v>
      </c>
      <c r="F307" s="41">
        <v>304.2183258159306</v>
      </c>
      <c r="G307" s="41">
        <v>316.49251113166497</v>
      </c>
    </row>
    <row r="309" spans="1:7" ht="27" customHeight="1" x14ac:dyDescent="0.2">
      <c r="B309" s="246" t="s">
        <v>118</v>
      </c>
      <c r="C309" s="247"/>
      <c r="D309" s="247"/>
      <c r="E309" s="247"/>
      <c r="F309" s="247"/>
      <c r="G309" s="248"/>
    </row>
    <row r="310" spans="1:7" x14ac:dyDescent="0.2">
      <c r="B310" s="18" t="s">
        <v>17</v>
      </c>
      <c r="C310" s="32"/>
      <c r="D310" s="32"/>
      <c r="E310" s="32"/>
      <c r="F310" s="32"/>
      <c r="G310" s="32"/>
    </row>
    <row r="311" spans="1:7" x14ac:dyDescent="0.2">
      <c r="B311" s="34" t="s">
        <v>53</v>
      </c>
      <c r="C311" s="32">
        <v>45.54</v>
      </c>
      <c r="D311" s="32">
        <v>48.125</v>
      </c>
      <c r="E311" s="32">
        <v>50.09</v>
      </c>
      <c r="F311" s="32">
        <v>51.825000000000003</v>
      </c>
      <c r="G311" s="32">
        <v>53.954999999999998</v>
      </c>
    </row>
    <row r="312" spans="1:7" x14ac:dyDescent="0.2">
      <c r="B312" s="34" t="s">
        <v>54</v>
      </c>
      <c r="C312" s="32">
        <v>91.08</v>
      </c>
      <c r="D312" s="32">
        <v>96.25</v>
      </c>
      <c r="E312" s="32">
        <v>100.18</v>
      </c>
      <c r="F312" s="32">
        <v>103.65</v>
      </c>
      <c r="G312" s="32">
        <v>107.91</v>
      </c>
    </row>
    <row r="313" spans="1:7" x14ac:dyDescent="0.2">
      <c r="B313" s="34" t="s">
        <v>96</v>
      </c>
      <c r="C313" s="32">
        <v>15.809999999999999</v>
      </c>
      <c r="D313" s="32">
        <v>16.649999999999999</v>
      </c>
      <c r="E313" s="32">
        <v>17.22</v>
      </c>
      <c r="F313" s="32">
        <v>17.669999999999998</v>
      </c>
      <c r="G313" s="32">
        <v>18.240000000000002</v>
      </c>
    </row>
    <row r="314" spans="1:7" x14ac:dyDescent="0.2">
      <c r="B314" s="17" t="s">
        <v>97</v>
      </c>
      <c r="C314" s="33">
        <v>152.43</v>
      </c>
      <c r="D314" s="33">
        <v>161.02500000000001</v>
      </c>
      <c r="E314" s="33">
        <v>167.49</v>
      </c>
      <c r="F314" s="33">
        <v>173.14500000000001</v>
      </c>
      <c r="G314" s="33">
        <v>180.10500000000002</v>
      </c>
    </row>
    <row r="315" spans="1:7" s="71" customFormat="1" x14ac:dyDescent="0.2">
      <c r="A315" s="138"/>
      <c r="B315" s="18" t="s">
        <v>134</v>
      </c>
      <c r="C315" s="32">
        <v>223.72</v>
      </c>
      <c r="D315" s="32">
        <v>245.15</v>
      </c>
      <c r="E315" s="32">
        <v>253.63</v>
      </c>
      <c r="F315" s="32">
        <v>250.15</v>
      </c>
      <c r="G315" s="32">
        <v>258.07</v>
      </c>
    </row>
    <row r="316" spans="1:7" x14ac:dyDescent="0.2">
      <c r="B316" s="18" t="s">
        <v>37</v>
      </c>
      <c r="C316" s="32">
        <v>30.119743687113285</v>
      </c>
      <c r="D316" s="32">
        <v>31.829439282879374</v>
      </c>
      <c r="E316" s="32">
        <v>33.129072492040066</v>
      </c>
      <c r="F316" s="32">
        <v>34.27658578358907</v>
      </c>
      <c r="G316" s="32">
        <v>35.685348498862481</v>
      </c>
    </row>
    <row r="317" spans="1:7" x14ac:dyDescent="0.2">
      <c r="B317" s="88" t="s">
        <v>33</v>
      </c>
      <c r="C317" s="89">
        <v>406.26974368711325</v>
      </c>
      <c r="D317" s="89">
        <v>438.00443928287939</v>
      </c>
      <c r="E317" s="89">
        <v>454.24907249204006</v>
      </c>
      <c r="F317" s="89">
        <v>457.57158578358906</v>
      </c>
      <c r="G317" s="89">
        <v>473.86034849886249</v>
      </c>
    </row>
    <row r="318" spans="1:7" x14ac:dyDescent="0.2">
      <c r="B318" s="18" t="s">
        <v>38</v>
      </c>
      <c r="C318" s="32">
        <v>40.62697436871133</v>
      </c>
      <c r="D318" s="32">
        <v>43.80044392828794</v>
      </c>
      <c r="E318" s="32">
        <v>45.424907249204011</v>
      </c>
      <c r="F318" s="32">
        <v>45.757158578358911</v>
      </c>
      <c r="G318" s="32">
        <v>47.386034849886251</v>
      </c>
    </row>
    <row r="319" spans="1:7" x14ac:dyDescent="0.2">
      <c r="B319" s="35" t="s">
        <v>55</v>
      </c>
      <c r="C319" s="36">
        <v>446.89671805582458</v>
      </c>
      <c r="D319" s="36">
        <v>481.80488321116735</v>
      </c>
      <c r="E319" s="36">
        <v>499.67397974124407</v>
      </c>
      <c r="F319" s="36">
        <v>503.328744361948</v>
      </c>
      <c r="G319" s="36">
        <v>521.24638334874874</v>
      </c>
    </row>
    <row r="320" spans="1:7" x14ac:dyDescent="0.2">
      <c r="B320" s="37"/>
      <c r="C320" s="38"/>
      <c r="D320" s="38"/>
      <c r="E320" s="38"/>
      <c r="F320" s="38"/>
      <c r="G320" s="38"/>
    </row>
    <row r="321" spans="1:7" x14ac:dyDescent="0.2">
      <c r="B321" s="54" t="s">
        <v>59</v>
      </c>
      <c r="C321" s="55">
        <v>60.849914562371097</v>
      </c>
      <c r="D321" s="55">
        <v>64.284813094293128</v>
      </c>
      <c r="E321" s="55">
        <v>66.873024164013358</v>
      </c>
      <c r="F321" s="55">
        <v>69.140528594529684</v>
      </c>
      <c r="G321" s="55">
        <v>71.93011616628749</v>
      </c>
    </row>
    <row r="322" spans="1:7" x14ac:dyDescent="0.2">
      <c r="B322" s="56" t="s">
        <v>38</v>
      </c>
      <c r="C322" s="57">
        <v>6.0849914562371099</v>
      </c>
      <c r="D322" s="57">
        <v>6.428481309429313</v>
      </c>
      <c r="E322" s="57">
        <v>6.6873024164013364</v>
      </c>
      <c r="F322" s="57">
        <v>6.9140528594529691</v>
      </c>
      <c r="G322" s="57">
        <v>7.1930116166287492</v>
      </c>
    </row>
    <row r="323" spans="1:7" x14ac:dyDescent="0.2">
      <c r="B323" s="40" t="s">
        <v>60</v>
      </c>
      <c r="C323" s="41">
        <v>66.934906018608203</v>
      </c>
      <c r="D323" s="41">
        <v>70.713294403722443</v>
      </c>
      <c r="E323" s="41">
        <v>73.560326580414696</v>
      </c>
      <c r="F323" s="41">
        <v>76.054581453982649</v>
      </c>
      <c r="G323" s="41">
        <v>79.123127782916242</v>
      </c>
    </row>
    <row r="325" spans="1:7" ht="27" customHeight="1" x14ac:dyDescent="0.2">
      <c r="B325" s="246" t="s">
        <v>210</v>
      </c>
      <c r="C325" s="247"/>
      <c r="D325" s="247"/>
      <c r="E325" s="247"/>
      <c r="F325" s="247"/>
      <c r="G325" s="248"/>
    </row>
    <row r="326" spans="1:7" x14ac:dyDescent="0.2">
      <c r="B326" s="18" t="s">
        <v>17</v>
      </c>
      <c r="C326" s="32"/>
      <c r="D326" s="32"/>
      <c r="E326" s="32"/>
      <c r="F326" s="32"/>
      <c r="G326" s="32"/>
    </row>
    <row r="327" spans="1:7" x14ac:dyDescent="0.2">
      <c r="B327" s="34" t="s">
        <v>53</v>
      </c>
      <c r="C327" s="32">
        <v>182.16</v>
      </c>
      <c r="D327" s="32">
        <v>192.5</v>
      </c>
      <c r="E327" s="32">
        <v>200.36</v>
      </c>
      <c r="F327" s="32">
        <v>207.3</v>
      </c>
      <c r="G327" s="32">
        <v>215.82</v>
      </c>
    </row>
    <row r="328" spans="1:7" x14ac:dyDescent="0.2">
      <c r="B328" s="34" t="s">
        <v>54</v>
      </c>
      <c r="C328" s="32">
        <v>91.08</v>
      </c>
      <c r="D328" s="32">
        <v>96.25</v>
      </c>
      <c r="E328" s="32">
        <v>100.18</v>
      </c>
      <c r="F328" s="32">
        <v>103.65</v>
      </c>
      <c r="G328" s="32">
        <v>107.91</v>
      </c>
    </row>
    <row r="329" spans="1:7" x14ac:dyDescent="0.2">
      <c r="B329" s="34" t="s">
        <v>96</v>
      </c>
      <c r="C329" s="32">
        <v>31.619999999999997</v>
      </c>
      <c r="D329" s="32">
        <v>33.299999999999997</v>
      </c>
      <c r="E329" s="32">
        <v>34.44</v>
      </c>
      <c r="F329" s="32">
        <v>35.339999999999996</v>
      </c>
      <c r="G329" s="32">
        <v>36.480000000000004</v>
      </c>
    </row>
    <row r="330" spans="1:7" x14ac:dyDescent="0.2">
      <c r="B330" s="17" t="s">
        <v>97</v>
      </c>
      <c r="C330" s="33">
        <v>304.86</v>
      </c>
      <c r="D330" s="33">
        <v>322.05</v>
      </c>
      <c r="E330" s="33">
        <v>334.98</v>
      </c>
      <c r="F330" s="33">
        <v>346.29</v>
      </c>
      <c r="G330" s="33">
        <v>360.21000000000004</v>
      </c>
    </row>
    <row r="331" spans="1:7" s="71" customFormat="1" x14ac:dyDescent="0.2">
      <c r="A331" s="138"/>
      <c r="B331" s="18" t="s">
        <v>134</v>
      </c>
      <c r="C331" s="32">
        <v>223.72</v>
      </c>
      <c r="D331" s="32">
        <v>245.15</v>
      </c>
      <c r="E331" s="32">
        <v>253.63</v>
      </c>
      <c r="F331" s="32">
        <v>250.15</v>
      </c>
      <c r="G331" s="32">
        <v>258.07</v>
      </c>
    </row>
    <row r="332" spans="1:7" x14ac:dyDescent="0.2">
      <c r="B332" s="18" t="s">
        <v>37</v>
      </c>
      <c r="C332" s="32">
        <v>60.23948737422657</v>
      </c>
      <c r="D332" s="32">
        <v>63.658878565758748</v>
      </c>
      <c r="E332" s="32">
        <v>66.258144984080133</v>
      </c>
      <c r="F332" s="32">
        <v>68.55317156717814</v>
      </c>
      <c r="G332" s="32">
        <v>71.370696997724963</v>
      </c>
    </row>
    <row r="333" spans="1:7" x14ac:dyDescent="0.2">
      <c r="B333" s="88" t="s">
        <v>33</v>
      </c>
      <c r="C333" s="89">
        <v>588.81948737422658</v>
      </c>
      <c r="D333" s="89">
        <v>630.8588785657588</v>
      </c>
      <c r="E333" s="89">
        <v>654.86814498408012</v>
      </c>
      <c r="F333" s="89">
        <v>664.99317156717825</v>
      </c>
      <c r="G333" s="89">
        <v>689.65069699772494</v>
      </c>
    </row>
    <row r="334" spans="1:7" x14ac:dyDescent="0.2">
      <c r="B334" s="18" t="s">
        <v>38</v>
      </c>
      <c r="C334" s="32">
        <v>58.881948737422661</v>
      </c>
      <c r="D334" s="32">
        <v>63.08588785657588</v>
      </c>
      <c r="E334" s="32">
        <v>65.486814498408009</v>
      </c>
      <c r="F334" s="32">
        <v>66.499317156717822</v>
      </c>
      <c r="G334" s="32">
        <v>68.965069699772499</v>
      </c>
    </row>
    <row r="335" spans="1:7" x14ac:dyDescent="0.2">
      <c r="B335" s="35" t="s">
        <v>55</v>
      </c>
      <c r="C335" s="36">
        <v>647.70143611164929</v>
      </c>
      <c r="D335" s="36">
        <v>693.94476642233462</v>
      </c>
      <c r="E335" s="36">
        <v>720.35495948248808</v>
      </c>
      <c r="F335" s="36">
        <v>731.49248872389603</v>
      </c>
      <c r="G335" s="36">
        <v>758.61576669749741</v>
      </c>
    </row>
    <row r="336" spans="1:7" x14ac:dyDescent="0.2">
      <c r="B336" s="37"/>
      <c r="C336" s="38"/>
      <c r="D336" s="38"/>
      <c r="E336" s="38"/>
      <c r="F336" s="38"/>
      <c r="G336" s="38"/>
    </row>
    <row r="337" spans="1:7" x14ac:dyDescent="0.2">
      <c r="B337" s="54" t="s">
        <v>59</v>
      </c>
      <c r="C337" s="55">
        <v>243.39965824948439</v>
      </c>
      <c r="D337" s="55">
        <v>257.13925237717251</v>
      </c>
      <c r="E337" s="55">
        <v>267.49209665605343</v>
      </c>
      <c r="F337" s="55">
        <v>276.56211437811874</v>
      </c>
      <c r="G337" s="55">
        <v>287.72046466514996</v>
      </c>
    </row>
    <row r="338" spans="1:7" x14ac:dyDescent="0.2">
      <c r="B338" s="56" t="s">
        <v>38</v>
      </c>
      <c r="C338" s="57">
        <v>24.33996582494844</v>
      </c>
      <c r="D338" s="57">
        <v>25.713925237717252</v>
      </c>
      <c r="E338" s="57">
        <v>26.749209665605346</v>
      </c>
      <c r="F338" s="57">
        <v>27.656211437811876</v>
      </c>
      <c r="G338" s="57">
        <v>28.772046466514997</v>
      </c>
    </row>
    <row r="339" spans="1:7" x14ac:dyDescent="0.2">
      <c r="B339" s="40" t="s">
        <v>60</v>
      </c>
      <c r="C339" s="41">
        <v>267.73962407443281</v>
      </c>
      <c r="D339" s="41">
        <v>282.85317761488977</v>
      </c>
      <c r="E339" s="41">
        <v>294.24130632165878</v>
      </c>
      <c r="F339" s="41">
        <v>304.2183258159306</v>
      </c>
      <c r="G339" s="41">
        <v>316.49251113166497</v>
      </c>
    </row>
    <row r="341" spans="1:7" ht="27" customHeight="1" x14ac:dyDescent="0.2">
      <c r="B341" s="246" t="s">
        <v>187</v>
      </c>
      <c r="C341" s="247"/>
      <c r="D341" s="247"/>
      <c r="E341" s="247"/>
      <c r="F341" s="247"/>
      <c r="G341" s="248"/>
    </row>
    <row r="342" spans="1:7" x14ac:dyDescent="0.2">
      <c r="B342" s="18" t="s">
        <v>17</v>
      </c>
      <c r="C342" s="32"/>
      <c r="D342" s="32"/>
      <c r="E342" s="32"/>
      <c r="F342" s="32"/>
      <c r="G342" s="32"/>
    </row>
    <row r="343" spans="1:7" x14ac:dyDescent="0.2">
      <c r="B343" s="34" t="s">
        <v>53</v>
      </c>
      <c r="C343" s="32">
        <v>45.54</v>
      </c>
      <c r="D343" s="32">
        <v>48.125</v>
      </c>
      <c r="E343" s="32">
        <v>50.09</v>
      </c>
      <c r="F343" s="32">
        <v>51.825000000000003</v>
      </c>
      <c r="G343" s="32">
        <v>53.954999999999998</v>
      </c>
    </row>
    <row r="344" spans="1:7" x14ac:dyDescent="0.2">
      <c r="B344" s="34" t="s">
        <v>54</v>
      </c>
      <c r="C344" s="32">
        <v>91.08</v>
      </c>
      <c r="D344" s="32">
        <v>96.25</v>
      </c>
      <c r="E344" s="32">
        <v>100.18</v>
      </c>
      <c r="F344" s="32">
        <v>103.65</v>
      </c>
      <c r="G344" s="32">
        <v>107.91</v>
      </c>
    </row>
    <row r="345" spans="1:7" x14ac:dyDescent="0.2">
      <c r="B345" s="34" t="s">
        <v>96</v>
      </c>
      <c r="C345" s="32">
        <v>15.809999999999999</v>
      </c>
      <c r="D345" s="32">
        <v>16.649999999999999</v>
      </c>
      <c r="E345" s="32">
        <v>17.22</v>
      </c>
      <c r="F345" s="32">
        <v>17.669999999999998</v>
      </c>
      <c r="G345" s="32">
        <v>18.240000000000002</v>
      </c>
    </row>
    <row r="346" spans="1:7" x14ac:dyDescent="0.2">
      <c r="B346" s="17" t="s">
        <v>97</v>
      </c>
      <c r="C346" s="33">
        <v>152.43</v>
      </c>
      <c r="D346" s="33">
        <v>161.02500000000001</v>
      </c>
      <c r="E346" s="33">
        <v>167.49</v>
      </c>
      <c r="F346" s="33">
        <v>173.14500000000001</v>
      </c>
      <c r="G346" s="33">
        <v>180.10500000000002</v>
      </c>
    </row>
    <row r="347" spans="1:7" s="71" customFormat="1" x14ac:dyDescent="0.2">
      <c r="A347" s="138"/>
      <c r="B347" s="18" t="s">
        <v>134</v>
      </c>
      <c r="C347" s="32">
        <v>328.11</v>
      </c>
      <c r="D347" s="32">
        <v>359.53</v>
      </c>
      <c r="E347" s="32">
        <v>371.96</v>
      </c>
      <c r="F347" s="32">
        <v>366.87</v>
      </c>
      <c r="G347" s="32">
        <v>378.48</v>
      </c>
    </row>
    <row r="348" spans="1:7" x14ac:dyDescent="0.2">
      <c r="B348" s="18" t="s">
        <v>37</v>
      </c>
      <c r="C348" s="32">
        <v>30.119743687113285</v>
      </c>
      <c r="D348" s="32">
        <v>31.829439282879374</v>
      </c>
      <c r="E348" s="32">
        <v>33.129072492040066</v>
      </c>
      <c r="F348" s="32">
        <v>34.27658578358907</v>
      </c>
      <c r="G348" s="32">
        <v>35.685348498862481</v>
      </c>
    </row>
    <row r="349" spans="1:7" x14ac:dyDescent="0.2">
      <c r="B349" s="88" t="s">
        <v>33</v>
      </c>
      <c r="C349" s="89">
        <v>510.65974368711329</v>
      </c>
      <c r="D349" s="89">
        <v>552.38443928287927</v>
      </c>
      <c r="E349" s="89">
        <v>572.57907249204015</v>
      </c>
      <c r="F349" s="89">
        <v>574.29158578358908</v>
      </c>
      <c r="G349" s="89">
        <v>594.27034849886252</v>
      </c>
    </row>
    <row r="350" spans="1:7" x14ac:dyDescent="0.2">
      <c r="B350" s="18" t="s">
        <v>38</v>
      </c>
      <c r="C350" s="32">
        <v>51.065974368711331</v>
      </c>
      <c r="D350" s="32">
        <v>55.238443928287928</v>
      </c>
      <c r="E350" s="32">
        <v>57.257907249204017</v>
      </c>
      <c r="F350" s="32">
        <v>57.429158578358908</v>
      </c>
      <c r="G350" s="32">
        <v>59.427034849886255</v>
      </c>
    </row>
    <row r="351" spans="1:7" x14ac:dyDescent="0.2">
      <c r="B351" s="35" t="s">
        <v>55</v>
      </c>
      <c r="C351" s="36">
        <v>561.72571805582459</v>
      </c>
      <c r="D351" s="36">
        <v>607.62288321116716</v>
      </c>
      <c r="E351" s="36">
        <v>629.83697974124414</v>
      </c>
      <c r="F351" s="36">
        <v>631.72074436194794</v>
      </c>
      <c r="G351" s="36">
        <v>653.69738334874876</v>
      </c>
    </row>
    <row r="352" spans="1:7" x14ac:dyDescent="0.2">
      <c r="B352" s="37"/>
      <c r="C352" s="38"/>
      <c r="D352" s="38"/>
      <c r="E352" s="38"/>
      <c r="F352" s="38"/>
      <c r="G352" s="38"/>
    </row>
    <row r="353" spans="1:7" x14ac:dyDescent="0.2">
      <c r="B353" s="54" t="s">
        <v>59</v>
      </c>
      <c r="C353" s="55">
        <v>60.849914562371097</v>
      </c>
      <c r="D353" s="55">
        <v>64.284813094293128</v>
      </c>
      <c r="E353" s="55">
        <v>66.873024164013358</v>
      </c>
      <c r="F353" s="55">
        <v>69.140528594529684</v>
      </c>
      <c r="G353" s="55">
        <v>71.93011616628749</v>
      </c>
    </row>
    <row r="354" spans="1:7" x14ac:dyDescent="0.2">
      <c r="B354" s="56" t="s">
        <v>38</v>
      </c>
      <c r="C354" s="57">
        <v>6.0849914562371099</v>
      </c>
      <c r="D354" s="57">
        <v>6.428481309429313</v>
      </c>
      <c r="E354" s="57">
        <v>6.6873024164013364</v>
      </c>
      <c r="F354" s="57">
        <v>6.9140528594529691</v>
      </c>
      <c r="G354" s="57">
        <v>7.1930116166287492</v>
      </c>
    </row>
    <row r="355" spans="1:7" x14ac:dyDescent="0.2">
      <c r="B355" s="40" t="s">
        <v>60</v>
      </c>
      <c r="C355" s="41">
        <v>66.934906018608203</v>
      </c>
      <c r="D355" s="41">
        <v>70.713294403722443</v>
      </c>
      <c r="E355" s="41">
        <v>73.560326580414696</v>
      </c>
      <c r="F355" s="41">
        <v>76.054581453982649</v>
      </c>
      <c r="G355" s="41">
        <v>79.123127782916242</v>
      </c>
    </row>
    <row r="357" spans="1:7" ht="27" customHeight="1" x14ac:dyDescent="0.2">
      <c r="B357" s="246" t="s">
        <v>196</v>
      </c>
      <c r="C357" s="247"/>
      <c r="D357" s="247"/>
      <c r="E357" s="247"/>
      <c r="F357" s="247"/>
      <c r="G357" s="248"/>
    </row>
    <row r="358" spans="1:7" x14ac:dyDescent="0.2">
      <c r="B358" s="18" t="s">
        <v>17</v>
      </c>
      <c r="C358" s="32"/>
      <c r="D358" s="32"/>
      <c r="E358" s="32"/>
      <c r="F358" s="32"/>
      <c r="G358" s="32"/>
    </row>
    <row r="359" spans="1:7" x14ac:dyDescent="0.2">
      <c r="B359" s="34" t="s">
        <v>53</v>
      </c>
      <c r="C359" s="32">
        <v>182.16</v>
      </c>
      <c r="D359" s="32">
        <v>192.5</v>
      </c>
      <c r="E359" s="32">
        <v>200.36</v>
      </c>
      <c r="F359" s="32">
        <v>207.3</v>
      </c>
      <c r="G359" s="32">
        <v>215.82</v>
      </c>
    </row>
    <row r="360" spans="1:7" x14ac:dyDescent="0.2">
      <c r="B360" s="34" t="s">
        <v>54</v>
      </c>
      <c r="C360" s="32">
        <v>91.08</v>
      </c>
      <c r="D360" s="32">
        <v>96.25</v>
      </c>
      <c r="E360" s="32">
        <v>100.18</v>
      </c>
      <c r="F360" s="32">
        <v>103.65</v>
      </c>
      <c r="G360" s="32">
        <v>107.91</v>
      </c>
    </row>
    <row r="361" spans="1:7" x14ac:dyDescent="0.2">
      <c r="B361" s="34" t="s">
        <v>96</v>
      </c>
      <c r="C361" s="32">
        <v>31.619999999999997</v>
      </c>
      <c r="D361" s="32">
        <v>33.299999999999997</v>
      </c>
      <c r="E361" s="32">
        <v>34.44</v>
      </c>
      <c r="F361" s="32">
        <v>35.339999999999996</v>
      </c>
      <c r="G361" s="32">
        <v>36.480000000000004</v>
      </c>
    </row>
    <row r="362" spans="1:7" x14ac:dyDescent="0.2">
      <c r="B362" s="17" t="s">
        <v>97</v>
      </c>
      <c r="C362" s="33">
        <v>304.86</v>
      </c>
      <c r="D362" s="33">
        <v>322.05</v>
      </c>
      <c r="E362" s="33">
        <v>334.98</v>
      </c>
      <c r="F362" s="33">
        <v>346.29</v>
      </c>
      <c r="G362" s="33">
        <v>360.21000000000004</v>
      </c>
    </row>
    <row r="363" spans="1:7" s="71" customFormat="1" x14ac:dyDescent="0.2">
      <c r="A363" s="138"/>
      <c r="B363" s="18" t="s">
        <v>134</v>
      </c>
      <c r="C363" s="32">
        <v>328.11</v>
      </c>
      <c r="D363" s="32">
        <v>359.53</v>
      </c>
      <c r="E363" s="32">
        <v>371.96</v>
      </c>
      <c r="F363" s="32">
        <v>366.87</v>
      </c>
      <c r="G363" s="32">
        <v>378.48</v>
      </c>
    </row>
    <row r="364" spans="1:7" x14ac:dyDescent="0.2">
      <c r="B364" s="18" t="s">
        <v>37</v>
      </c>
      <c r="C364" s="32">
        <v>60.23948737422657</v>
      </c>
      <c r="D364" s="32">
        <v>63.658878565758748</v>
      </c>
      <c r="E364" s="32">
        <v>66.258144984080133</v>
      </c>
      <c r="F364" s="32">
        <v>68.55317156717814</v>
      </c>
      <c r="G364" s="32">
        <v>71.370696997724963</v>
      </c>
    </row>
    <row r="365" spans="1:7" x14ac:dyDescent="0.2">
      <c r="B365" s="88" t="s">
        <v>33</v>
      </c>
      <c r="C365" s="89">
        <v>693.20948737422657</v>
      </c>
      <c r="D365" s="89">
        <v>745.23887856575868</v>
      </c>
      <c r="E365" s="89">
        <v>773.19814498408016</v>
      </c>
      <c r="F365" s="89">
        <v>781.71317156717828</v>
      </c>
      <c r="G365" s="89">
        <v>810.06069699772502</v>
      </c>
    </row>
    <row r="366" spans="1:7" x14ac:dyDescent="0.2">
      <c r="B366" s="18" t="s">
        <v>38</v>
      </c>
      <c r="C366" s="32">
        <v>69.320948737422654</v>
      </c>
      <c r="D366" s="32">
        <v>74.523887856575868</v>
      </c>
      <c r="E366" s="32">
        <v>77.319814498408022</v>
      </c>
      <c r="F366" s="32">
        <v>78.171317156717834</v>
      </c>
      <c r="G366" s="32">
        <v>81.00606969977251</v>
      </c>
    </row>
    <row r="367" spans="1:7" x14ac:dyDescent="0.2">
      <c r="B367" s="35" t="s">
        <v>55</v>
      </c>
      <c r="C367" s="36">
        <v>762.53043611164924</v>
      </c>
      <c r="D367" s="36">
        <v>819.76276642233461</v>
      </c>
      <c r="E367" s="36">
        <v>850.51795948248821</v>
      </c>
      <c r="F367" s="36">
        <v>859.88448872389608</v>
      </c>
      <c r="G367" s="36">
        <v>891.06676669749754</v>
      </c>
    </row>
    <row r="368" spans="1:7" x14ac:dyDescent="0.2">
      <c r="B368" s="37"/>
      <c r="C368" s="38"/>
      <c r="D368" s="38"/>
      <c r="E368" s="38"/>
      <c r="F368" s="38"/>
      <c r="G368" s="38"/>
    </row>
    <row r="369" spans="1:7" x14ac:dyDescent="0.2">
      <c r="B369" s="54" t="s">
        <v>59</v>
      </c>
      <c r="C369" s="55">
        <v>243.39965824948439</v>
      </c>
      <c r="D369" s="55">
        <v>257.13925237717251</v>
      </c>
      <c r="E369" s="55">
        <v>267.49209665605343</v>
      </c>
      <c r="F369" s="55">
        <v>276.56211437811874</v>
      </c>
      <c r="G369" s="55">
        <v>287.72046466514996</v>
      </c>
    </row>
    <row r="370" spans="1:7" x14ac:dyDescent="0.2">
      <c r="B370" s="56" t="s">
        <v>38</v>
      </c>
      <c r="C370" s="57">
        <v>24.33996582494844</v>
      </c>
      <c r="D370" s="57">
        <v>25.713925237717252</v>
      </c>
      <c r="E370" s="57">
        <v>26.749209665605346</v>
      </c>
      <c r="F370" s="57">
        <v>27.656211437811876</v>
      </c>
      <c r="G370" s="57">
        <v>28.772046466514997</v>
      </c>
    </row>
    <row r="371" spans="1:7" x14ac:dyDescent="0.2">
      <c r="B371" s="40" t="s">
        <v>60</v>
      </c>
      <c r="C371" s="41">
        <v>267.73962407443281</v>
      </c>
      <c r="D371" s="41">
        <v>282.85317761488977</v>
      </c>
      <c r="E371" s="41">
        <v>294.24130632165878</v>
      </c>
      <c r="F371" s="41">
        <v>304.2183258159306</v>
      </c>
      <c r="G371" s="41">
        <v>316.49251113166497</v>
      </c>
    </row>
    <row r="373" spans="1:7" ht="27" customHeight="1" x14ac:dyDescent="0.2">
      <c r="B373" s="246" t="s">
        <v>120</v>
      </c>
      <c r="C373" s="247"/>
      <c r="D373" s="247"/>
      <c r="E373" s="247"/>
      <c r="F373" s="247"/>
      <c r="G373" s="248"/>
    </row>
    <row r="374" spans="1:7" x14ac:dyDescent="0.2">
      <c r="B374" s="18" t="s">
        <v>17</v>
      </c>
      <c r="C374" s="32"/>
      <c r="D374" s="32"/>
      <c r="E374" s="32"/>
      <c r="F374" s="32"/>
      <c r="G374" s="32"/>
    </row>
    <row r="375" spans="1:7" x14ac:dyDescent="0.2">
      <c r="B375" s="34" t="s">
        <v>53</v>
      </c>
      <c r="C375" s="32">
        <v>91.08</v>
      </c>
      <c r="D375" s="32">
        <v>96.25</v>
      </c>
      <c r="E375" s="32">
        <v>100.18</v>
      </c>
      <c r="F375" s="32">
        <v>103.65</v>
      </c>
      <c r="G375" s="32">
        <v>107.91</v>
      </c>
    </row>
    <row r="376" spans="1:7" x14ac:dyDescent="0.2">
      <c r="B376" s="34" t="s">
        <v>54</v>
      </c>
      <c r="C376" s="32">
        <v>819.72</v>
      </c>
      <c r="D376" s="32">
        <v>866.25</v>
      </c>
      <c r="E376" s="32">
        <v>901.62000000000012</v>
      </c>
      <c r="F376" s="32">
        <v>932.85</v>
      </c>
      <c r="G376" s="32">
        <v>971.18999999999994</v>
      </c>
    </row>
    <row r="377" spans="1:7" x14ac:dyDescent="0.2">
      <c r="B377" s="34" t="s">
        <v>96</v>
      </c>
      <c r="C377" s="32">
        <v>52.699999999999996</v>
      </c>
      <c r="D377" s="32">
        <v>55.5</v>
      </c>
      <c r="E377" s="32">
        <v>57.400000000000006</v>
      </c>
      <c r="F377" s="32">
        <v>58.9</v>
      </c>
      <c r="G377" s="32">
        <v>60.8</v>
      </c>
    </row>
    <row r="378" spans="1:7" x14ac:dyDescent="0.2">
      <c r="B378" s="17" t="s">
        <v>97</v>
      </c>
      <c r="C378" s="33">
        <v>963.50000000000011</v>
      </c>
      <c r="D378" s="33">
        <v>1018</v>
      </c>
      <c r="E378" s="33">
        <v>1059.2000000000003</v>
      </c>
      <c r="F378" s="33">
        <v>1095.4000000000001</v>
      </c>
      <c r="G378" s="33">
        <v>1139.8999999999999</v>
      </c>
    </row>
    <row r="379" spans="1:7" s="71" customFormat="1" x14ac:dyDescent="0.2">
      <c r="A379" s="138"/>
      <c r="B379" s="18" t="s">
        <v>134</v>
      </c>
      <c r="C379" s="32">
        <v>1261.76</v>
      </c>
      <c r="D379" s="32">
        <v>1382.59</v>
      </c>
      <c r="E379" s="32">
        <v>1430.39</v>
      </c>
      <c r="F379" s="32">
        <v>1410.79</v>
      </c>
      <c r="G379" s="32">
        <v>1455.47</v>
      </c>
    </row>
    <row r="380" spans="1:7" x14ac:dyDescent="0.2">
      <c r="B380" s="18" t="s">
        <v>37</v>
      </c>
      <c r="C380" s="32">
        <v>200.7982912474219</v>
      </c>
      <c r="D380" s="32">
        <v>212.1962618858625</v>
      </c>
      <c r="E380" s="32">
        <v>220.86048328026712</v>
      </c>
      <c r="F380" s="32">
        <v>228.51057189059375</v>
      </c>
      <c r="G380" s="32">
        <v>237.90232332574982</v>
      </c>
    </row>
    <row r="381" spans="1:7" x14ac:dyDescent="0.2">
      <c r="B381" s="88" t="s">
        <v>33</v>
      </c>
      <c r="C381" s="89">
        <v>2426.0582912474219</v>
      </c>
      <c r="D381" s="89">
        <v>2612.7862618858626</v>
      </c>
      <c r="E381" s="89">
        <v>2710.4504832802672</v>
      </c>
      <c r="F381" s="89">
        <v>2734.7005718905939</v>
      </c>
      <c r="G381" s="89">
        <v>2833.2723233257498</v>
      </c>
    </row>
    <row r="382" spans="1:7" x14ac:dyDescent="0.2">
      <c r="B382" s="18" t="s">
        <v>38</v>
      </c>
      <c r="C382" s="32">
        <v>242.6058291247422</v>
      </c>
      <c r="D382" s="32">
        <v>261.27862618858626</v>
      </c>
      <c r="E382" s="32">
        <v>271.04504832802672</v>
      </c>
      <c r="F382" s="32">
        <v>273.47005718905939</v>
      </c>
      <c r="G382" s="32">
        <v>283.32723233257497</v>
      </c>
    </row>
    <row r="383" spans="1:7" x14ac:dyDescent="0.2">
      <c r="B383" s="35" t="s">
        <v>55</v>
      </c>
      <c r="C383" s="36">
        <v>2668.6641203721642</v>
      </c>
      <c r="D383" s="36">
        <v>2874.0648880744488</v>
      </c>
      <c r="E383" s="36">
        <v>2981.4955316082942</v>
      </c>
      <c r="F383" s="36">
        <v>3008.1706290796533</v>
      </c>
      <c r="G383" s="36">
        <v>3116.5995556583248</v>
      </c>
    </row>
    <row r="384" spans="1:7" x14ac:dyDescent="0.2">
      <c r="B384" s="37"/>
      <c r="C384" s="38"/>
      <c r="D384" s="38"/>
      <c r="E384" s="38"/>
      <c r="F384" s="38"/>
      <c r="G384" s="38"/>
    </row>
    <row r="385" spans="1:7" x14ac:dyDescent="0.2">
      <c r="B385" s="54" t="s">
        <v>59</v>
      </c>
      <c r="C385" s="55">
        <v>116.42982912474218</v>
      </c>
      <c r="D385" s="55">
        <v>123.01962618858624</v>
      </c>
      <c r="E385" s="55">
        <v>128.00604832802671</v>
      </c>
      <c r="F385" s="55">
        <v>132.39105718905938</v>
      </c>
      <c r="G385" s="55">
        <v>137.780232332575</v>
      </c>
    </row>
    <row r="386" spans="1:7" x14ac:dyDescent="0.2">
      <c r="B386" s="56" t="s">
        <v>38</v>
      </c>
      <c r="C386" s="57">
        <v>11.642982912474219</v>
      </c>
      <c r="D386" s="57">
        <v>12.301962618858624</v>
      </c>
      <c r="E386" s="57">
        <v>12.800604832802671</v>
      </c>
      <c r="F386" s="57">
        <v>13.23910571890594</v>
      </c>
      <c r="G386" s="57">
        <v>13.7780232332575</v>
      </c>
    </row>
    <row r="387" spans="1:7" x14ac:dyDescent="0.2">
      <c r="B387" s="40" t="s">
        <v>60</v>
      </c>
      <c r="C387" s="41">
        <v>128.07281203721641</v>
      </c>
      <c r="D387" s="41">
        <v>135.32158880744487</v>
      </c>
      <c r="E387" s="41">
        <v>140.80665316082937</v>
      </c>
      <c r="F387" s="41">
        <v>145.63016290796531</v>
      </c>
      <c r="G387" s="41">
        <v>151.5582555658325</v>
      </c>
    </row>
    <row r="389" spans="1:7" ht="27" customHeight="1" x14ac:dyDescent="0.2">
      <c r="B389" s="246" t="s">
        <v>121</v>
      </c>
      <c r="C389" s="247"/>
      <c r="D389" s="247"/>
      <c r="E389" s="247"/>
      <c r="F389" s="247"/>
      <c r="G389" s="248"/>
    </row>
    <row r="390" spans="1:7" x14ac:dyDescent="0.2">
      <c r="B390" s="18" t="s">
        <v>17</v>
      </c>
      <c r="C390" s="32"/>
      <c r="D390" s="32"/>
      <c r="E390" s="32"/>
      <c r="F390" s="32"/>
      <c r="G390" s="32"/>
    </row>
    <row r="391" spans="1:7" x14ac:dyDescent="0.2">
      <c r="B391" s="34" t="s">
        <v>53</v>
      </c>
      <c r="C391" s="32">
        <v>364.32</v>
      </c>
      <c r="D391" s="32">
        <v>385</v>
      </c>
      <c r="E391" s="32">
        <v>400.72</v>
      </c>
      <c r="F391" s="32">
        <v>414.6</v>
      </c>
      <c r="G391" s="32">
        <v>431.64</v>
      </c>
    </row>
    <row r="392" spans="1:7" x14ac:dyDescent="0.2">
      <c r="B392" s="34" t="s">
        <v>54</v>
      </c>
      <c r="C392" s="32">
        <v>819.72</v>
      </c>
      <c r="D392" s="32">
        <v>866.25</v>
      </c>
      <c r="E392" s="32">
        <v>901.62000000000012</v>
      </c>
      <c r="F392" s="32">
        <v>932.85</v>
      </c>
      <c r="G392" s="32">
        <v>971.18999999999994</v>
      </c>
    </row>
    <row r="393" spans="1:7" x14ac:dyDescent="0.2">
      <c r="B393" s="34" t="s">
        <v>96</v>
      </c>
      <c r="C393" s="32">
        <v>68.509999999999991</v>
      </c>
      <c r="D393" s="32">
        <v>72.149999999999991</v>
      </c>
      <c r="E393" s="32">
        <v>74.62</v>
      </c>
      <c r="F393" s="32">
        <v>76.569999999999993</v>
      </c>
      <c r="G393" s="32">
        <v>79.040000000000006</v>
      </c>
    </row>
    <row r="394" spans="1:7" x14ac:dyDescent="0.2">
      <c r="B394" s="17" t="s">
        <v>97</v>
      </c>
      <c r="C394" s="33">
        <v>1252.55</v>
      </c>
      <c r="D394" s="33">
        <v>1323.4</v>
      </c>
      <c r="E394" s="33">
        <v>1376.96</v>
      </c>
      <c r="F394" s="33">
        <v>1424.02</v>
      </c>
      <c r="G394" s="33">
        <v>1481.87</v>
      </c>
    </row>
    <row r="395" spans="1:7" s="71" customFormat="1" x14ac:dyDescent="0.2">
      <c r="A395" s="138"/>
      <c r="B395" s="18" t="s">
        <v>134</v>
      </c>
      <c r="C395" s="32">
        <v>1261.76</v>
      </c>
      <c r="D395" s="32">
        <v>1382.59</v>
      </c>
      <c r="E395" s="32">
        <v>1430.39</v>
      </c>
      <c r="F395" s="32">
        <v>1410.79</v>
      </c>
      <c r="G395" s="32">
        <v>1455.47</v>
      </c>
    </row>
    <row r="396" spans="1:7" x14ac:dyDescent="0.2">
      <c r="B396" s="18" t="s">
        <v>37</v>
      </c>
      <c r="C396" s="32">
        <v>261.03777862164844</v>
      </c>
      <c r="D396" s="32">
        <v>275.85514045162125</v>
      </c>
      <c r="E396" s="32">
        <v>287.11862826434725</v>
      </c>
      <c r="F396" s="32">
        <v>297.06374345777186</v>
      </c>
      <c r="G396" s="32">
        <v>309.27302032347478</v>
      </c>
    </row>
    <row r="397" spans="1:7" x14ac:dyDescent="0.2">
      <c r="B397" s="88" t="s">
        <v>33</v>
      </c>
      <c r="C397" s="89">
        <v>2775.3477786216486</v>
      </c>
      <c r="D397" s="89">
        <v>2981.8451404516209</v>
      </c>
      <c r="E397" s="89">
        <v>3094.4686282643474</v>
      </c>
      <c r="F397" s="89">
        <v>3131.873743457772</v>
      </c>
      <c r="G397" s="89">
        <v>3246.6130203234748</v>
      </c>
    </row>
    <row r="398" spans="1:7" x14ac:dyDescent="0.2">
      <c r="B398" s="18" t="s">
        <v>38</v>
      </c>
      <c r="C398" s="32">
        <v>277.53477786216484</v>
      </c>
      <c r="D398" s="32">
        <v>298.18451404516208</v>
      </c>
      <c r="E398" s="32">
        <v>309.44686282643477</v>
      </c>
      <c r="F398" s="32">
        <v>313.18737434577724</v>
      </c>
      <c r="G398" s="32">
        <v>324.66130203234752</v>
      </c>
    </row>
    <row r="399" spans="1:7" x14ac:dyDescent="0.2">
      <c r="B399" s="35" t="s">
        <v>55</v>
      </c>
      <c r="C399" s="36">
        <v>3052.8825564838135</v>
      </c>
      <c r="D399" s="36">
        <v>3280.0296544967828</v>
      </c>
      <c r="E399" s="36">
        <v>3403.9154910907823</v>
      </c>
      <c r="F399" s="36">
        <v>3445.0611178035492</v>
      </c>
      <c r="G399" s="36">
        <v>3571.2743223558223</v>
      </c>
    </row>
    <row r="400" spans="1:7" x14ac:dyDescent="0.2">
      <c r="B400" s="37"/>
      <c r="C400" s="38"/>
      <c r="D400" s="38"/>
      <c r="E400" s="38"/>
      <c r="F400" s="38"/>
      <c r="G400" s="38"/>
    </row>
    <row r="401" spans="1:7" x14ac:dyDescent="0.2">
      <c r="B401" s="54" t="s">
        <v>59</v>
      </c>
      <c r="C401" s="55">
        <v>465.71931649896874</v>
      </c>
      <c r="D401" s="55">
        <v>492.07850475434498</v>
      </c>
      <c r="E401" s="55">
        <v>512.02419331210683</v>
      </c>
      <c r="F401" s="55">
        <v>529.56422875623753</v>
      </c>
      <c r="G401" s="55">
        <v>551.12092933029999</v>
      </c>
    </row>
    <row r="402" spans="1:7" x14ac:dyDescent="0.2">
      <c r="B402" s="56" t="s">
        <v>38</v>
      </c>
      <c r="C402" s="57">
        <v>46.571931649896875</v>
      </c>
      <c r="D402" s="57">
        <v>49.207850475434498</v>
      </c>
      <c r="E402" s="57">
        <v>51.202419331210685</v>
      </c>
      <c r="F402" s="57">
        <v>52.956422875623758</v>
      </c>
      <c r="G402" s="57">
        <v>55.112092933029999</v>
      </c>
    </row>
    <row r="403" spans="1:7" x14ac:dyDescent="0.2">
      <c r="B403" s="40" t="s">
        <v>60</v>
      </c>
      <c r="C403" s="41">
        <v>512.29124814886563</v>
      </c>
      <c r="D403" s="41">
        <v>541.28635522977947</v>
      </c>
      <c r="E403" s="41">
        <v>563.22661264331748</v>
      </c>
      <c r="F403" s="41">
        <v>582.52065163186126</v>
      </c>
      <c r="G403" s="41">
        <v>606.23302226332999</v>
      </c>
    </row>
    <row r="405" spans="1:7" s="71" customFormat="1" x14ac:dyDescent="0.2">
      <c r="A405" s="138"/>
    </row>
    <row r="406" spans="1:7" s="71" customFormat="1" x14ac:dyDescent="0.2">
      <c r="A406" s="138"/>
      <c r="B406" s="37"/>
      <c r="C406" s="38"/>
      <c r="D406" s="38"/>
      <c r="E406" s="38"/>
      <c r="F406" s="38"/>
      <c r="G406" s="38"/>
    </row>
  </sheetData>
  <mergeCells count="26">
    <mergeCell ref="B202:G202"/>
    <mergeCell ref="B262:G262"/>
    <mergeCell ref="B232:G232"/>
    <mergeCell ref="B247:G247"/>
    <mergeCell ref="B217:G217"/>
    <mergeCell ref="B142:G142"/>
    <mergeCell ref="B157:G157"/>
    <mergeCell ref="B172:G172"/>
    <mergeCell ref="B187:G187"/>
    <mergeCell ref="B7:G7"/>
    <mergeCell ref="B37:G37"/>
    <mergeCell ref="B97:G97"/>
    <mergeCell ref="B112:G112"/>
    <mergeCell ref="B127:G127"/>
    <mergeCell ref="B52:G52"/>
    <mergeCell ref="B67:G67"/>
    <mergeCell ref="B82:G82"/>
    <mergeCell ref="B22:G22"/>
    <mergeCell ref="B373:G373"/>
    <mergeCell ref="B389:G389"/>
    <mergeCell ref="B277:G277"/>
    <mergeCell ref="B293:G293"/>
    <mergeCell ref="B309:G309"/>
    <mergeCell ref="B325:G325"/>
    <mergeCell ref="B341:G341"/>
    <mergeCell ref="B357:G35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
  <sheetViews>
    <sheetView workbookViewId="0"/>
  </sheetViews>
  <sheetFormatPr defaultRowHeight="12.75" x14ac:dyDescent="0.2"/>
  <cols>
    <col min="1" max="16384" width="9.140625" style="74"/>
  </cols>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4"/>
  <sheetViews>
    <sheetView workbookViewId="0"/>
  </sheetViews>
  <sheetFormatPr defaultRowHeight="12.75" x14ac:dyDescent="0.2"/>
  <cols>
    <col min="1" max="1" width="5.5703125" style="139" customWidth="1"/>
    <col min="2" max="2" width="28.85546875" style="71" customWidth="1"/>
    <col min="3" max="6" width="11.85546875" style="71" customWidth="1"/>
    <col min="7" max="11" width="11.28515625" style="71" customWidth="1"/>
    <col min="12" max="16384" width="9.140625" style="71"/>
  </cols>
  <sheetData>
    <row r="1" spans="2:28" x14ac:dyDescent="0.2">
      <c r="B1" s="97"/>
      <c r="C1" s="97"/>
    </row>
    <row r="3" spans="2:28" ht="20.25" x14ac:dyDescent="0.3">
      <c r="B3" s="9" t="s">
        <v>110</v>
      </c>
    </row>
    <row r="5" spans="2:28" x14ac:dyDescent="0.2">
      <c r="I5" s="74"/>
      <c r="J5" s="74"/>
      <c r="K5" s="74"/>
      <c r="L5" s="74"/>
      <c r="M5" s="74"/>
      <c r="N5" s="74"/>
      <c r="O5" s="74"/>
      <c r="P5" s="74"/>
      <c r="Q5" s="74"/>
      <c r="R5" s="74"/>
      <c r="S5" s="74"/>
      <c r="T5" s="74"/>
      <c r="U5" s="74"/>
      <c r="V5" s="74"/>
      <c r="W5" s="74"/>
      <c r="X5" s="74"/>
      <c r="Y5" s="74"/>
      <c r="Z5" s="74"/>
      <c r="AA5" s="74"/>
      <c r="AB5" s="74"/>
    </row>
    <row r="30" spans="2:2" x14ac:dyDescent="0.2">
      <c r="B30" s="121"/>
    </row>
    <row r="37" spans="2:19" ht="15.75" x14ac:dyDescent="0.25">
      <c r="B37" s="11" t="s">
        <v>5</v>
      </c>
    </row>
    <row r="39" spans="2:19" x14ac:dyDescent="0.2">
      <c r="B39" s="122"/>
      <c r="C39" s="123" t="s">
        <v>1</v>
      </c>
      <c r="D39" s="123" t="s">
        <v>2</v>
      </c>
      <c r="E39" s="123" t="s">
        <v>3</v>
      </c>
      <c r="F39" s="124" t="s">
        <v>4</v>
      </c>
    </row>
    <row r="40" spans="2:19" ht="20.25" customHeight="1" x14ac:dyDescent="0.2">
      <c r="B40" s="125"/>
      <c r="C40" s="148">
        <v>1.0168999999999999</v>
      </c>
      <c r="D40" s="127">
        <v>1.0147999999999999</v>
      </c>
      <c r="E40" s="127">
        <v>1.0172000000000001</v>
      </c>
      <c r="F40" s="126">
        <v>1.0172000000000001</v>
      </c>
    </row>
    <row r="41" spans="2:19" ht="20.25" customHeight="1" x14ac:dyDescent="0.2">
      <c r="B41" s="125"/>
      <c r="C41" s="147">
        <v>1.0024999999999999</v>
      </c>
      <c r="D41" s="142">
        <v>1.0037</v>
      </c>
      <c r="E41" s="142">
        <v>1.0045999999999999</v>
      </c>
      <c r="F41" s="143">
        <v>1.0055000000000001</v>
      </c>
    </row>
    <row r="42" spans="2:19" ht="20.25" customHeight="1" x14ac:dyDescent="0.2">
      <c r="B42" s="125"/>
      <c r="C42" s="147">
        <v>1.0041</v>
      </c>
      <c r="D42" s="142">
        <v>1.0061</v>
      </c>
      <c r="E42" s="142">
        <v>1.0076000000000001</v>
      </c>
      <c r="F42" s="143">
        <v>1.0091000000000001</v>
      </c>
      <c r="H42" s="150" t="s">
        <v>191</v>
      </c>
    </row>
    <row r="43" spans="2:19" ht="20.25" customHeight="1" x14ac:dyDescent="0.2">
      <c r="B43" s="125"/>
      <c r="C43" s="144">
        <v>0</v>
      </c>
      <c r="D43" s="145">
        <v>0</v>
      </c>
      <c r="E43" s="145">
        <v>0</v>
      </c>
      <c r="F43" s="146">
        <v>0</v>
      </c>
    </row>
    <row r="45" spans="2:19" x14ac:dyDescent="0.2">
      <c r="K45" s="121"/>
    </row>
    <row r="46" spans="2:19" ht="15.75" x14ac:dyDescent="0.25">
      <c r="B46" s="11" t="s">
        <v>36</v>
      </c>
      <c r="K46" s="121"/>
      <c r="Q46" s="121"/>
      <c r="R46" s="121"/>
      <c r="S46" s="121"/>
    </row>
    <row r="47" spans="2:19" x14ac:dyDescent="0.2">
      <c r="B47" s="157" t="s">
        <v>14</v>
      </c>
      <c r="Q47" s="121"/>
      <c r="R47" s="121"/>
      <c r="S47" s="121"/>
    </row>
    <row r="48" spans="2:19" x14ac:dyDescent="0.2">
      <c r="E48" s="128" t="s">
        <v>0</v>
      </c>
      <c r="F48" s="128" t="s">
        <v>1</v>
      </c>
      <c r="G48" s="128" t="s">
        <v>2</v>
      </c>
      <c r="H48" s="128" t="s">
        <v>3</v>
      </c>
      <c r="I48" s="129" t="s">
        <v>4</v>
      </c>
    </row>
    <row r="49" spans="1:9" ht="20.25" customHeight="1" x14ac:dyDescent="0.2">
      <c r="A49" s="140"/>
      <c r="B49" s="252" t="s">
        <v>61</v>
      </c>
      <c r="C49" s="253"/>
      <c r="D49" s="254"/>
      <c r="E49" s="130">
        <v>852.22535662302334</v>
      </c>
      <c r="F49" s="130">
        <v>870.18113980706721</v>
      </c>
      <c r="G49" s="130">
        <v>888.44648558233666</v>
      </c>
      <c r="H49" s="130">
        <v>910.59609614937403</v>
      </c>
      <c r="I49" s="149">
        <v>934.68729997907212</v>
      </c>
    </row>
    <row r="50" spans="1:9" ht="29.25" customHeight="1" x14ac:dyDescent="0.2">
      <c r="A50" s="140"/>
      <c r="B50" s="252" t="s">
        <v>62</v>
      </c>
      <c r="C50" s="253"/>
      <c r="D50" s="254"/>
      <c r="E50" s="130">
        <v>46.627813699064284</v>
      </c>
      <c r="F50" s="130">
        <v>47.610228627955841</v>
      </c>
      <c r="G50" s="130">
        <v>48.609580657720649</v>
      </c>
      <c r="H50" s="130">
        <v>49.821452502415703</v>
      </c>
      <c r="I50" s="149">
        <v>51.139554756974924</v>
      </c>
    </row>
    <row r="51" spans="1:9" ht="28.5" customHeight="1" x14ac:dyDescent="0.2">
      <c r="A51" s="140"/>
      <c r="B51" s="252" t="s">
        <v>101</v>
      </c>
      <c r="C51" s="253"/>
      <c r="D51" s="254"/>
      <c r="E51" s="131">
        <v>211.70772682392843</v>
      </c>
      <c r="F51" s="131">
        <v>216.16825831562252</v>
      </c>
      <c r="G51" s="131">
        <v>220.70569058477975</v>
      </c>
      <c r="H51" s="131">
        <v>226.20804235915557</v>
      </c>
      <c r="I51" s="132">
        <v>232.19271995599146</v>
      </c>
    </row>
    <row r="52" spans="1:9" ht="20.25" customHeight="1" x14ac:dyDescent="0.2">
      <c r="A52" s="140"/>
      <c r="B52" s="252" t="s">
        <v>63</v>
      </c>
      <c r="C52" s="253"/>
      <c r="D52" s="254"/>
      <c r="E52" s="133">
        <v>892.29744983302794</v>
      </c>
      <c r="F52" s="133">
        <v>911.0975235698204</v>
      </c>
      <c r="G52" s="133">
        <v>930.22171569685747</v>
      </c>
      <c r="H52" s="133">
        <v>953.41281282881562</v>
      </c>
      <c r="I52" s="134">
        <v>978.63679797967768</v>
      </c>
    </row>
    <row r="53" spans="1:9" ht="20.25" customHeight="1" x14ac:dyDescent="0.2">
      <c r="A53" s="140"/>
      <c r="B53" s="252" t="s">
        <v>68</v>
      </c>
      <c r="C53" s="253"/>
      <c r="D53" s="254"/>
      <c r="E53" s="133">
        <v>1320.6393049989133</v>
      </c>
      <c r="F53" s="133">
        <v>1348.4642375013339</v>
      </c>
      <c r="G53" s="133">
        <v>1376.7688794164733</v>
      </c>
      <c r="H53" s="133">
        <v>1411.0927188539195</v>
      </c>
      <c r="I53" s="134">
        <v>1448.4253215921328</v>
      </c>
    </row>
    <row r="54" spans="1:9" ht="28.5" customHeight="1" x14ac:dyDescent="0.2">
      <c r="A54" s="140"/>
      <c r="B54" s="252" t="s">
        <v>72</v>
      </c>
      <c r="C54" s="253"/>
      <c r="D54" s="254"/>
      <c r="E54" s="133">
        <v>561.12665927463661</v>
      </c>
      <c r="F54" s="133">
        <v>572.94919958562502</v>
      </c>
      <c r="G54" s="133">
        <v>584.97556371070311</v>
      </c>
      <c r="H54" s="133">
        <v>599.55942569641695</v>
      </c>
      <c r="I54" s="134">
        <v>615.4216816335429</v>
      </c>
    </row>
    <row r="55" spans="1:9" ht="28.5" customHeight="1" x14ac:dyDescent="0.2">
      <c r="A55" s="140"/>
      <c r="B55" s="252" t="s">
        <v>179</v>
      </c>
      <c r="C55" s="253"/>
      <c r="D55" s="254"/>
      <c r="E55" s="133">
        <v>112.22533185492732</v>
      </c>
      <c r="F55" s="133">
        <v>114.589839917125</v>
      </c>
      <c r="G55" s="133">
        <v>116.99511274214062</v>
      </c>
      <c r="H55" s="133">
        <v>119.91188513928338</v>
      </c>
      <c r="I55" s="134">
        <v>123.08433632670857</v>
      </c>
    </row>
    <row r="56" spans="1:9" ht="28.5" customHeight="1" x14ac:dyDescent="0.2">
      <c r="A56" s="140"/>
      <c r="B56" s="252" t="s">
        <v>73</v>
      </c>
      <c r="C56" s="253"/>
      <c r="D56" s="254"/>
      <c r="E56" s="133">
        <v>897.80265483941855</v>
      </c>
      <c r="F56" s="133">
        <v>916.71871933700004</v>
      </c>
      <c r="G56" s="133">
        <v>935.96090193712496</v>
      </c>
      <c r="H56" s="133">
        <v>959.29508111426708</v>
      </c>
      <c r="I56" s="134">
        <v>984.67469061366853</v>
      </c>
    </row>
    <row r="57" spans="1:9" ht="28.5" customHeight="1" x14ac:dyDescent="0.2">
      <c r="A57" s="140"/>
      <c r="B57" s="252" t="s">
        <v>164</v>
      </c>
      <c r="C57" s="253"/>
      <c r="D57" s="254"/>
      <c r="E57" s="133">
        <v>448.90132741970928</v>
      </c>
      <c r="F57" s="133">
        <v>458.35935966850002</v>
      </c>
      <c r="G57" s="133">
        <v>467.98045096856248</v>
      </c>
      <c r="H57" s="133">
        <v>479.64754055713354</v>
      </c>
      <c r="I57" s="134">
        <v>492.33734530683427</v>
      </c>
    </row>
    <row r="58" spans="1:9" ht="28.5" customHeight="1" x14ac:dyDescent="0.2">
      <c r="A58" s="140"/>
      <c r="B58" s="252" t="s">
        <v>74</v>
      </c>
      <c r="C58" s="253"/>
      <c r="D58" s="254"/>
      <c r="E58" s="133">
        <v>561.12665927463661</v>
      </c>
      <c r="F58" s="133">
        <v>572.94919958562502</v>
      </c>
      <c r="G58" s="133">
        <v>584.97556371070311</v>
      </c>
      <c r="H58" s="133">
        <v>599.55942569641695</v>
      </c>
      <c r="I58" s="134">
        <v>615.4216816335429</v>
      </c>
    </row>
    <row r="59" spans="1:9" ht="28.5" customHeight="1" x14ac:dyDescent="0.2">
      <c r="A59" s="140"/>
      <c r="B59" s="252" t="s">
        <v>165</v>
      </c>
      <c r="C59" s="253"/>
      <c r="D59" s="254"/>
      <c r="E59" s="133">
        <v>112.22533185492732</v>
      </c>
      <c r="F59" s="133">
        <v>114.589839917125</v>
      </c>
      <c r="G59" s="133">
        <v>116.99511274214062</v>
      </c>
      <c r="H59" s="133">
        <v>119.91188513928338</v>
      </c>
      <c r="I59" s="134">
        <v>123.08433632670857</v>
      </c>
    </row>
    <row r="60" spans="1:9" ht="28.5" customHeight="1" x14ac:dyDescent="0.2">
      <c r="A60" s="140"/>
      <c r="B60" s="252" t="s">
        <v>75</v>
      </c>
      <c r="C60" s="253"/>
      <c r="D60" s="254"/>
      <c r="E60" s="133">
        <v>897.80265483941855</v>
      </c>
      <c r="F60" s="133">
        <v>916.71871933700004</v>
      </c>
      <c r="G60" s="133">
        <v>935.96090193712496</v>
      </c>
      <c r="H60" s="133">
        <v>959.29508111426708</v>
      </c>
      <c r="I60" s="134">
        <v>984.67469061366853</v>
      </c>
    </row>
    <row r="61" spans="1:9" ht="28.5" customHeight="1" x14ac:dyDescent="0.2">
      <c r="A61" s="140"/>
      <c r="B61" s="252" t="s">
        <v>167</v>
      </c>
      <c r="C61" s="253"/>
      <c r="D61" s="254"/>
      <c r="E61" s="133">
        <v>448.90132741970928</v>
      </c>
      <c r="F61" s="133">
        <v>458.35935966850002</v>
      </c>
      <c r="G61" s="133">
        <v>467.98045096856248</v>
      </c>
      <c r="H61" s="133">
        <v>479.64754055713354</v>
      </c>
      <c r="I61" s="134">
        <v>492.33734530683427</v>
      </c>
    </row>
    <row r="62" spans="1:9" ht="24.75" customHeight="1" x14ac:dyDescent="0.2">
      <c r="A62" s="140"/>
      <c r="B62" s="252" t="s">
        <v>206</v>
      </c>
      <c r="C62" s="253"/>
      <c r="D62" s="254"/>
      <c r="E62" s="133">
        <v>336.675995564782</v>
      </c>
      <c r="F62" s="133">
        <v>343.76951975137507</v>
      </c>
      <c r="G62" s="133">
        <v>350.9853382264219</v>
      </c>
      <c r="H62" s="133">
        <v>359.73565541785018</v>
      </c>
      <c r="I62" s="134">
        <v>369.25300898012574</v>
      </c>
    </row>
    <row r="63" spans="1:9" ht="28.5" customHeight="1" x14ac:dyDescent="0.2">
      <c r="A63" s="140"/>
      <c r="B63" s="252" t="s">
        <v>207</v>
      </c>
      <c r="C63" s="253"/>
      <c r="D63" s="254"/>
      <c r="E63" s="133">
        <v>112.22533185492732</v>
      </c>
      <c r="F63" s="133">
        <v>114.589839917125</v>
      </c>
      <c r="G63" s="133">
        <v>116.99511274214062</v>
      </c>
      <c r="H63" s="133">
        <v>119.91188513928338</v>
      </c>
      <c r="I63" s="134">
        <v>123.08433632670857</v>
      </c>
    </row>
    <row r="64" spans="1:9" ht="28.5" customHeight="1" x14ac:dyDescent="0.2">
      <c r="A64" s="140"/>
      <c r="B64" s="252" t="s">
        <v>106</v>
      </c>
      <c r="C64" s="253"/>
      <c r="D64" s="254"/>
      <c r="E64" s="133">
        <v>673.351991129564</v>
      </c>
      <c r="F64" s="133">
        <v>687.53903950275014</v>
      </c>
      <c r="G64" s="133">
        <v>701.9706764528438</v>
      </c>
      <c r="H64" s="133">
        <v>719.47131083570036</v>
      </c>
      <c r="I64" s="134">
        <v>738.50601796025148</v>
      </c>
    </row>
    <row r="65" spans="1:11" ht="28.5" customHeight="1" x14ac:dyDescent="0.2">
      <c r="A65" s="140"/>
      <c r="B65" s="252" t="s">
        <v>169</v>
      </c>
      <c r="C65" s="253"/>
      <c r="D65" s="254"/>
      <c r="E65" s="133">
        <v>448.90132741970928</v>
      </c>
      <c r="F65" s="133">
        <v>458.35935966850002</v>
      </c>
      <c r="G65" s="133">
        <v>467.98045096856248</v>
      </c>
      <c r="H65" s="133">
        <v>479.64754055713354</v>
      </c>
      <c r="I65" s="134">
        <v>492.33734530683427</v>
      </c>
    </row>
    <row r="66" spans="1:11" ht="28.5" customHeight="1" x14ac:dyDescent="0.2">
      <c r="A66" s="140"/>
      <c r="B66" s="252" t="s">
        <v>76</v>
      </c>
      <c r="C66" s="253"/>
      <c r="D66" s="254"/>
      <c r="E66" s="133">
        <v>94.031392705643356</v>
      </c>
      <c r="F66" s="133">
        <v>96.012567387662429</v>
      </c>
      <c r="G66" s="133">
        <v>98.027898060648326</v>
      </c>
      <c r="H66" s="133">
        <v>100.47180413938692</v>
      </c>
      <c r="I66" s="134">
        <v>103.12993843503671</v>
      </c>
    </row>
    <row r="67" spans="1:11" ht="28.5" customHeight="1" x14ac:dyDescent="0.2">
      <c r="A67" s="140"/>
      <c r="B67" s="252" t="s">
        <v>170</v>
      </c>
      <c r="C67" s="253"/>
      <c r="D67" s="254"/>
      <c r="E67" s="133">
        <v>37.385975413087124</v>
      </c>
      <c r="F67" s="133">
        <v>38.173671370998321</v>
      </c>
      <c r="G67" s="133">
        <v>38.974947421703554</v>
      </c>
      <c r="H67" s="133">
        <v>39.946620922888776</v>
      </c>
      <c r="I67" s="134">
        <v>41.003469498267606</v>
      </c>
    </row>
    <row r="68" spans="1:11" ht="28.5" customHeight="1" x14ac:dyDescent="0.2">
      <c r="A68" s="140"/>
      <c r="B68" s="252" t="s">
        <v>77</v>
      </c>
      <c r="C68" s="253"/>
      <c r="D68" s="254"/>
      <c r="E68" s="133">
        <v>561.12665927463661</v>
      </c>
      <c r="F68" s="133">
        <v>572.94919958562502</v>
      </c>
      <c r="G68" s="133">
        <v>584.97556371070311</v>
      </c>
      <c r="H68" s="133">
        <v>599.55942569641695</v>
      </c>
      <c r="I68" s="134">
        <v>615.4216816335429</v>
      </c>
    </row>
    <row r="69" spans="1:11" ht="28.5" customHeight="1" x14ac:dyDescent="0.2">
      <c r="A69" s="140"/>
      <c r="B69" s="252" t="s">
        <v>172</v>
      </c>
      <c r="C69" s="253"/>
      <c r="D69" s="254"/>
      <c r="E69" s="133">
        <v>448.90132741970928</v>
      </c>
      <c r="F69" s="133">
        <v>458.35935966850002</v>
      </c>
      <c r="G69" s="133">
        <v>467.98045096856248</v>
      </c>
      <c r="H69" s="133">
        <v>479.64754055713354</v>
      </c>
      <c r="I69" s="134">
        <v>492.33734530683427</v>
      </c>
    </row>
    <row r="70" spans="1:11" ht="28.5" customHeight="1" x14ac:dyDescent="0.2">
      <c r="A70" s="140"/>
      <c r="B70" s="252" t="s">
        <v>78</v>
      </c>
      <c r="C70" s="253"/>
      <c r="D70" s="254"/>
      <c r="E70" s="133">
        <v>74.771950826174248</v>
      </c>
      <c r="F70" s="133">
        <v>76.347342741996641</v>
      </c>
      <c r="G70" s="133">
        <v>77.949894843407108</v>
      </c>
      <c r="H70" s="133">
        <v>79.893241845777553</v>
      </c>
      <c r="I70" s="134">
        <v>82.006938996535212</v>
      </c>
    </row>
    <row r="71" spans="1:11" ht="28.5" customHeight="1" x14ac:dyDescent="0.2">
      <c r="A71" s="140"/>
      <c r="B71" s="252" t="s">
        <v>173</v>
      </c>
      <c r="C71" s="253"/>
      <c r="D71" s="254"/>
      <c r="E71" s="133">
        <v>37.385975413087124</v>
      </c>
      <c r="F71" s="133">
        <v>38.173671370998321</v>
      </c>
      <c r="G71" s="133">
        <v>38.974947421703554</v>
      </c>
      <c r="H71" s="133">
        <v>39.946620922888776</v>
      </c>
      <c r="I71" s="134">
        <v>41.003469498267606</v>
      </c>
    </row>
    <row r="72" spans="1:11" ht="28.5" customHeight="1" x14ac:dyDescent="0.2">
      <c r="A72" s="140"/>
      <c r="B72" s="252" t="s">
        <v>79</v>
      </c>
      <c r="C72" s="253"/>
      <c r="D72" s="254"/>
      <c r="E72" s="133">
        <v>522.97004644396134</v>
      </c>
      <c r="F72" s="133">
        <v>533.9886540138026</v>
      </c>
      <c r="G72" s="133">
        <v>545.19722537837549</v>
      </c>
      <c r="H72" s="133">
        <v>558.78938474906067</v>
      </c>
      <c r="I72" s="134">
        <v>573.57300728246196</v>
      </c>
    </row>
    <row r="73" spans="1:11" ht="28.5" customHeight="1" x14ac:dyDescent="0.2">
      <c r="A73" s="140"/>
      <c r="B73" s="252" t="s">
        <v>175</v>
      </c>
      <c r="C73" s="253"/>
      <c r="D73" s="254"/>
      <c r="E73" s="133">
        <v>448.90132741970928</v>
      </c>
      <c r="F73" s="133">
        <v>458.35935966850002</v>
      </c>
      <c r="G73" s="133">
        <v>467.98045096856248</v>
      </c>
      <c r="H73" s="133">
        <v>479.64754055713354</v>
      </c>
      <c r="I73" s="134">
        <v>492.33734530683427</v>
      </c>
    </row>
    <row r="74" spans="1:11" ht="28.5" customHeight="1" x14ac:dyDescent="0.2">
      <c r="A74" s="140"/>
      <c r="B74" s="252" t="s">
        <v>81</v>
      </c>
      <c r="C74" s="253"/>
      <c r="D74" s="254"/>
      <c r="E74" s="133">
        <v>74.771950826174248</v>
      </c>
      <c r="F74" s="133">
        <v>76.347342741996641</v>
      </c>
      <c r="G74" s="133">
        <v>77.949894843407108</v>
      </c>
      <c r="H74" s="133">
        <v>79.893241845777553</v>
      </c>
      <c r="I74" s="134">
        <v>82.006938996535212</v>
      </c>
    </row>
    <row r="75" spans="1:11" ht="28.5" customHeight="1" x14ac:dyDescent="0.2">
      <c r="A75" s="140"/>
      <c r="B75" s="252" t="s">
        <v>176</v>
      </c>
      <c r="C75" s="253"/>
      <c r="D75" s="254"/>
      <c r="E75" s="133">
        <v>37.385975413087124</v>
      </c>
      <c r="F75" s="133">
        <v>38.173671370998321</v>
      </c>
      <c r="G75" s="133">
        <v>38.974947421703554</v>
      </c>
      <c r="H75" s="133">
        <v>39.946620922888776</v>
      </c>
      <c r="I75" s="134">
        <v>41.003469498267606</v>
      </c>
    </row>
    <row r="76" spans="1:11" ht="28.5" customHeight="1" x14ac:dyDescent="0.2">
      <c r="A76" s="140"/>
      <c r="B76" s="252" t="s">
        <v>82</v>
      </c>
      <c r="C76" s="253"/>
      <c r="D76" s="254"/>
      <c r="E76" s="133">
        <v>522.97004644396134</v>
      </c>
      <c r="F76" s="133">
        <v>533.9886540138026</v>
      </c>
      <c r="G76" s="133">
        <v>545.19722537837549</v>
      </c>
      <c r="H76" s="133">
        <v>558.78938474906067</v>
      </c>
      <c r="I76" s="134">
        <v>573.57300728246196</v>
      </c>
    </row>
    <row r="77" spans="1:11" ht="28.5" customHeight="1" x14ac:dyDescent="0.2">
      <c r="A77" s="140"/>
      <c r="B77" s="252" t="s">
        <v>178</v>
      </c>
      <c r="C77" s="253"/>
      <c r="D77" s="254"/>
      <c r="E77" s="133">
        <v>448.90132741970928</v>
      </c>
      <c r="F77" s="133">
        <v>458.35935966850002</v>
      </c>
      <c r="G77" s="133">
        <v>467.98045096856248</v>
      </c>
      <c r="H77" s="133">
        <v>479.64754055713354</v>
      </c>
      <c r="I77" s="134">
        <v>492.33734530683427</v>
      </c>
    </row>
    <row r="78" spans="1:11" ht="28.5" customHeight="1" x14ac:dyDescent="0.2">
      <c r="A78" s="140"/>
      <c r="B78" s="252" t="s">
        <v>85</v>
      </c>
      <c r="C78" s="253"/>
      <c r="D78" s="254"/>
      <c r="E78" s="133">
        <v>866.6695439055369</v>
      </c>
      <c r="F78" s="133">
        <v>884.92965586025025</v>
      </c>
      <c r="G78" s="133">
        <v>903.50457711706042</v>
      </c>
      <c r="H78" s="133">
        <v>926.02959674788451</v>
      </c>
      <c r="I78" s="134">
        <v>950.52911729483708</v>
      </c>
    </row>
    <row r="79" spans="1:11" ht="28.5" customHeight="1" x14ac:dyDescent="0.2">
      <c r="A79" s="140"/>
      <c r="B79" s="252" t="s">
        <v>116</v>
      </c>
      <c r="C79" s="253"/>
      <c r="D79" s="254"/>
      <c r="E79" s="133">
        <v>331.69974368711331</v>
      </c>
      <c r="F79" s="151">
        <v>338.14873302881404</v>
      </c>
      <c r="G79" s="151">
        <v>344.42300161446775</v>
      </c>
      <c r="H79" s="151">
        <v>351.95867379755094</v>
      </c>
      <c r="I79" s="151">
        <v>359.98143098329666</v>
      </c>
    </row>
    <row r="80" spans="1:11" ht="28.5" customHeight="1" x14ac:dyDescent="0.2">
      <c r="A80" s="140"/>
      <c r="B80" s="252" t="s">
        <v>197</v>
      </c>
      <c r="C80" s="253"/>
      <c r="D80" s="254"/>
      <c r="E80" s="133">
        <v>60.849914562371097</v>
      </c>
      <c r="F80" s="130">
        <v>62.131979058760912</v>
      </c>
      <c r="G80" s="130">
        <v>63.436146696158438</v>
      </c>
      <c r="H80" s="130">
        <v>65.01765550731929</v>
      </c>
      <c r="I80" s="130">
        <v>66.737796410601803</v>
      </c>
      <c r="K80" s="121"/>
    </row>
    <row r="81" spans="1:9" ht="28.5" customHeight="1" x14ac:dyDescent="0.2">
      <c r="A81" s="140"/>
      <c r="B81" s="252" t="s">
        <v>208</v>
      </c>
      <c r="C81" s="253"/>
      <c r="D81" s="254"/>
      <c r="E81" s="133">
        <v>514.24948737422653</v>
      </c>
      <c r="F81" s="151">
        <v>524.24765447012805</v>
      </c>
      <c r="G81" s="151">
        <v>533.97494387938423</v>
      </c>
      <c r="H81" s="151">
        <v>545.65784575351461</v>
      </c>
      <c r="I81" s="151">
        <v>558.09589808432781</v>
      </c>
    </row>
    <row r="82" spans="1:9" ht="28.5" customHeight="1" x14ac:dyDescent="0.2">
      <c r="A82" s="140"/>
      <c r="B82" s="252" t="s">
        <v>198</v>
      </c>
      <c r="C82" s="253"/>
      <c r="D82" s="254"/>
      <c r="E82" s="133">
        <v>243.39965824948439</v>
      </c>
      <c r="F82" s="130">
        <v>248.52791623504365</v>
      </c>
      <c r="G82" s="130">
        <v>253.74458678463375</v>
      </c>
      <c r="H82" s="130">
        <v>260.07062202927716</v>
      </c>
      <c r="I82" s="130">
        <v>266.95118564240721</v>
      </c>
    </row>
    <row r="83" spans="1:9" ht="28.5" customHeight="1" x14ac:dyDescent="0.2">
      <c r="A83" s="140"/>
      <c r="B83" s="252" t="s">
        <v>118</v>
      </c>
      <c r="C83" s="253"/>
      <c r="D83" s="254"/>
      <c r="E83" s="133">
        <v>406.26974368711325</v>
      </c>
      <c r="F83" s="133">
        <v>414.16854161131397</v>
      </c>
      <c r="G83" s="133">
        <v>421.85333950046191</v>
      </c>
      <c r="H83" s="133">
        <v>431.08311933779328</v>
      </c>
      <c r="I83" s="134">
        <v>440.9094866098506</v>
      </c>
    </row>
    <row r="84" spans="1:9" ht="28.5" customHeight="1" x14ac:dyDescent="0.2">
      <c r="A84" s="140"/>
      <c r="B84" s="252" t="s">
        <v>199</v>
      </c>
      <c r="C84" s="253"/>
      <c r="D84" s="254"/>
      <c r="E84" s="133">
        <v>60.849914562371097</v>
      </c>
      <c r="F84" s="133">
        <v>62.131979058760912</v>
      </c>
      <c r="G84" s="133">
        <v>63.436146696158438</v>
      </c>
      <c r="H84" s="133">
        <v>65.01765550731929</v>
      </c>
      <c r="I84" s="134">
        <v>66.737796410601803</v>
      </c>
    </row>
    <row r="85" spans="1:9" ht="28.5" customHeight="1" x14ac:dyDescent="0.2">
      <c r="A85" s="140"/>
      <c r="B85" s="252" t="s">
        <v>210</v>
      </c>
      <c r="C85" s="253"/>
      <c r="D85" s="254"/>
      <c r="E85" s="133">
        <v>588.81948737422658</v>
      </c>
      <c r="F85" s="133">
        <v>600.26746305262805</v>
      </c>
      <c r="G85" s="133">
        <v>611.40528176537839</v>
      </c>
      <c r="H85" s="133">
        <v>624.782291293757</v>
      </c>
      <c r="I85" s="134">
        <v>639.02395371088187</v>
      </c>
    </row>
    <row r="86" spans="1:9" ht="28.5" customHeight="1" x14ac:dyDescent="0.2">
      <c r="A86" s="140"/>
      <c r="B86" s="252" t="s">
        <v>200</v>
      </c>
      <c r="C86" s="253"/>
      <c r="D86" s="254"/>
      <c r="E86" s="133">
        <v>243.39965824948439</v>
      </c>
      <c r="F86" s="130">
        <v>248.52791623504365</v>
      </c>
      <c r="G86" s="130">
        <v>253.74458678463375</v>
      </c>
      <c r="H86" s="130">
        <v>260.07062202927716</v>
      </c>
      <c r="I86" s="130">
        <v>266.95118564240721</v>
      </c>
    </row>
    <row r="87" spans="1:9" ht="28.5" customHeight="1" x14ac:dyDescent="0.2">
      <c r="A87" s="140"/>
      <c r="B87" s="252" t="s">
        <v>187</v>
      </c>
      <c r="C87" s="253"/>
      <c r="D87" s="254"/>
      <c r="E87" s="133">
        <v>510.65974368711329</v>
      </c>
      <c r="F87" s="133">
        <v>520.58811808881399</v>
      </c>
      <c r="G87" s="133">
        <v>530.24750567880358</v>
      </c>
      <c r="H87" s="133">
        <v>541.84885448525074</v>
      </c>
      <c r="I87" s="134">
        <v>554.20008238370031</v>
      </c>
    </row>
    <row r="88" spans="1:9" ht="28.5" customHeight="1" x14ac:dyDescent="0.2">
      <c r="A88" s="140"/>
      <c r="B88" s="252" t="s">
        <v>201</v>
      </c>
      <c r="C88" s="253"/>
      <c r="D88" s="254"/>
      <c r="E88" s="133">
        <v>60.849914562371097</v>
      </c>
      <c r="F88" s="133">
        <v>62.131979058760912</v>
      </c>
      <c r="G88" s="133">
        <v>63.436146696158438</v>
      </c>
      <c r="H88" s="133">
        <v>65.01765550731929</v>
      </c>
      <c r="I88" s="134">
        <v>66.737796410601803</v>
      </c>
    </row>
    <row r="89" spans="1:9" ht="28.5" customHeight="1" x14ac:dyDescent="0.2">
      <c r="A89" s="140"/>
      <c r="B89" s="252" t="s">
        <v>196</v>
      </c>
      <c r="C89" s="253"/>
      <c r="D89" s="254"/>
      <c r="E89" s="133">
        <v>693.20948737422657</v>
      </c>
      <c r="F89" s="133">
        <v>706.687039530128</v>
      </c>
      <c r="G89" s="133">
        <v>719.79944794372</v>
      </c>
      <c r="H89" s="133">
        <v>735.54802644121446</v>
      </c>
      <c r="I89" s="134">
        <v>752.31454948473151</v>
      </c>
    </row>
    <row r="90" spans="1:9" ht="28.5" customHeight="1" x14ac:dyDescent="0.2">
      <c r="A90" s="140"/>
      <c r="B90" s="252" t="s">
        <v>202</v>
      </c>
      <c r="C90" s="253"/>
      <c r="D90" s="254"/>
      <c r="E90" s="133">
        <v>243.39965824948439</v>
      </c>
      <c r="F90" s="133">
        <v>248.52791623504365</v>
      </c>
      <c r="G90" s="133">
        <v>253.74458678463375</v>
      </c>
      <c r="H90" s="133">
        <v>260.07062202927716</v>
      </c>
      <c r="I90" s="134">
        <v>266.95118564240721</v>
      </c>
    </row>
    <row r="91" spans="1:9" ht="28.5" customHeight="1" x14ac:dyDescent="0.2">
      <c r="A91" s="140"/>
      <c r="B91" s="252" t="s">
        <v>120</v>
      </c>
      <c r="C91" s="253"/>
      <c r="D91" s="254"/>
      <c r="E91" s="133">
        <v>2426.0582912474219</v>
      </c>
      <c r="F91" s="133">
        <v>2473.2263230604267</v>
      </c>
      <c r="G91" s="133">
        <v>2519.1164439104955</v>
      </c>
      <c r="H91" s="133">
        <v>2574.2324948807868</v>
      </c>
      <c r="I91" s="134">
        <v>2632.9110949085966</v>
      </c>
    </row>
    <row r="92" spans="1:9" ht="28.5" customHeight="1" x14ac:dyDescent="0.2">
      <c r="A92" s="140"/>
      <c r="B92" s="252" t="s">
        <v>203</v>
      </c>
      <c r="C92" s="253"/>
      <c r="D92" s="254"/>
      <c r="E92" s="133">
        <v>116.42982912474218</v>
      </c>
      <c r="F92" s="133">
        <v>118.8829229592218</v>
      </c>
      <c r="G92" s="133">
        <v>121.37830879935429</v>
      </c>
      <c r="H92" s="133">
        <v>124.40435743010454</v>
      </c>
      <c r="I92" s="134">
        <v>127.69566380054128</v>
      </c>
    </row>
    <row r="93" spans="1:9" ht="28.5" customHeight="1" x14ac:dyDescent="0.2">
      <c r="A93" s="140"/>
      <c r="B93" s="252" t="s">
        <v>121</v>
      </c>
      <c r="C93" s="253"/>
      <c r="D93" s="254"/>
      <c r="E93" s="135">
        <v>2775.3477786216486</v>
      </c>
      <c r="F93" s="135">
        <v>2829.306783970555</v>
      </c>
      <c r="G93" s="135">
        <v>2881.8038923135</v>
      </c>
      <c r="H93" s="135">
        <v>2944.8552254898941</v>
      </c>
      <c r="I93" s="136">
        <v>3011.9820224128466</v>
      </c>
    </row>
    <row r="94" spans="1:9" ht="28.5" customHeight="1" x14ac:dyDescent="0.2">
      <c r="A94" s="140"/>
      <c r="B94" s="252" t="s">
        <v>204</v>
      </c>
      <c r="C94" s="253"/>
      <c r="D94" s="254"/>
      <c r="E94" s="135">
        <v>465.71931649896874</v>
      </c>
      <c r="F94" s="152">
        <v>475.53169183688721</v>
      </c>
      <c r="G94" s="152">
        <v>485.51323519741715</v>
      </c>
      <c r="H94" s="152">
        <v>497.61742972041816</v>
      </c>
      <c r="I94" s="153">
        <v>510.78265520216513</v>
      </c>
    </row>
  </sheetData>
  <mergeCells count="46">
    <mergeCell ref="B54:D54"/>
    <mergeCell ref="B56:D56"/>
    <mergeCell ref="B58:D58"/>
    <mergeCell ref="B60:D60"/>
    <mergeCell ref="B62:D62"/>
    <mergeCell ref="B55:D55"/>
    <mergeCell ref="B57:D57"/>
    <mergeCell ref="B59:D59"/>
    <mergeCell ref="B61:D61"/>
    <mergeCell ref="B49:D49"/>
    <mergeCell ref="B50:D50"/>
    <mergeCell ref="B51:D51"/>
    <mergeCell ref="B52:D52"/>
    <mergeCell ref="B53:D53"/>
    <mergeCell ref="B78:D78"/>
    <mergeCell ref="B79:D79"/>
    <mergeCell ref="B81:D81"/>
    <mergeCell ref="B80:D80"/>
    <mergeCell ref="B63:D63"/>
    <mergeCell ref="B65:D65"/>
    <mergeCell ref="B70:D70"/>
    <mergeCell ref="B72:D72"/>
    <mergeCell ref="B71:D71"/>
    <mergeCell ref="B67:D67"/>
    <mergeCell ref="B69:D69"/>
    <mergeCell ref="B64:D64"/>
    <mergeCell ref="B66:D66"/>
    <mergeCell ref="B68:D68"/>
    <mergeCell ref="B73:D73"/>
    <mergeCell ref="B75:D75"/>
    <mergeCell ref="B77:D77"/>
    <mergeCell ref="B74:D74"/>
    <mergeCell ref="B76:D76"/>
    <mergeCell ref="B94:D94"/>
    <mergeCell ref="B82:D82"/>
    <mergeCell ref="B84:D84"/>
    <mergeCell ref="B86:D86"/>
    <mergeCell ref="B88:D88"/>
    <mergeCell ref="B90:D90"/>
    <mergeCell ref="B92:D92"/>
    <mergeCell ref="B83:D83"/>
    <mergeCell ref="B85:D85"/>
    <mergeCell ref="B89:D89"/>
    <mergeCell ref="B91:D91"/>
    <mergeCell ref="B93:D93"/>
    <mergeCell ref="B87:D8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Price summary</vt:lpstr>
      <vt:lpstr>Cost build up &gt;&gt;</vt:lpstr>
      <vt:lpstr>Cost build-up formula</vt:lpstr>
      <vt:lpstr>Inputs</vt:lpstr>
      <vt:lpstr>Assumptions</vt:lpstr>
      <vt:lpstr>Calculation</vt:lpstr>
      <vt:lpstr>Price Cap &gt;&gt;</vt:lpstr>
      <vt:lpstr>Price cap formula &amp; calculation</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RCollins</dc:creator>
  <cp:lastModifiedBy>alynch</cp:lastModifiedBy>
  <cp:lastPrinted>2017-03-16T01:45:55Z</cp:lastPrinted>
  <dcterms:created xsi:type="dcterms:W3CDTF">2014-07-14T22:26:34Z</dcterms:created>
  <dcterms:modified xsi:type="dcterms:W3CDTF">2017-03-30T04:48:33Z</dcterms:modified>
</cp:coreProperties>
</file>