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165" windowWidth="14805" windowHeight="7950"/>
  </bookViews>
  <sheets>
    <sheet name="ACS Meter Pricing" sheetId="1" r:id="rId1"/>
  </sheets>
  <calcPr calcId="145621"/>
</workbook>
</file>

<file path=xl/calcChain.xml><?xml version="1.0" encoding="utf-8"?>
<calcChain xmlns="http://schemas.openxmlformats.org/spreadsheetml/2006/main">
  <c r="B38" i="1" l="1"/>
  <c r="B37" i="1"/>
  <c r="B36" i="1"/>
  <c r="B30" i="1"/>
  <c r="B29" i="1"/>
  <c r="B28" i="1"/>
  <c r="B24" i="1"/>
  <c r="B23" i="1"/>
  <c r="B22" i="1"/>
  <c r="C19" i="1"/>
  <c r="B19" i="1"/>
  <c r="B18" i="1"/>
  <c r="B17" i="1"/>
  <c r="N14" i="1"/>
  <c r="M14" i="1"/>
  <c r="L14" i="1"/>
  <c r="K14" i="1"/>
  <c r="J14" i="1"/>
  <c r="D14" i="1"/>
  <c r="D19" i="1" s="1"/>
  <c r="D13" i="1"/>
  <c r="D18" i="1" s="1"/>
  <c r="C13" i="1"/>
  <c r="C18" i="1" s="1"/>
  <c r="C12" i="1"/>
  <c r="D12" i="1" l="1"/>
  <c r="E13" i="1"/>
  <c r="E14" i="1"/>
  <c r="C15" i="1"/>
  <c r="C17" i="1"/>
  <c r="C49" i="1"/>
  <c r="C50" i="1" s="1"/>
  <c r="F13" i="1" l="1"/>
  <c r="E18" i="1"/>
  <c r="C22" i="1"/>
  <c r="C20" i="1"/>
  <c r="F14" i="1"/>
  <c r="E19" i="1"/>
  <c r="D49" i="1"/>
  <c r="D50" i="1" s="1"/>
  <c r="D17" i="1"/>
  <c r="D15" i="1"/>
  <c r="E12" i="1"/>
  <c r="F19" i="1" l="1"/>
  <c r="G14" i="1"/>
  <c r="G19" i="1" s="1"/>
  <c r="C36" i="1"/>
  <c r="E49" i="1"/>
  <c r="E50" i="1" s="1"/>
  <c r="E17" i="1"/>
  <c r="E15" i="1"/>
  <c r="F12" i="1"/>
  <c r="D20" i="1"/>
  <c r="C23" i="1"/>
  <c r="C24" i="1"/>
  <c r="F18" i="1"/>
  <c r="G13" i="1"/>
  <c r="G18" i="1" s="1"/>
  <c r="C37" i="1" l="1"/>
  <c r="D23" i="1"/>
  <c r="D37" i="1" s="1"/>
  <c r="D24" i="1"/>
  <c r="D38" i="1" s="1"/>
  <c r="F49" i="1"/>
  <c r="F50" i="1" s="1"/>
  <c r="F17" i="1"/>
  <c r="F15" i="1"/>
  <c r="G12" i="1"/>
  <c r="E20" i="1"/>
  <c r="E22" i="1" s="1"/>
  <c r="E36" i="1" s="1"/>
  <c r="C38" i="1"/>
  <c r="D22" i="1"/>
  <c r="C44" i="1"/>
  <c r="C42" i="1"/>
  <c r="C43" i="1"/>
  <c r="E42" i="1" l="1"/>
  <c r="G49" i="1"/>
  <c r="G50" i="1" s="1"/>
  <c r="G17" i="1"/>
  <c r="G15" i="1"/>
  <c r="D36" i="1"/>
  <c r="E24" i="1"/>
  <c r="E23" i="1"/>
  <c r="E37" i="1" s="1"/>
  <c r="E43" i="1" s="1"/>
  <c r="F22" i="1"/>
  <c r="F36" i="1" s="1"/>
  <c r="F20" i="1"/>
  <c r="E38" i="1" l="1"/>
  <c r="E44" i="1" s="1"/>
  <c r="F42" i="1"/>
  <c r="F24" i="1"/>
  <c r="F38" i="1" s="1"/>
  <c r="F44" i="1" s="1"/>
  <c r="F23" i="1"/>
  <c r="F37" i="1" s="1"/>
  <c r="F43" i="1" s="1"/>
  <c r="D43" i="1"/>
  <c r="D44" i="1"/>
  <c r="D42" i="1"/>
  <c r="G20" i="1"/>
  <c r="G23" i="1" l="1"/>
  <c r="G24" i="1"/>
  <c r="G38" i="1" s="1"/>
  <c r="H24" i="1"/>
  <c r="G22" i="1"/>
  <c r="G37" i="1" l="1"/>
  <c r="H23" i="1"/>
  <c r="G36" i="1"/>
  <c r="H22" i="1"/>
  <c r="D28" i="1" l="1"/>
  <c r="G44" i="1"/>
  <c r="G42" i="1"/>
  <c r="G43" i="1"/>
  <c r="D29" i="1"/>
  <c r="D30" i="1"/>
</calcChain>
</file>

<file path=xl/sharedStrings.xml><?xml version="1.0" encoding="utf-8"?>
<sst xmlns="http://schemas.openxmlformats.org/spreadsheetml/2006/main" count="67" uniqueCount="42">
  <si>
    <t>INPUTS - Ergon Energy ACS Default Metering Pricing for 2015-20</t>
  </si>
  <si>
    <t>Input Data from TRISH Model</t>
  </si>
  <si>
    <t>Revenue Requirement ($m)</t>
  </si>
  <si>
    <t>2015-16</t>
  </si>
  <si>
    <t>2016-17</t>
  </si>
  <si>
    <t>2017-18</t>
  </si>
  <si>
    <t>2018-19</t>
  </si>
  <si>
    <t>2019-20</t>
  </si>
  <si>
    <t>Annual Revenue Requirement ($m)</t>
  </si>
  <si>
    <t>RAB ($m)</t>
  </si>
  <si>
    <t>Metering RAB - End of Period Real ($m)</t>
  </si>
  <si>
    <t>Metering Charges Calculation</t>
  </si>
  <si>
    <t>Annual Metering Services</t>
  </si>
  <si>
    <t>Primary</t>
  </si>
  <si>
    <t>Controlled Load</t>
  </si>
  <si>
    <t>Solar</t>
  </si>
  <si>
    <t>Total</t>
  </si>
  <si>
    <t>Annual Metering Services (Weighted)</t>
  </si>
  <si>
    <t>Weighted Metering Revenue ($M)</t>
  </si>
  <si>
    <t>2015-20</t>
  </si>
  <si>
    <t>Proportion of ACS Default Revenue Assigned to Tariff Category for 2015-20</t>
  </si>
  <si>
    <t>Tariff Category</t>
  </si>
  <si>
    <t>Relative Cost</t>
  </si>
  <si>
    <t>2015/16</t>
  </si>
  <si>
    <t>2016/17</t>
  </si>
  <si>
    <t>2017/18</t>
  </si>
  <si>
    <t>2018/19</t>
  </si>
  <si>
    <t>2019/20</t>
  </si>
  <si>
    <t xml:space="preserve">Total Customer Transfer Fee </t>
  </si>
  <si>
    <t>New customers</t>
  </si>
  <si>
    <t>CL % of New</t>
  </si>
  <si>
    <t>New CL p.a.</t>
  </si>
  <si>
    <t>Current (Octo 2014) solar number of 101,827 based on email from Tony Cannane on 8 October 2014.</t>
  </si>
  <si>
    <t xml:space="preserve">Solar </t>
  </si>
  <si>
    <t>Active Type 5-6 Sites (excludes de-energised)</t>
  </si>
  <si>
    <t xml:space="preserve">% of Revenue Assigned to Tariff </t>
  </si>
  <si>
    <t>OUTPUTS - Ergon Energy ACS Metering Prices for 2015-20</t>
  </si>
  <si>
    <t>Annual Metering Charges</t>
  </si>
  <si>
    <t>Annual Charges</t>
  </si>
  <si>
    <t>Customer Transfer Fee (Exit Fee)</t>
  </si>
  <si>
    <t>Customer Transfer Fee (Admin Exit Fee)</t>
  </si>
  <si>
    <t>Customer Transfer Fee (Asset Exit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</si>
</sst>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_-&quot;$&quot;* #,##0.0_-;\-&quot;$&quot;* #,##0.0_-;_-&quot;$&quot;* &quot;-&quot;??_-;_-@_-"/>
    <numFmt numFmtId="169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1" fillId="3" borderId="0" xfId="3" applyFont="1" applyFill="1" applyBorder="1"/>
    <xf numFmtId="0" fontId="1" fillId="3" borderId="0" xfId="3" applyFont="1" applyFill="1"/>
    <xf numFmtId="0" fontId="1" fillId="3" borderId="0" xfId="3" applyFont="1" applyFill="1" applyAlignment="1">
      <alignment horizontal="center"/>
    </xf>
    <xf numFmtId="0" fontId="3" fillId="4" borderId="0" xfId="3" applyFont="1" applyFill="1"/>
    <xf numFmtId="0" fontId="5" fillId="4" borderId="0" xfId="3" applyFont="1" applyFill="1"/>
    <xf numFmtId="0" fontId="5" fillId="4" borderId="0" xfId="3" applyFont="1" applyFill="1" applyAlignment="1">
      <alignment horizontal="center"/>
    </xf>
    <xf numFmtId="0" fontId="1" fillId="4" borderId="0" xfId="3" applyFont="1" applyFill="1" applyAlignment="1">
      <alignment horizontal="center"/>
    </xf>
    <xf numFmtId="164" fontId="1" fillId="3" borderId="0" xfId="3" applyNumberFormat="1" applyFont="1" applyFill="1"/>
    <xf numFmtId="0" fontId="4" fillId="3" borderId="0" xfId="3" applyFont="1" applyFill="1"/>
    <xf numFmtId="0" fontId="6" fillId="3" borderId="0" xfId="3" applyFont="1" applyFill="1" applyAlignment="1">
      <alignment horizontal="center"/>
    </xf>
    <xf numFmtId="0" fontId="6" fillId="3" borderId="0" xfId="4" applyFont="1" applyFill="1" applyBorder="1"/>
    <xf numFmtId="0" fontId="8" fillId="5" borderId="1" xfId="4" applyFont="1" applyFill="1" applyBorder="1"/>
    <xf numFmtId="0" fontId="8" fillId="5" borderId="2" xfId="4" applyFont="1" applyFill="1" applyBorder="1" applyAlignment="1">
      <alignment horizontal="center"/>
    </xf>
    <xf numFmtId="0" fontId="8" fillId="5" borderId="3" xfId="4" applyFont="1" applyFill="1" applyBorder="1" applyAlignment="1">
      <alignment horizontal="center"/>
    </xf>
    <xf numFmtId="0" fontId="6" fillId="6" borderId="0" xfId="4" applyFont="1" applyFill="1" applyAlignment="1">
      <alignment horizontal="center"/>
    </xf>
    <xf numFmtId="0" fontId="6" fillId="6" borderId="0" xfId="4" applyFont="1" applyFill="1"/>
    <xf numFmtId="0" fontId="0" fillId="3" borderId="4" xfId="3" applyFont="1" applyFill="1" applyBorder="1"/>
    <xf numFmtId="164" fontId="6" fillId="3" borderId="5" xfId="5" applyNumberFormat="1" applyFont="1" applyFill="1" applyBorder="1"/>
    <xf numFmtId="164" fontId="6" fillId="3" borderId="6" xfId="5" applyNumberFormat="1" applyFont="1" applyFill="1" applyBorder="1"/>
    <xf numFmtId="0" fontId="8" fillId="5" borderId="1" xfId="3" applyFont="1" applyFill="1" applyBorder="1"/>
    <xf numFmtId="0" fontId="1" fillId="5" borderId="2" xfId="3" applyFont="1" applyFill="1" applyBorder="1"/>
    <xf numFmtId="0" fontId="1" fillId="5" borderId="3" xfId="3" applyFont="1" applyFill="1" applyBorder="1"/>
    <xf numFmtId="0" fontId="0" fillId="3" borderId="1" xfId="3" applyFont="1" applyFill="1" applyBorder="1"/>
    <xf numFmtId="164" fontId="6" fillId="3" borderId="5" xfId="6" applyFont="1" applyFill="1" applyBorder="1"/>
    <xf numFmtId="164" fontId="6" fillId="3" borderId="6" xfId="6" applyFont="1" applyFill="1" applyBorder="1"/>
    <xf numFmtId="164" fontId="1" fillId="3" borderId="0" xfId="3" applyNumberFormat="1" applyFont="1" applyFill="1" applyAlignment="1">
      <alignment horizontal="center"/>
    </xf>
    <xf numFmtId="164" fontId="6" fillId="3" borderId="0" xfId="7" applyFont="1" applyFill="1" applyBorder="1" applyAlignment="1" applyProtection="1">
      <alignment horizontal="right"/>
      <protection locked="0"/>
    </xf>
    <xf numFmtId="164" fontId="6" fillId="3" borderId="0" xfId="7" applyFont="1" applyFill="1" applyBorder="1" applyAlignment="1" applyProtection="1">
      <alignment horizontal="center"/>
      <protection locked="0"/>
    </xf>
    <xf numFmtId="0" fontId="8" fillId="5" borderId="7" xfId="4" applyFont="1" applyFill="1" applyBorder="1" applyAlignment="1">
      <alignment horizontal="center"/>
    </xf>
    <xf numFmtId="0" fontId="8" fillId="5" borderId="8" xfId="4" applyFont="1" applyFill="1" applyBorder="1" applyAlignment="1">
      <alignment horizontal="center"/>
    </xf>
    <xf numFmtId="0" fontId="1" fillId="3" borderId="9" xfId="3" applyFont="1" applyFill="1" applyBorder="1"/>
    <xf numFmtId="166" fontId="6" fillId="0" borderId="10" xfId="8" applyNumberFormat="1" applyFont="1" applyBorder="1"/>
    <xf numFmtId="166" fontId="6" fillId="0" borderId="11" xfId="8" applyNumberFormat="1" applyFont="1" applyBorder="1"/>
    <xf numFmtId="0" fontId="1" fillId="3" borderId="12" xfId="3" applyFont="1" applyFill="1" applyBorder="1"/>
    <xf numFmtId="167" fontId="6" fillId="3" borderId="13" xfId="8" applyNumberFormat="1" applyFont="1" applyFill="1" applyBorder="1"/>
    <xf numFmtId="166" fontId="6" fillId="3" borderId="14" xfId="8" applyNumberFormat="1" applyFont="1" applyFill="1" applyBorder="1"/>
    <xf numFmtId="166" fontId="6" fillId="3" borderId="15" xfId="8" applyNumberFormat="1" applyFont="1" applyFill="1" applyBorder="1"/>
    <xf numFmtId="167" fontId="6" fillId="3" borderId="13" xfId="9" applyNumberFormat="1" applyFont="1" applyFill="1" applyBorder="1"/>
    <xf numFmtId="168" fontId="8" fillId="5" borderId="2" xfId="7" applyNumberFormat="1" applyFont="1" applyFill="1" applyBorder="1"/>
    <xf numFmtId="168" fontId="8" fillId="5" borderId="3" xfId="7" applyNumberFormat="1" applyFont="1" applyFill="1" applyBorder="1"/>
    <xf numFmtId="0" fontId="1" fillId="3" borderId="19" xfId="3" applyFont="1" applyFill="1" applyBorder="1"/>
    <xf numFmtId="167" fontId="6" fillId="0" borderId="10" xfId="8" applyNumberFormat="1" applyFont="1" applyBorder="1"/>
    <xf numFmtId="167" fontId="6" fillId="0" borderId="11" xfId="8" applyNumberFormat="1" applyFont="1" applyBorder="1"/>
    <xf numFmtId="9" fontId="1" fillId="3" borderId="0" xfId="1" applyFont="1" applyFill="1" applyAlignment="1">
      <alignment horizontal="center"/>
    </xf>
    <xf numFmtId="0" fontId="1" fillId="3" borderId="20" xfId="3" applyFont="1" applyFill="1" applyBorder="1"/>
    <xf numFmtId="166" fontId="6" fillId="3" borderId="21" xfId="8" applyNumberFormat="1" applyFont="1" applyFill="1" applyBorder="1"/>
    <xf numFmtId="167" fontId="6" fillId="3" borderId="21" xfId="8" applyNumberFormat="1" applyFont="1" applyFill="1" applyBorder="1"/>
    <xf numFmtId="167" fontId="6" fillId="3" borderId="22" xfId="8" applyNumberFormat="1" applyFont="1" applyFill="1" applyBorder="1"/>
    <xf numFmtId="0" fontId="1" fillId="3" borderId="23" xfId="3" applyFont="1" applyFill="1" applyBorder="1"/>
    <xf numFmtId="164" fontId="6" fillId="0" borderId="10" xfId="7" applyFont="1" applyBorder="1"/>
    <xf numFmtId="164" fontId="6" fillId="0" borderId="11" xfId="7" applyFont="1" applyBorder="1"/>
    <xf numFmtId="0" fontId="1" fillId="3" borderId="24" xfId="3" applyFont="1" applyFill="1" applyBorder="1"/>
    <xf numFmtId="164" fontId="6" fillId="3" borderId="21" xfId="7" applyFont="1" applyFill="1" applyBorder="1"/>
    <xf numFmtId="164" fontId="6" fillId="3" borderId="22" xfId="7" applyFont="1" applyFill="1" applyBorder="1"/>
    <xf numFmtId="0" fontId="1" fillId="3" borderId="26" xfId="3" applyFont="1" applyFill="1" applyBorder="1"/>
    <xf numFmtId="164" fontId="6" fillId="3" borderId="17" xfId="7" applyFont="1" applyFill="1" applyBorder="1"/>
    <xf numFmtId="164" fontId="6" fillId="3" borderId="18" xfId="7" applyFont="1" applyFill="1" applyBorder="1"/>
    <xf numFmtId="164" fontId="6" fillId="3" borderId="0" xfId="7" applyFont="1" applyFill="1" applyBorder="1"/>
    <xf numFmtId="164" fontId="6" fillId="3" borderId="0" xfId="7" applyFont="1" applyFill="1" applyAlignment="1">
      <alignment horizontal="center"/>
    </xf>
    <xf numFmtId="0" fontId="4" fillId="3" borderId="0" xfId="3" applyFont="1" applyFill="1" applyBorder="1"/>
    <xf numFmtId="164" fontId="6" fillId="3" borderId="0" xfId="7" applyFont="1" applyFill="1" applyBorder="1" applyAlignment="1">
      <alignment horizontal="center"/>
    </xf>
    <xf numFmtId="0" fontId="4" fillId="5" borderId="28" xfId="3" applyFont="1" applyFill="1" applyBorder="1"/>
    <xf numFmtId="10" fontId="6" fillId="3" borderId="0" xfId="10" applyNumberFormat="1" applyFont="1" applyFill="1" applyBorder="1" applyAlignment="1">
      <alignment horizontal="center"/>
    </xf>
    <xf numFmtId="0" fontId="1" fillId="0" borderId="19" xfId="3" applyFont="1" applyBorder="1" applyAlignment="1">
      <alignment vertical="center"/>
    </xf>
    <xf numFmtId="0" fontId="1" fillId="3" borderId="0" xfId="3" applyFont="1" applyFill="1" applyBorder="1" applyAlignment="1">
      <alignment horizontal="center"/>
    </xf>
    <xf numFmtId="0" fontId="1" fillId="0" borderId="20" xfId="3" applyFont="1" applyBorder="1" applyAlignment="1">
      <alignment vertical="center"/>
    </xf>
    <xf numFmtId="0" fontId="3" fillId="3" borderId="0" xfId="3" applyFont="1" applyFill="1" applyBorder="1"/>
    <xf numFmtId="0" fontId="1" fillId="0" borderId="16" xfId="3" applyFont="1" applyBorder="1" applyAlignment="1">
      <alignment vertical="center"/>
    </xf>
    <xf numFmtId="166" fontId="6" fillId="3" borderId="0" xfId="2" applyNumberFormat="1" applyFont="1" applyFill="1" applyBorder="1"/>
    <xf numFmtId="166" fontId="6" fillId="3" borderId="0" xfId="8" applyNumberFormat="1" applyFont="1" applyFill="1" applyBorder="1"/>
    <xf numFmtId="166" fontId="6" fillId="3" borderId="0" xfId="8" applyNumberFormat="1" applyFont="1" applyFill="1" applyBorder="1" applyAlignment="1">
      <alignment horizontal="center"/>
    </xf>
    <xf numFmtId="0" fontId="3" fillId="4" borderId="0" xfId="3" applyFont="1" applyFill="1" applyBorder="1"/>
    <xf numFmtId="0" fontId="4" fillId="4" borderId="0" xfId="3" applyFont="1" applyFill="1" applyBorder="1"/>
    <xf numFmtId="164" fontId="4" fillId="4" borderId="0" xfId="7" applyFont="1" applyFill="1" applyBorder="1" applyAlignment="1" applyProtection="1">
      <alignment horizontal="right"/>
      <protection locked="0"/>
    </xf>
    <xf numFmtId="164" fontId="4" fillId="4" borderId="0" xfId="7" applyFont="1" applyFill="1" applyBorder="1" applyAlignment="1" applyProtection="1">
      <alignment horizontal="center"/>
      <protection locked="0"/>
    </xf>
    <xf numFmtId="164" fontId="4" fillId="3" borderId="0" xfId="7" applyFont="1" applyFill="1" applyBorder="1" applyAlignment="1" applyProtection="1">
      <alignment horizontal="right"/>
      <protection locked="0"/>
    </xf>
    <xf numFmtId="166" fontId="8" fillId="3" borderId="0" xfId="8" applyNumberFormat="1" applyFont="1" applyFill="1" applyBorder="1" applyAlignment="1">
      <alignment horizontal="center"/>
    </xf>
    <xf numFmtId="0" fontId="8" fillId="5" borderId="9" xfId="3" applyFont="1" applyFill="1" applyBorder="1"/>
    <xf numFmtId="0" fontId="8" fillId="5" borderId="7" xfId="3" applyFont="1" applyFill="1" applyBorder="1" applyAlignment="1">
      <alignment horizontal="center"/>
    </xf>
    <xf numFmtId="0" fontId="8" fillId="5" borderId="8" xfId="3" applyFont="1" applyFill="1" applyBorder="1" applyAlignment="1">
      <alignment horizontal="center"/>
    </xf>
    <xf numFmtId="0" fontId="3" fillId="3" borderId="0" xfId="3" applyFont="1" applyFill="1" applyBorder="1" applyAlignment="1">
      <alignment horizontal="center"/>
    </xf>
    <xf numFmtId="165" fontId="6" fillId="3" borderId="0" xfId="2" applyNumberFormat="1" applyFont="1" applyFill="1" applyBorder="1" applyAlignment="1">
      <alignment horizontal="center"/>
    </xf>
    <xf numFmtId="166" fontId="6" fillId="3" borderId="0" xfId="2" applyNumberFormat="1" applyFont="1" applyFill="1" applyBorder="1" applyAlignment="1">
      <alignment horizontal="center"/>
    </xf>
    <xf numFmtId="0" fontId="8" fillId="5" borderId="2" xfId="3" applyFont="1" applyFill="1" applyBorder="1" applyAlignment="1">
      <alignment horizontal="center"/>
    </xf>
    <xf numFmtId="0" fontId="8" fillId="5" borderId="3" xfId="3" applyFont="1" applyFill="1" applyBorder="1" applyAlignment="1">
      <alignment horizontal="center"/>
    </xf>
    <xf numFmtId="0" fontId="1" fillId="3" borderId="4" xfId="3" applyFont="1" applyFill="1" applyBorder="1"/>
    <xf numFmtId="164" fontId="6" fillId="0" borderId="30" xfId="7" applyFont="1" applyBorder="1"/>
    <xf numFmtId="164" fontId="6" fillId="0" borderId="21" xfId="7" applyFont="1" applyBorder="1"/>
    <xf numFmtId="164" fontId="6" fillId="0" borderId="22" xfId="7" applyFont="1" applyBorder="1"/>
    <xf numFmtId="0" fontId="1" fillId="3" borderId="16" xfId="3" applyFont="1" applyFill="1" applyBorder="1"/>
    <xf numFmtId="164" fontId="6" fillId="0" borderId="17" xfId="7" applyFont="1" applyBorder="1"/>
    <xf numFmtId="164" fontId="6" fillId="0" borderId="18" xfId="7" applyFont="1" applyBorder="1"/>
    <xf numFmtId="0" fontId="9" fillId="3" borderId="0" xfId="3" applyFont="1" applyFill="1" applyBorder="1" applyAlignment="1">
      <alignment horizontal="center"/>
    </xf>
    <xf numFmtId="0" fontId="4" fillId="3" borderId="26" xfId="3" applyFont="1" applyFill="1" applyBorder="1"/>
    <xf numFmtId="0" fontId="0" fillId="3" borderId="0" xfId="0" applyFill="1"/>
    <xf numFmtId="9" fontId="1" fillId="3" borderId="0" xfId="1" applyFont="1" applyFill="1"/>
    <xf numFmtId="0" fontId="1" fillId="7" borderId="19" xfId="3" applyFont="1" applyFill="1" applyBorder="1" applyAlignment="1">
      <alignment horizontal="center"/>
    </xf>
    <xf numFmtId="0" fontId="8" fillId="5" borderId="31" xfId="4" applyFont="1" applyFill="1" applyBorder="1" applyAlignment="1">
      <alignment horizontal="center"/>
    </xf>
    <xf numFmtId="0" fontId="8" fillId="5" borderId="29" xfId="4" applyFont="1" applyFill="1" applyBorder="1" applyAlignment="1">
      <alignment horizontal="center"/>
    </xf>
    <xf numFmtId="0" fontId="1" fillId="3" borderId="26" xfId="3" applyFont="1" applyFill="1" applyBorder="1" applyAlignment="1">
      <alignment horizontal="center"/>
    </xf>
    <xf numFmtId="167" fontId="1" fillId="3" borderId="17" xfId="11" applyNumberFormat="1" applyFont="1" applyFill="1" applyBorder="1" applyAlignment="1">
      <alignment horizontal="center"/>
    </xf>
    <xf numFmtId="167" fontId="1" fillId="3" borderId="18" xfId="11" applyNumberFormat="1" applyFont="1" applyFill="1" applyBorder="1" applyAlignment="1">
      <alignment horizontal="center"/>
    </xf>
    <xf numFmtId="0" fontId="1" fillId="3" borderId="23" xfId="3" applyFont="1" applyFill="1" applyBorder="1" applyAlignment="1">
      <alignment horizontal="left"/>
    </xf>
    <xf numFmtId="9" fontId="1" fillId="3" borderId="10" xfId="3" applyNumberFormat="1" applyFont="1" applyFill="1" applyBorder="1" applyAlignment="1">
      <alignment horizontal="center"/>
    </xf>
    <xf numFmtId="0" fontId="1" fillId="3" borderId="10" xfId="3" applyFont="1" applyFill="1" applyBorder="1" applyAlignment="1">
      <alignment horizontal="center"/>
    </xf>
    <xf numFmtId="0" fontId="1" fillId="3" borderId="11" xfId="3" applyFont="1" applyFill="1" applyBorder="1" applyAlignment="1">
      <alignment horizontal="center"/>
    </xf>
    <xf numFmtId="167" fontId="6" fillId="3" borderId="18" xfId="9" applyNumberFormat="1" applyFont="1" applyFill="1" applyBorder="1"/>
    <xf numFmtId="167" fontId="1" fillId="3" borderId="21" xfId="11" applyNumberFormat="1" applyFont="1" applyFill="1" applyBorder="1"/>
    <xf numFmtId="167" fontId="1" fillId="3" borderId="22" xfId="11" applyNumberFormat="1" applyFont="1" applyFill="1" applyBorder="1"/>
    <xf numFmtId="0" fontId="0" fillId="3" borderId="0" xfId="3" applyFont="1" applyFill="1"/>
    <xf numFmtId="0" fontId="4" fillId="3" borderId="1" xfId="3" applyFont="1" applyFill="1" applyBorder="1"/>
    <xf numFmtId="167" fontId="8" fillId="3" borderId="5" xfId="8" applyNumberFormat="1" applyFont="1" applyFill="1" applyBorder="1"/>
    <xf numFmtId="167" fontId="8" fillId="3" borderId="6" xfId="8" applyNumberFormat="1" applyFont="1" applyFill="1" applyBorder="1"/>
    <xf numFmtId="0" fontId="1" fillId="3" borderId="17" xfId="3" applyFont="1" applyFill="1" applyBorder="1"/>
    <xf numFmtId="0" fontId="1" fillId="3" borderId="18" xfId="3" applyFont="1" applyFill="1" applyBorder="1"/>
    <xf numFmtId="0" fontId="4" fillId="3" borderId="0" xfId="3" applyFont="1" applyFill="1" applyAlignment="1">
      <alignment horizontal="left"/>
    </xf>
    <xf numFmtId="17" fontId="4" fillId="7" borderId="1" xfId="3" applyNumberFormat="1" applyFont="1" applyFill="1" applyBorder="1" applyAlignment="1">
      <alignment horizontal="center"/>
    </xf>
    <xf numFmtId="17" fontId="4" fillId="7" borderId="3" xfId="3" applyNumberFormat="1" applyFont="1" applyFill="1" applyBorder="1"/>
    <xf numFmtId="166" fontId="6" fillId="3" borderId="17" xfId="8" applyNumberFormat="1" applyFont="1" applyFill="1" applyBorder="1"/>
    <xf numFmtId="166" fontId="6" fillId="3" borderId="18" xfId="8" applyNumberFormat="1" applyFont="1" applyFill="1" applyBorder="1"/>
    <xf numFmtId="167" fontId="1" fillId="3" borderId="32" xfId="11" applyNumberFormat="1" applyFont="1" applyFill="1" applyBorder="1" applyAlignment="1">
      <alignment horizontal="center"/>
    </xf>
    <xf numFmtId="167" fontId="1" fillId="3" borderId="33" xfId="11" applyNumberFormat="1" applyFont="1" applyFill="1" applyBorder="1" applyAlignment="1">
      <alignment horizontal="center"/>
    </xf>
    <xf numFmtId="0" fontId="1" fillId="3" borderId="34" xfId="3" applyFont="1" applyFill="1" applyBorder="1"/>
    <xf numFmtId="166" fontId="8" fillId="3" borderId="35" xfId="8" applyNumberFormat="1" applyFont="1" applyFill="1" applyBorder="1"/>
    <xf numFmtId="166" fontId="8" fillId="3" borderId="33" xfId="8" applyNumberFormat="1" applyFont="1" applyFill="1" applyBorder="1"/>
    <xf numFmtId="44" fontId="8" fillId="5" borderId="2" xfId="7" applyNumberFormat="1" applyFont="1" applyFill="1" applyBorder="1"/>
    <xf numFmtId="168" fontId="8" fillId="5" borderId="36" xfId="7" applyNumberFormat="1" applyFont="1" applyFill="1" applyBorder="1" applyAlignment="1">
      <alignment horizontal="center"/>
    </xf>
    <xf numFmtId="44" fontId="4" fillId="3" borderId="25" xfId="12" applyFont="1" applyFill="1" applyBorder="1" applyAlignment="1">
      <alignment horizontal="center"/>
    </xf>
    <xf numFmtId="44" fontId="4" fillId="3" borderId="27" xfId="12" applyFont="1" applyFill="1" applyBorder="1" applyAlignment="1">
      <alignment horizontal="center"/>
    </xf>
    <xf numFmtId="0" fontId="4" fillId="5" borderId="5" xfId="3" applyFont="1" applyFill="1" applyBorder="1" applyAlignment="1">
      <alignment horizontal="center"/>
    </xf>
    <xf numFmtId="0" fontId="4" fillId="5" borderId="6" xfId="3" applyFont="1" applyFill="1" applyBorder="1" applyAlignment="1">
      <alignment horizontal="left"/>
    </xf>
    <xf numFmtId="9" fontId="1" fillId="0" borderId="10" xfId="10" applyFont="1" applyFill="1" applyBorder="1" applyAlignment="1">
      <alignment horizontal="center"/>
    </xf>
    <xf numFmtId="9" fontId="6" fillId="3" borderId="11" xfId="1" applyFont="1" applyFill="1" applyBorder="1" applyAlignment="1">
      <alignment horizontal="center"/>
    </xf>
    <xf numFmtId="9" fontId="1" fillId="0" borderId="21" xfId="10" applyFont="1" applyFill="1" applyBorder="1" applyAlignment="1">
      <alignment horizontal="center"/>
    </xf>
    <xf numFmtId="9" fontId="6" fillId="3" borderId="22" xfId="1" applyFont="1" applyFill="1" applyBorder="1" applyAlignment="1">
      <alignment horizontal="center"/>
    </xf>
    <xf numFmtId="9" fontId="1" fillId="0" borderId="17" xfId="10" applyFont="1" applyFill="1" applyBorder="1" applyAlignment="1">
      <alignment horizontal="center"/>
    </xf>
    <xf numFmtId="9" fontId="6" fillId="3" borderId="18" xfId="1" applyFont="1" applyFill="1" applyBorder="1" applyAlignment="1">
      <alignment horizontal="center"/>
    </xf>
    <xf numFmtId="43" fontId="4" fillId="3" borderId="0" xfId="3" applyNumberFormat="1" applyFont="1" applyFill="1" applyBorder="1"/>
    <xf numFmtId="169" fontId="1" fillId="3" borderId="0" xfId="12" applyNumberFormat="1" applyFont="1" applyFill="1" applyAlignment="1">
      <alignment horizontal="center"/>
    </xf>
    <xf numFmtId="44" fontId="1" fillId="3" borderId="0" xfId="3" applyNumberFormat="1" applyFont="1" applyFill="1" applyAlignment="1">
      <alignment horizontal="center"/>
    </xf>
    <xf numFmtId="164" fontId="1" fillId="3" borderId="10" xfId="7" applyFont="1" applyFill="1" applyBorder="1" applyAlignment="1" applyProtection="1">
      <alignment horizontal="right"/>
      <protection locked="0"/>
    </xf>
    <xf numFmtId="164" fontId="1" fillId="3" borderId="21" xfId="7" applyFont="1" applyFill="1" applyBorder="1" applyAlignment="1" applyProtection="1">
      <alignment horizontal="right"/>
      <protection locked="0"/>
    </xf>
    <xf numFmtId="164" fontId="1" fillId="3" borderId="22" xfId="7" applyFont="1" applyFill="1" applyBorder="1" applyAlignment="1" applyProtection="1">
      <alignment horizontal="right"/>
      <protection locked="0"/>
    </xf>
    <xf numFmtId="44" fontId="4" fillId="3" borderId="17" xfId="3" applyNumberFormat="1" applyFont="1" applyFill="1" applyBorder="1"/>
    <xf numFmtId="44" fontId="4" fillId="3" borderId="18" xfId="3" applyNumberFormat="1" applyFont="1" applyFill="1" applyBorder="1"/>
  </cellXfs>
  <cellStyles count="13">
    <cellStyle name="Bad" xfId="2" builtinId="27"/>
    <cellStyle name="Comma" xfId="11" builtinId="3"/>
    <cellStyle name="Comma 3 2" xfId="8"/>
    <cellStyle name="Comma 3 2 2" xfId="9"/>
    <cellStyle name="Currency" xfId="12" builtinId="4"/>
    <cellStyle name="Currency 2 2" xfId="7"/>
    <cellStyle name="Currency 4" xfId="6"/>
    <cellStyle name="Normal" xfId="0" builtinId="0"/>
    <cellStyle name="Normal 2 2" xfId="4"/>
    <cellStyle name="Normal 2 3" xfId="3"/>
    <cellStyle name="Normal 4 3" xfId="5"/>
    <cellStyle name="Percent" xfId="1" builtinId="5"/>
    <cellStyle name="Percent 2 2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67"/>
  <sheetViews>
    <sheetView tabSelected="1" zoomScale="90" zoomScaleNormal="90" workbookViewId="0">
      <selection activeCell="C42" sqref="C42"/>
    </sheetView>
  </sheetViews>
  <sheetFormatPr defaultRowHeight="15" x14ac:dyDescent="0.25"/>
  <cols>
    <col min="1" max="1" width="2.7109375" customWidth="1"/>
    <col min="2" max="2" width="34.5703125" customWidth="1"/>
    <col min="3" max="8" width="11.28515625" customWidth="1"/>
    <col min="9" max="10" width="15.7109375" customWidth="1"/>
    <col min="11" max="16384" width="9.140625" style="95"/>
  </cols>
  <sheetData>
    <row r="1" spans="1:15" x14ac:dyDescent="0.25">
      <c r="A1" s="1"/>
      <c r="B1" s="2"/>
      <c r="C1" s="2"/>
      <c r="D1" s="2"/>
      <c r="E1" s="2"/>
      <c r="F1" s="2"/>
      <c r="G1" s="2"/>
      <c r="H1" s="3"/>
      <c r="I1" s="3"/>
      <c r="J1" s="2"/>
    </row>
    <row r="2" spans="1:15" x14ac:dyDescent="0.25">
      <c r="A2" s="1"/>
      <c r="B2" s="4" t="s">
        <v>0</v>
      </c>
      <c r="C2" s="5"/>
      <c r="D2" s="5"/>
      <c r="E2" s="5"/>
      <c r="F2" s="5"/>
      <c r="G2" s="5"/>
      <c r="H2" s="6"/>
      <c r="I2" s="7"/>
      <c r="J2" s="2"/>
    </row>
    <row r="3" spans="1:15" x14ac:dyDescent="0.25">
      <c r="A3" s="1"/>
      <c r="B3" s="2"/>
      <c r="C3" s="8"/>
      <c r="D3" s="8"/>
      <c r="E3" s="8"/>
      <c r="F3" s="8"/>
      <c r="G3" s="8"/>
      <c r="H3" s="3"/>
      <c r="I3" s="3"/>
      <c r="J3" s="2"/>
    </row>
    <row r="4" spans="1:15" ht="15.75" thickBot="1" x14ac:dyDescent="0.3">
      <c r="A4" s="1"/>
      <c r="B4" s="9" t="s">
        <v>1</v>
      </c>
      <c r="C4" s="2"/>
      <c r="D4" s="2"/>
      <c r="E4" s="2"/>
      <c r="F4" s="2"/>
      <c r="G4" s="2"/>
      <c r="H4" s="3"/>
      <c r="I4" s="10"/>
      <c r="J4" s="2"/>
    </row>
    <row r="5" spans="1:15" ht="15.75" thickBot="1" x14ac:dyDescent="0.3">
      <c r="A5" s="11"/>
      <c r="B5" s="12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4" t="s">
        <v>7</v>
      </c>
      <c r="H5" s="3"/>
      <c r="I5" s="15"/>
      <c r="J5" s="16"/>
    </row>
    <row r="6" spans="1:15" ht="15.75" thickBot="1" x14ac:dyDescent="0.3">
      <c r="A6" s="11"/>
      <c r="B6" s="17" t="s">
        <v>8</v>
      </c>
      <c r="C6" s="18">
        <v>77.438589342911129</v>
      </c>
      <c r="D6" s="18">
        <v>77.443042061798351</v>
      </c>
      <c r="E6" s="18">
        <v>77.447495036716916</v>
      </c>
      <c r="F6" s="18">
        <v>77.45194826768153</v>
      </c>
      <c r="G6" s="19">
        <v>77.456401754706917</v>
      </c>
      <c r="H6" s="3"/>
      <c r="I6" s="15"/>
      <c r="J6" s="16"/>
    </row>
    <row r="7" spans="1:15" ht="15.75" thickBot="1" x14ac:dyDescent="0.3">
      <c r="A7" s="1"/>
      <c r="B7" s="20" t="s">
        <v>9</v>
      </c>
      <c r="C7" s="21"/>
      <c r="D7" s="21"/>
      <c r="E7" s="21"/>
      <c r="F7" s="21"/>
      <c r="G7" s="22"/>
      <c r="H7" s="3"/>
      <c r="I7" s="10"/>
      <c r="J7" s="2"/>
    </row>
    <row r="8" spans="1:15" ht="15.75" thickBot="1" x14ac:dyDescent="0.3">
      <c r="A8" s="1"/>
      <c r="B8" s="23" t="s">
        <v>10</v>
      </c>
      <c r="C8" s="24">
        <v>61.6</v>
      </c>
      <c r="D8" s="24">
        <v>74.6169863524877</v>
      </c>
      <c r="E8" s="24">
        <v>80.388969722044536</v>
      </c>
      <c r="F8" s="24">
        <v>78.064200466201285</v>
      </c>
      <c r="G8" s="25">
        <v>65.976806794265173</v>
      </c>
      <c r="H8" s="3"/>
      <c r="I8" s="26"/>
      <c r="J8" s="2"/>
    </row>
    <row r="9" spans="1:15" s="2" customFormat="1" x14ac:dyDescent="0.25">
      <c r="A9" s="1"/>
      <c r="B9" s="1"/>
      <c r="C9" s="1"/>
      <c r="D9" s="27"/>
      <c r="E9" s="27"/>
      <c r="F9" s="27"/>
      <c r="G9" s="27"/>
      <c r="H9" s="28"/>
      <c r="I9" s="3"/>
    </row>
    <row r="10" spans="1:15" s="2" customFormat="1" ht="15.75" thickBot="1" x14ac:dyDescent="0.3">
      <c r="A10" s="1"/>
      <c r="B10" s="9" t="s">
        <v>11</v>
      </c>
      <c r="C10" s="1"/>
      <c r="D10" s="96"/>
      <c r="E10" s="96"/>
      <c r="F10" s="96"/>
      <c r="G10" s="96"/>
      <c r="H10" s="3"/>
      <c r="I10" s="3"/>
    </row>
    <row r="11" spans="1:15" s="2" customFormat="1" ht="15.75" thickBot="1" x14ac:dyDescent="0.3">
      <c r="A11" s="1"/>
      <c r="B11" s="20" t="s">
        <v>12</v>
      </c>
      <c r="C11" s="29" t="s">
        <v>3</v>
      </c>
      <c r="D11" s="29" t="s">
        <v>4</v>
      </c>
      <c r="E11" s="29" t="s">
        <v>5</v>
      </c>
      <c r="F11" s="29" t="s">
        <v>6</v>
      </c>
      <c r="G11" s="30" t="s">
        <v>7</v>
      </c>
      <c r="H11" s="3"/>
      <c r="I11" s="97"/>
      <c r="J11" s="98" t="s">
        <v>3</v>
      </c>
      <c r="K11" s="98" t="s">
        <v>4</v>
      </c>
      <c r="L11" s="98" t="s">
        <v>5</v>
      </c>
      <c r="M11" s="98" t="s">
        <v>6</v>
      </c>
      <c r="N11" s="99" t="s">
        <v>7</v>
      </c>
    </row>
    <row r="12" spans="1:15" s="2" customFormat="1" ht="15.75" thickBot="1" x14ac:dyDescent="0.3">
      <c r="A12" s="1"/>
      <c r="B12" s="31" t="s">
        <v>13</v>
      </c>
      <c r="C12" s="32">
        <f>J19</f>
        <v>712615.5</v>
      </c>
      <c r="D12" s="32">
        <f>C12+K12</f>
        <v>726651.5</v>
      </c>
      <c r="E12" s="32">
        <f>D12+L12</f>
        <v>740938.5</v>
      </c>
      <c r="F12" s="32">
        <f>E12+M12</f>
        <v>755407.5</v>
      </c>
      <c r="G12" s="33">
        <f>F12+N12</f>
        <v>770002.5</v>
      </c>
      <c r="I12" s="100" t="s">
        <v>29</v>
      </c>
      <c r="J12" s="101">
        <v>13843</v>
      </c>
      <c r="K12" s="101">
        <v>14036</v>
      </c>
      <c r="L12" s="101">
        <v>14287</v>
      </c>
      <c r="M12" s="101">
        <v>14469</v>
      </c>
      <c r="N12" s="102">
        <v>14595</v>
      </c>
    </row>
    <row r="13" spans="1:15" s="2" customFormat="1" x14ac:dyDescent="0.25">
      <c r="A13" s="1"/>
      <c r="B13" s="34" t="s">
        <v>14</v>
      </c>
      <c r="C13" s="35">
        <f>454229</f>
        <v>454229</v>
      </c>
      <c r="D13" s="36">
        <f t="shared" ref="D13:G14" si="0">C13+K14</f>
        <v>457363.05711357709</v>
      </c>
      <c r="E13" s="36">
        <f t="shared" si="0"/>
        <v>460553.1592781308</v>
      </c>
      <c r="F13" s="36">
        <f t="shared" si="0"/>
        <v>463783.89968681894</v>
      </c>
      <c r="G13" s="37">
        <f t="shared" si="0"/>
        <v>467042.77426452324</v>
      </c>
      <c r="I13" s="103" t="s">
        <v>30</v>
      </c>
      <c r="J13" s="104">
        <v>0.22328705568374679</v>
      </c>
      <c r="K13" s="105"/>
      <c r="L13" s="105"/>
      <c r="M13" s="105"/>
      <c r="N13" s="106"/>
    </row>
    <row r="14" spans="1:15" s="2" customFormat="1" ht="15.75" thickBot="1" x14ac:dyDescent="0.3">
      <c r="A14" s="1"/>
      <c r="B14" s="90" t="s">
        <v>15</v>
      </c>
      <c r="C14" s="38">
        <v>113077</v>
      </c>
      <c r="D14" s="38">
        <f t="shared" si="0"/>
        <v>128767</v>
      </c>
      <c r="E14" s="38">
        <f t="shared" si="0"/>
        <v>143802</v>
      </c>
      <c r="F14" s="38">
        <f t="shared" si="0"/>
        <v>158546</v>
      </c>
      <c r="G14" s="107">
        <f t="shared" si="0"/>
        <v>172922</v>
      </c>
      <c r="I14" s="52" t="s">
        <v>31</v>
      </c>
      <c r="J14" s="108">
        <f>$J$13*J12</f>
        <v>3090.9627118301069</v>
      </c>
      <c r="K14" s="108">
        <f t="shared" ref="K14:N14" si="1">$J$13*K12</f>
        <v>3134.0571135770701</v>
      </c>
      <c r="L14" s="108">
        <f t="shared" si="1"/>
        <v>3190.1021645536903</v>
      </c>
      <c r="M14" s="108">
        <f t="shared" si="1"/>
        <v>3230.7404086881324</v>
      </c>
      <c r="N14" s="109">
        <f t="shared" si="1"/>
        <v>3258.8745777042845</v>
      </c>
      <c r="O14" s="110" t="s">
        <v>32</v>
      </c>
    </row>
    <row r="15" spans="1:15" s="2" customFormat="1" ht="15.75" thickBot="1" x14ac:dyDescent="0.3">
      <c r="A15" s="1"/>
      <c r="B15" s="111" t="s">
        <v>16</v>
      </c>
      <c r="C15" s="112">
        <f>SUM(C12:C14)</f>
        <v>1279921.5</v>
      </c>
      <c r="D15" s="112">
        <f>SUM(D12:D14)</f>
        <v>1312781.5571135771</v>
      </c>
      <c r="E15" s="112">
        <f>SUM(E12:E14)</f>
        <v>1345293.6592781309</v>
      </c>
      <c r="F15" s="112">
        <f>SUM(F12:F14)</f>
        <v>1377737.3996868189</v>
      </c>
      <c r="G15" s="113">
        <f>SUM(G12:G14)</f>
        <v>1409967.2742645233</v>
      </c>
      <c r="I15" s="55" t="s">
        <v>33</v>
      </c>
      <c r="J15" s="114">
        <v>15530</v>
      </c>
      <c r="K15" s="114">
        <v>15690</v>
      </c>
      <c r="L15" s="114">
        <v>15035</v>
      </c>
      <c r="M15" s="114">
        <v>14744</v>
      </c>
      <c r="N15" s="115">
        <v>14376</v>
      </c>
    </row>
    <row r="16" spans="1:15" s="2" customFormat="1" ht="15.75" thickBot="1" x14ac:dyDescent="0.3">
      <c r="A16" s="1"/>
      <c r="B16" s="20" t="s">
        <v>17</v>
      </c>
      <c r="C16" s="39"/>
      <c r="D16" s="39"/>
      <c r="E16" s="39"/>
      <c r="F16" s="39"/>
      <c r="G16" s="40"/>
      <c r="H16" s="3"/>
    </row>
    <row r="17" spans="1:10" s="2" customFormat="1" ht="15.75" thickBot="1" x14ac:dyDescent="0.3">
      <c r="A17" s="1"/>
      <c r="B17" s="41" t="str">
        <f>B12</f>
        <v>Primary</v>
      </c>
      <c r="C17" s="42">
        <f>C12*$C$28</f>
        <v>712615.5</v>
      </c>
      <c r="D17" s="42">
        <f>D12*$C$28</f>
        <v>726651.5</v>
      </c>
      <c r="E17" s="42">
        <f>E12*$C$28</f>
        <v>740938.5</v>
      </c>
      <c r="F17" s="42">
        <f>F12*$C$28</f>
        <v>755407.5</v>
      </c>
      <c r="G17" s="43">
        <f>G12*$C$28</f>
        <v>770002.5</v>
      </c>
      <c r="H17" s="44"/>
      <c r="I17" s="116" t="s">
        <v>34</v>
      </c>
      <c r="J17" s="3"/>
    </row>
    <row r="18" spans="1:10" s="2" customFormat="1" ht="15.75" thickBot="1" x14ac:dyDescent="0.3">
      <c r="A18" s="1"/>
      <c r="B18" s="45" t="str">
        <f t="shared" ref="B18:B19" si="2">B13</f>
        <v>Controlled Load</v>
      </c>
      <c r="C18" s="46">
        <f>C13*$C$29</f>
        <v>167009.94635307477</v>
      </c>
      <c r="D18" s="47">
        <f>D13*$C$29</f>
        <v>168162.2697635263</v>
      </c>
      <c r="E18" s="47">
        <f>E13*$C$29</f>
        <v>169335.19969834539</v>
      </c>
      <c r="F18" s="47">
        <f>F13*$C$29</f>
        <v>170523.07141577365</v>
      </c>
      <c r="G18" s="48">
        <f>G13*$C$29</f>
        <v>171721.28744423902</v>
      </c>
      <c r="H18" s="44"/>
      <c r="I18" s="117">
        <v>41913</v>
      </c>
      <c r="J18" s="118">
        <v>42186</v>
      </c>
    </row>
    <row r="19" spans="1:10" s="2" customFormat="1" ht="15.75" thickBot="1" x14ac:dyDescent="0.3">
      <c r="A19" s="1"/>
      <c r="B19" s="90" t="str">
        <f t="shared" si="2"/>
        <v>Solar</v>
      </c>
      <c r="C19" s="119">
        <f>C14*$C$30</f>
        <v>28118.657390799646</v>
      </c>
      <c r="D19" s="119">
        <f>D14*$C$30</f>
        <v>32020.261912158068</v>
      </c>
      <c r="E19" s="119">
        <f>E14*$C$30</f>
        <v>35758.988743172973</v>
      </c>
      <c r="F19" s="119">
        <f>F14*$C$30</f>
        <v>39425.353119394043</v>
      </c>
      <c r="G19" s="120">
        <f>G14*$C$30</f>
        <v>43000.207587147306</v>
      </c>
      <c r="H19" s="44"/>
      <c r="I19" s="121">
        <v>702435</v>
      </c>
      <c r="J19" s="122">
        <v>712615.5</v>
      </c>
    </row>
    <row r="20" spans="1:10" s="2" customFormat="1" ht="15.75" thickBot="1" x14ac:dyDescent="0.3">
      <c r="A20" s="1"/>
      <c r="B20" s="123" t="s">
        <v>16</v>
      </c>
      <c r="C20" s="124">
        <f>SUM(C17:C19)</f>
        <v>907744.10374387435</v>
      </c>
      <c r="D20" s="124">
        <f>SUM(D17:D19)</f>
        <v>926834.03167568438</v>
      </c>
      <c r="E20" s="124">
        <f>SUM(E17:E19)</f>
        <v>946032.68844151834</v>
      </c>
      <c r="F20" s="124">
        <f>SUM(F17:F19)</f>
        <v>965355.92453516764</v>
      </c>
      <c r="G20" s="125">
        <f>SUM(G17:G19)</f>
        <v>984723.99503138638</v>
      </c>
      <c r="H20" s="44"/>
      <c r="I20" s="44"/>
    </row>
    <row r="21" spans="1:10" s="2" customFormat="1" ht="15.75" thickBot="1" x14ac:dyDescent="0.3">
      <c r="A21" s="1"/>
      <c r="B21" s="20" t="s">
        <v>18</v>
      </c>
      <c r="C21" s="126"/>
      <c r="D21" s="39"/>
      <c r="E21" s="39"/>
      <c r="F21" s="39"/>
      <c r="G21" s="40"/>
      <c r="H21" s="127" t="s">
        <v>19</v>
      </c>
      <c r="I21" s="44"/>
    </row>
    <row r="22" spans="1:10" s="2" customFormat="1" x14ac:dyDescent="0.25">
      <c r="A22" s="1"/>
      <c r="B22" s="49" t="str">
        <f>B12</f>
        <v>Primary</v>
      </c>
      <c r="C22" s="50">
        <f>C6*(C17/C20)</f>
        <v>60.792396046742901</v>
      </c>
      <c r="D22" s="50">
        <f>D6*(D17/D20)</f>
        <v>60.716482946819724</v>
      </c>
      <c r="E22" s="50">
        <f>E6*(E17/E20)</f>
        <v>60.657344616490825</v>
      </c>
      <c r="F22" s="50">
        <f>F6*(F17/F20)</f>
        <v>60.607472460679155</v>
      </c>
      <c r="G22" s="51">
        <f>G6*(G17/G20)</f>
        <v>60.566842377216304</v>
      </c>
      <c r="H22" s="128">
        <f>AVERAGE(C22:G22)</f>
        <v>60.668107689589782</v>
      </c>
      <c r="I22" s="44"/>
    </row>
    <row r="23" spans="1:10" s="2" customFormat="1" x14ac:dyDescent="0.25">
      <c r="A23" s="1"/>
      <c r="B23" s="52" t="str">
        <f t="shared" ref="B23:B24" si="3">B13</f>
        <v>Controlled Load</v>
      </c>
      <c r="C23" s="53">
        <f>C6*(C18/C20)</f>
        <v>14.247423473726585</v>
      </c>
      <c r="D23" s="53">
        <f>D6*(D18/D20)</f>
        <v>14.051056915723208</v>
      </c>
      <c r="E23" s="53">
        <f>E6*(E18/E20)</f>
        <v>13.862720811247936</v>
      </c>
      <c r="F23" s="53">
        <f>F6*(F18/F20)</f>
        <v>13.681320816568443</v>
      </c>
      <c r="G23" s="54">
        <f>G6*(G18/G20)</f>
        <v>13.507249845874369</v>
      </c>
      <c r="H23" s="128">
        <f>AVERAGE(C23:G23)</f>
        <v>13.86995437262811</v>
      </c>
      <c r="I23" s="44"/>
    </row>
    <row r="24" spans="1:10" s="2" customFormat="1" ht="15.75" thickBot="1" x14ac:dyDescent="0.3">
      <c r="A24" s="1"/>
      <c r="B24" s="55" t="str">
        <f t="shared" si="3"/>
        <v>Solar</v>
      </c>
      <c r="C24" s="56">
        <f>C6*(C19/C20)</f>
        <v>2.3987698224416483</v>
      </c>
      <c r="D24" s="56">
        <f>D6*(D19/D20)</f>
        <v>2.6755021992554155</v>
      </c>
      <c r="E24" s="56">
        <f>E6*(E19/E20)</f>
        <v>2.9274296089781533</v>
      </c>
      <c r="F24" s="56">
        <f>F6*(F19/F20)</f>
        <v>3.1631549904339389</v>
      </c>
      <c r="G24" s="57">
        <f>G6*(G19/G20)</f>
        <v>3.382309531616237</v>
      </c>
      <c r="H24" s="129">
        <f>AVERAGE(C24:G24)</f>
        <v>2.9094332305450785</v>
      </c>
      <c r="I24" s="44"/>
    </row>
    <row r="25" spans="1:10" s="2" customFormat="1" x14ac:dyDescent="0.25">
      <c r="A25" s="1"/>
      <c r="B25" s="1"/>
      <c r="C25" s="58"/>
      <c r="D25" s="58"/>
      <c r="E25" s="58"/>
      <c r="F25" s="58"/>
      <c r="G25" s="58"/>
      <c r="H25" s="59"/>
      <c r="I25" s="44"/>
    </row>
    <row r="26" spans="1:10" s="2" customFormat="1" ht="15.75" thickBot="1" x14ac:dyDescent="0.3">
      <c r="A26" s="1"/>
      <c r="B26" s="60" t="s">
        <v>20</v>
      </c>
      <c r="C26" s="1"/>
      <c r="D26" s="58"/>
      <c r="E26" s="58"/>
      <c r="F26" s="58"/>
      <c r="G26" s="58"/>
      <c r="H26" s="61"/>
      <c r="I26" s="44"/>
    </row>
    <row r="27" spans="1:10" s="2" customFormat="1" ht="15.75" thickBot="1" x14ac:dyDescent="0.3">
      <c r="A27" s="1"/>
      <c r="B27" s="62" t="s">
        <v>21</v>
      </c>
      <c r="C27" s="130" t="s">
        <v>22</v>
      </c>
      <c r="D27" s="131" t="s">
        <v>35</v>
      </c>
      <c r="E27" s="58"/>
      <c r="F27" s="58"/>
      <c r="G27" s="58"/>
      <c r="H27" s="63"/>
      <c r="I27" s="3"/>
    </row>
    <row r="28" spans="1:10" s="2" customFormat="1" x14ac:dyDescent="0.25">
      <c r="A28" s="1"/>
      <c r="B28" s="64" t="str">
        <f>B12</f>
        <v>Primary</v>
      </c>
      <c r="C28" s="132">
        <v>1</v>
      </c>
      <c r="D28" s="133">
        <f>H22/SUM(H22:H24)</f>
        <v>0.7833449934081842</v>
      </c>
      <c r="E28" s="58"/>
      <c r="F28" s="58"/>
      <c r="G28" s="58"/>
      <c r="H28" s="65"/>
      <c r="I28" s="3"/>
    </row>
    <row r="29" spans="1:10" s="2" customFormat="1" x14ac:dyDescent="0.25">
      <c r="A29" s="1"/>
      <c r="B29" s="66" t="str">
        <f t="shared" ref="B29:B30" si="4">B13</f>
        <v>Controlled Load</v>
      </c>
      <c r="C29" s="134">
        <v>0.36767785930241087</v>
      </c>
      <c r="D29" s="135">
        <f>H23/SUM(H22:H24)</f>
        <v>0.17908848207676226</v>
      </c>
      <c r="E29" s="58"/>
      <c r="F29" s="58"/>
      <c r="G29" s="67"/>
      <c r="H29" s="81"/>
      <c r="I29" s="3"/>
    </row>
    <row r="30" spans="1:10" s="2" customFormat="1" ht="15.75" thickBot="1" x14ac:dyDescent="0.3">
      <c r="A30" s="1"/>
      <c r="B30" s="68" t="str">
        <f t="shared" si="4"/>
        <v>Solar</v>
      </c>
      <c r="C30" s="136">
        <v>0.24866822953208562</v>
      </c>
      <c r="D30" s="137">
        <f>H24/SUM(H22:H24)</f>
        <v>3.7566524515053601E-2</v>
      </c>
      <c r="E30" s="58"/>
      <c r="F30" s="58"/>
      <c r="G30" s="67"/>
      <c r="H30" s="81"/>
      <c r="I30" s="3"/>
    </row>
    <row r="31" spans="1:10" s="2" customFormat="1" x14ac:dyDescent="0.25">
      <c r="A31" s="1"/>
      <c r="D31" s="69"/>
      <c r="E31" s="70"/>
      <c r="F31" s="70"/>
      <c r="G31" s="70"/>
      <c r="H31" s="71"/>
      <c r="I31" s="3"/>
    </row>
    <row r="32" spans="1:10" s="2" customFormat="1" x14ac:dyDescent="0.25">
      <c r="A32" s="1"/>
      <c r="B32" s="72" t="s">
        <v>36</v>
      </c>
      <c r="C32" s="73"/>
      <c r="D32" s="74"/>
      <c r="E32" s="74"/>
      <c r="F32" s="74"/>
      <c r="G32" s="74"/>
      <c r="H32" s="75"/>
      <c r="I32" s="7"/>
    </row>
    <row r="33" spans="1:14" s="2" customFormat="1" x14ac:dyDescent="0.25">
      <c r="A33" s="1"/>
      <c r="D33" s="69"/>
      <c r="E33" s="70"/>
      <c r="F33" s="70"/>
      <c r="G33" s="70"/>
      <c r="H33" s="71"/>
      <c r="I33" s="3"/>
    </row>
    <row r="34" spans="1:14" s="2" customFormat="1" ht="15.75" thickBot="1" x14ac:dyDescent="0.3">
      <c r="A34" s="1"/>
      <c r="B34" s="60" t="s">
        <v>37</v>
      </c>
      <c r="C34" s="138"/>
      <c r="D34" s="76"/>
      <c r="E34" s="76"/>
      <c r="F34" s="76"/>
      <c r="G34" s="76"/>
      <c r="H34" s="77"/>
      <c r="I34" s="3"/>
    </row>
    <row r="35" spans="1:14" s="2" customFormat="1" ht="15.75" thickBot="1" x14ac:dyDescent="0.3">
      <c r="A35" s="1"/>
      <c r="B35" s="78"/>
      <c r="C35" s="79" t="s">
        <v>23</v>
      </c>
      <c r="D35" s="79" t="s">
        <v>24</v>
      </c>
      <c r="E35" s="79" t="s">
        <v>25</v>
      </c>
      <c r="F35" s="79" t="s">
        <v>26</v>
      </c>
      <c r="G35" s="80" t="s">
        <v>27</v>
      </c>
      <c r="H35" s="81"/>
      <c r="I35" s="3"/>
    </row>
    <row r="36" spans="1:14" s="2" customFormat="1" x14ac:dyDescent="0.25">
      <c r="A36" s="1"/>
      <c r="B36" s="49" t="str">
        <f>B12</f>
        <v>Primary</v>
      </c>
      <c r="C36" s="50">
        <f>C22/C12*1000000</f>
        <v>85.308832107557166</v>
      </c>
      <c r="D36" s="50">
        <f>D22/D12*1000000</f>
        <v>83.556537001326944</v>
      </c>
      <c r="E36" s="50">
        <f>E22/E12*1000000</f>
        <v>81.86555917460197</v>
      </c>
      <c r="F36" s="50">
        <f>F22/F12*1000000</f>
        <v>80.231494207668248</v>
      </c>
      <c r="G36" s="51">
        <f>G22/G12*1000000</f>
        <v>78.657981470470958</v>
      </c>
      <c r="H36" s="82"/>
      <c r="I36" s="139"/>
      <c r="J36" s="139"/>
      <c r="K36" s="139"/>
      <c r="L36" s="139"/>
      <c r="M36" s="139"/>
      <c r="N36" s="26"/>
    </row>
    <row r="37" spans="1:14" s="2" customFormat="1" x14ac:dyDescent="0.25">
      <c r="A37" s="1"/>
      <c r="B37" s="52" t="str">
        <f t="shared" ref="B37:B38" si="5">B13</f>
        <v>Controlled Load</v>
      </c>
      <c r="C37" s="53">
        <f t="shared" ref="C37:G38" si="6">(C23/C13)*1000000</f>
        <v>31.366168768895388</v>
      </c>
      <c r="D37" s="53">
        <f t="shared" si="6"/>
        <v>30.721888655370577</v>
      </c>
      <c r="E37" s="53">
        <f t="shared" si="6"/>
        <v>30.100153547912495</v>
      </c>
      <c r="F37" s="53">
        <f t="shared" si="6"/>
        <v>29.499344038909239</v>
      </c>
      <c r="G37" s="54">
        <f t="shared" si="6"/>
        <v>28.920798244111459</v>
      </c>
      <c r="H37" s="82"/>
      <c r="I37" s="139"/>
      <c r="J37" s="139"/>
      <c r="K37" s="139"/>
      <c r="L37" s="139"/>
      <c r="M37" s="139"/>
      <c r="N37" s="26"/>
    </row>
    <row r="38" spans="1:14" s="2" customFormat="1" ht="15.75" thickBot="1" x14ac:dyDescent="0.3">
      <c r="A38" s="1"/>
      <c r="B38" s="55" t="str">
        <f t="shared" si="5"/>
        <v>Solar</v>
      </c>
      <c r="C38" s="56">
        <f t="shared" si="6"/>
        <v>21.213596243636179</v>
      </c>
      <c r="D38" s="56">
        <f t="shared" si="6"/>
        <v>20.777856121952173</v>
      </c>
      <c r="E38" s="56">
        <f t="shared" si="6"/>
        <v>20.357363659602463</v>
      </c>
      <c r="F38" s="56">
        <f t="shared" si="6"/>
        <v>19.951023617334645</v>
      </c>
      <c r="G38" s="57">
        <f t="shared" si="6"/>
        <v>19.559740990829606</v>
      </c>
      <c r="H38" s="82"/>
      <c r="I38" s="139"/>
      <c r="J38" s="139"/>
      <c r="K38" s="139"/>
      <c r="L38" s="139"/>
      <c r="M38" s="139"/>
      <c r="N38" s="26"/>
    </row>
    <row r="39" spans="1:14" s="2" customFormat="1" x14ac:dyDescent="0.25">
      <c r="A39" s="1"/>
      <c r="H39" s="83"/>
      <c r="I39" s="3"/>
    </row>
    <row r="40" spans="1:14" s="2" customFormat="1" ht="15.75" thickBot="1" x14ac:dyDescent="0.3">
      <c r="A40" s="1"/>
      <c r="B40" s="9" t="s">
        <v>37</v>
      </c>
      <c r="F40" s="1"/>
      <c r="G40" s="1"/>
      <c r="H40" s="83"/>
      <c r="I40" s="140"/>
      <c r="J40" s="140"/>
      <c r="K40" s="140"/>
      <c r="L40" s="140"/>
      <c r="M40" s="140"/>
    </row>
    <row r="41" spans="1:14" s="1" customFormat="1" ht="15.75" thickBot="1" x14ac:dyDescent="0.3">
      <c r="B41" s="20" t="s">
        <v>38</v>
      </c>
      <c r="C41" s="84" t="s">
        <v>23</v>
      </c>
      <c r="D41" s="84" t="s">
        <v>24</v>
      </c>
      <c r="E41" s="84" t="s">
        <v>25</v>
      </c>
      <c r="F41" s="84" t="s">
        <v>26</v>
      </c>
      <c r="G41" s="85" t="s">
        <v>27</v>
      </c>
      <c r="H41" s="77"/>
      <c r="I41" s="140"/>
      <c r="J41" s="140"/>
      <c r="K41" s="140"/>
      <c r="L41" s="140"/>
      <c r="M41" s="140"/>
    </row>
    <row r="42" spans="1:14" s="1" customFormat="1" x14ac:dyDescent="0.25">
      <c r="B42" s="86" t="s">
        <v>13</v>
      </c>
      <c r="C42" s="87">
        <f>C36</f>
        <v>85.308832107557166</v>
      </c>
      <c r="D42" s="87">
        <f>D36</f>
        <v>83.556537001326944</v>
      </c>
      <c r="E42" s="87">
        <f>E36</f>
        <v>81.86555917460197</v>
      </c>
      <c r="F42" s="87">
        <f>F36</f>
        <v>80.231494207668248</v>
      </c>
      <c r="G42" s="51">
        <f>G36</f>
        <v>78.657981470470958</v>
      </c>
      <c r="H42" s="65"/>
      <c r="I42" s="140"/>
      <c r="J42" s="140"/>
      <c r="K42" s="140"/>
      <c r="L42" s="140"/>
      <c r="M42" s="140"/>
    </row>
    <row r="43" spans="1:14" s="1" customFormat="1" x14ac:dyDescent="0.25">
      <c r="B43" s="45" t="s">
        <v>14</v>
      </c>
      <c r="C43" s="88">
        <f>C36+C37</f>
        <v>116.67500087645256</v>
      </c>
      <c r="D43" s="88">
        <f>D36+D37</f>
        <v>114.27842565669752</v>
      </c>
      <c r="E43" s="88">
        <f>E36+E37</f>
        <v>111.96571272251447</v>
      </c>
      <c r="F43" s="88">
        <f>F36+F37</f>
        <v>109.73083824657749</v>
      </c>
      <c r="G43" s="89">
        <f t="shared" ref="G43" si="7">G36+G37</f>
        <v>107.57877971458242</v>
      </c>
      <c r="H43" s="65"/>
      <c r="I43" s="65"/>
    </row>
    <row r="44" spans="1:14" s="2" customFormat="1" ht="15.75" thickBot="1" x14ac:dyDescent="0.3">
      <c r="A44" s="1"/>
      <c r="B44" s="90" t="s">
        <v>15</v>
      </c>
      <c r="C44" s="91">
        <f>C36+C38</f>
        <v>106.52242835119334</v>
      </c>
      <c r="D44" s="91">
        <f>D36+D38</f>
        <v>104.33439312327911</v>
      </c>
      <c r="E44" s="91">
        <f>E36+E38</f>
        <v>102.22292283420444</v>
      </c>
      <c r="F44" s="91">
        <f>F36+F38</f>
        <v>100.18251782500289</v>
      </c>
      <c r="G44" s="92">
        <f>G36+G38</f>
        <v>98.217722461300568</v>
      </c>
      <c r="H44" s="93"/>
      <c r="I44" s="3"/>
    </row>
    <row r="45" spans="1:14" s="1" customFormat="1" x14ac:dyDescent="0.25">
      <c r="B45" s="2"/>
      <c r="C45" s="2"/>
      <c r="D45" s="2"/>
      <c r="E45" s="2"/>
      <c r="F45" s="2"/>
      <c r="G45" s="2"/>
      <c r="H45" s="61"/>
      <c r="I45" s="65"/>
    </row>
    <row r="46" spans="1:14" s="1" customFormat="1" ht="15.75" thickBot="1" x14ac:dyDescent="0.3">
      <c r="B46" s="60" t="s">
        <v>39</v>
      </c>
      <c r="C46" s="76"/>
      <c r="D46" s="76"/>
      <c r="E46" s="76"/>
      <c r="F46" s="76"/>
      <c r="G46" s="76"/>
      <c r="H46" s="61"/>
      <c r="I46" s="65"/>
    </row>
    <row r="47" spans="1:14" s="1" customFormat="1" ht="15.75" thickBot="1" x14ac:dyDescent="0.3">
      <c r="B47" s="20"/>
      <c r="C47" s="84" t="s">
        <v>23</v>
      </c>
      <c r="D47" s="84" t="s">
        <v>24</v>
      </c>
      <c r="E47" s="84" t="s">
        <v>25</v>
      </c>
      <c r="F47" s="84" t="s">
        <v>26</v>
      </c>
      <c r="G47" s="85" t="s">
        <v>27</v>
      </c>
      <c r="H47" s="61"/>
      <c r="I47" s="65"/>
    </row>
    <row r="48" spans="1:14" s="1" customFormat="1" x14ac:dyDescent="0.25">
      <c r="B48" s="41" t="s">
        <v>40</v>
      </c>
      <c r="C48" s="141">
        <v>50.528333333333336</v>
      </c>
      <c r="D48" s="141">
        <v>53.094999999999999</v>
      </c>
      <c r="E48" s="141">
        <v>57.213333333333338</v>
      </c>
      <c r="F48" s="141">
        <v>60.660833333333336</v>
      </c>
      <c r="G48" s="141">
        <v>63.443333333333342</v>
      </c>
      <c r="H48" s="61"/>
      <c r="I48" s="65"/>
    </row>
    <row r="49" spans="1:10" s="1" customFormat="1" x14ac:dyDescent="0.25">
      <c r="B49" s="45" t="s">
        <v>41</v>
      </c>
      <c r="C49" s="142">
        <f>(C8/C12)*1000000</f>
        <v>86.442127627030288</v>
      </c>
      <c r="D49" s="142">
        <f t="shared" ref="D49:G49" si="8">(D8/D12)*1000000</f>
        <v>102.68606939156901</v>
      </c>
      <c r="E49" s="142">
        <f t="shared" si="8"/>
        <v>108.49614336688474</v>
      </c>
      <c r="F49" s="142">
        <f t="shared" si="8"/>
        <v>103.34051550481202</v>
      </c>
      <c r="G49" s="143">
        <f t="shared" si="8"/>
        <v>85.683886473440239</v>
      </c>
      <c r="H49" s="61"/>
      <c r="I49" s="65"/>
    </row>
    <row r="50" spans="1:10" s="2" customFormat="1" ht="15.75" thickBot="1" x14ac:dyDescent="0.3">
      <c r="A50" s="1"/>
      <c r="B50" s="94" t="s">
        <v>28</v>
      </c>
      <c r="C50" s="144">
        <f>C48+C49</f>
        <v>136.97046096036362</v>
      </c>
      <c r="D50" s="144">
        <f t="shared" ref="D50:G50" si="9">D48+D49</f>
        <v>155.78106939156902</v>
      </c>
      <c r="E50" s="144">
        <f t="shared" si="9"/>
        <v>165.70947670021809</v>
      </c>
      <c r="F50" s="144">
        <f t="shared" si="9"/>
        <v>164.00134883814536</v>
      </c>
      <c r="G50" s="145">
        <f t="shared" si="9"/>
        <v>149.12721980677358</v>
      </c>
      <c r="H50" s="3"/>
      <c r="I50" s="3"/>
    </row>
    <row r="51" spans="1:10" x14ac:dyDescent="0.25">
      <c r="A51" s="95"/>
      <c r="B51" s="95"/>
      <c r="C51" s="95"/>
      <c r="D51" s="95"/>
      <c r="E51" s="95"/>
      <c r="F51" s="95"/>
      <c r="G51" s="95"/>
      <c r="H51" s="95"/>
      <c r="I51" s="95"/>
      <c r="J51" s="95"/>
    </row>
    <row r="52" spans="1:10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</row>
    <row r="53" spans="1:10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</row>
    <row r="54" spans="1:10" x14ac:dyDescent="0.25">
      <c r="A54" s="95"/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25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25">
      <c r="A56" s="95"/>
      <c r="B56" s="95"/>
      <c r="C56" s="95"/>
      <c r="D56" s="95"/>
      <c r="E56" s="95"/>
      <c r="F56" s="95"/>
      <c r="G56" s="95"/>
      <c r="H56" s="95"/>
      <c r="I56" s="95"/>
      <c r="J56" s="95"/>
    </row>
    <row r="57" spans="1:10" x14ac:dyDescent="0.25">
      <c r="A57" s="95"/>
      <c r="B57" s="95"/>
      <c r="C57" s="95"/>
      <c r="D57" s="95"/>
      <c r="E57" s="95"/>
      <c r="F57" s="95"/>
      <c r="G57" s="95"/>
      <c r="H57" s="95"/>
      <c r="I57" s="95"/>
      <c r="J57" s="95"/>
    </row>
    <row r="58" spans="1:10" x14ac:dyDescent="0.25">
      <c r="A58" s="95"/>
      <c r="B58" s="95"/>
      <c r="C58" s="95"/>
      <c r="D58" s="95"/>
      <c r="E58" s="95"/>
      <c r="F58" s="95"/>
      <c r="G58" s="95"/>
      <c r="H58" s="95"/>
      <c r="I58" s="95"/>
      <c r="J58" s="95"/>
    </row>
    <row r="59" spans="1:10" x14ac:dyDescent="0.25">
      <c r="A59" s="95"/>
      <c r="B59" s="95"/>
      <c r="C59" s="95"/>
      <c r="D59" s="95"/>
      <c r="E59" s="95"/>
      <c r="F59" s="95"/>
      <c r="G59" s="95"/>
      <c r="H59" s="95"/>
      <c r="I59" s="95"/>
      <c r="J59" s="95"/>
    </row>
    <row r="60" spans="1:10" x14ac:dyDescent="0.25">
      <c r="A60" s="95"/>
      <c r="B60" s="95"/>
      <c r="C60" s="95"/>
      <c r="D60" s="95"/>
      <c r="E60" s="95"/>
      <c r="F60" s="95"/>
      <c r="G60" s="95"/>
      <c r="H60" s="95"/>
      <c r="I60" s="95"/>
      <c r="J60" s="95"/>
    </row>
    <row r="61" spans="1:10" x14ac:dyDescent="0.25">
      <c r="A61" s="95"/>
      <c r="B61" s="95"/>
      <c r="C61" s="95"/>
      <c r="D61" s="95"/>
      <c r="E61" s="95"/>
      <c r="F61" s="95"/>
      <c r="G61" s="95"/>
      <c r="H61" s="95"/>
      <c r="I61" s="95"/>
      <c r="J61" s="95"/>
    </row>
    <row r="62" spans="1:10" x14ac:dyDescent="0.25">
      <c r="A62" s="95"/>
      <c r="B62" s="95"/>
      <c r="C62" s="95"/>
      <c r="D62" s="95"/>
      <c r="E62" s="95"/>
      <c r="F62" s="95"/>
      <c r="G62" s="95"/>
      <c r="H62" s="95"/>
      <c r="I62" s="95"/>
      <c r="J62" s="95"/>
    </row>
    <row r="63" spans="1:10" x14ac:dyDescent="0.25">
      <c r="A63" s="95"/>
      <c r="B63" s="95"/>
      <c r="C63" s="95"/>
      <c r="D63" s="95"/>
      <c r="E63" s="95"/>
      <c r="F63" s="95"/>
      <c r="G63" s="95"/>
      <c r="H63" s="95"/>
      <c r="I63" s="95"/>
      <c r="J63" s="95"/>
    </row>
    <row r="64" spans="1:10" x14ac:dyDescent="0.25">
      <c r="A64" s="95"/>
      <c r="B64" s="95"/>
      <c r="C64" s="95"/>
      <c r="D64" s="95"/>
      <c r="E64" s="95"/>
      <c r="F64" s="95"/>
      <c r="G64" s="95"/>
      <c r="H64" s="95"/>
      <c r="I64" s="95"/>
      <c r="J64" s="95"/>
    </row>
    <row r="65" spans="1:10" x14ac:dyDescent="0.25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25">
      <c r="A66" s="95"/>
      <c r="B66" s="95"/>
      <c r="C66" s="95"/>
      <c r="D66" s="95"/>
      <c r="E66" s="95"/>
      <c r="F66" s="95"/>
      <c r="G66" s="95"/>
      <c r="H66" s="95"/>
      <c r="I66" s="95"/>
      <c r="J66" s="95"/>
    </row>
    <row r="67" spans="1:10" x14ac:dyDescent="0.25">
      <c r="A67" s="95"/>
      <c r="B67" s="95"/>
      <c r="C67" s="95"/>
      <c r="D67" s="95"/>
      <c r="E67" s="95"/>
      <c r="F67" s="95"/>
      <c r="G67" s="95"/>
      <c r="H67" s="95"/>
      <c r="I67" s="95"/>
      <c r="J67" s="95"/>
    </row>
    <row r="68" spans="1:10" x14ac:dyDescent="0.25">
      <c r="A68" s="95"/>
      <c r="B68" s="95"/>
      <c r="C68" s="95"/>
      <c r="D68" s="95"/>
      <c r="E68" s="95"/>
      <c r="F68" s="95"/>
      <c r="G68" s="95"/>
      <c r="H68" s="95"/>
      <c r="I68" s="95"/>
      <c r="J68" s="95"/>
    </row>
    <row r="69" spans="1:10" x14ac:dyDescent="0.25">
      <c r="A69" s="95"/>
      <c r="B69" s="95"/>
      <c r="C69" s="95"/>
      <c r="D69" s="95"/>
      <c r="E69" s="95"/>
      <c r="F69" s="95"/>
      <c r="G69" s="95"/>
      <c r="H69" s="95"/>
      <c r="I69" s="95"/>
      <c r="J69" s="95"/>
    </row>
    <row r="70" spans="1:10" x14ac:dyDescent="0.25">
      <c r="A70" s="95"/>
      <c r="B70" s="95"/>
      <c r="C70" s="95"/>
      <c r="D70" s="95"/>
      <c r="E70" s="95"/>
      <c r="F70" s="95"/>
      <c r="G70" s="95"/>
      <c r="H70" s="95"/>
      <c r="I70" s="95"/>
      <c r="J70" s="95"/>
    </row>
    <row r="71" spans="1:10" x14ac:dyDescent="0.25">
      <c r="A71" s="95"/>
      <c r="B71" s="95"/>
      <c r="C71" s="95"/>
      <c r="D71" s="95"/>
      <c r="E71" s="95"/>
      <c r="F71" s="95"/>
      <c r="G71" s="95"/>
      <c r="H71" s="95"/>
      <c r="I71" s="95"/>
      <c r="J71" s="95"/>
    </row>
    <row r="72" spans="1:10" x14ac:dyDescent="0.25">
      <c r="A72" s="95"/>
      <c r="B72" s="95"/>
      <c r="C72" s="95"/>
      <c r="D72" s="95"/>
      <c r="E72" s="95"/>
      <c r="F72" s="95"/>
      <c r="G72" s="95"/>
      <c r="H72" s="95"/>
      <c r="I72" s="95"/>
      <c r="J72" s="95"/>
    </row>
    <row r="73" spans="1:10" x14ac:dyDescent="0.25">
      <c r="A73" s="95"/>
      <c r="B73" s="95"/>
      <c r="C73" s="95"/>
      <c r="D73" s="95"/>
      <c r="E73" s="95"/>
      <c r="F73" s="95"/>
      <c r="G73" s="95"/>
      <c r="H73" s="95"/>
      <c r="I73" s="95"/>
      <c r="J73" s="95"/>
    </row>
    <row r="74" spans="1:10" x14ac:dyDescent="0.25">
      <c r="A74" s="95"/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25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25">
      <c r="A76" s="95"/>
      <c r="B76" s="95"/>
      <c r="C76" s="95"/>
      <c r="D76" s="95"/>
      <c r="E76" s="95"/>
      <c r="F76" s="95"/>
      <c r="G76" s="95"/>
      <c r="H76" s="95"/>
      <c r="I76" s="95"/>
      <c r="J76" s="95"/>
    </row>
    <row r="77" spans="1:10" x14ac:dyDescent="0.25">
      <c r="A77" s="95"/>
      <c r="B77" s="95"/>
      <c r="C77" s="95"/>
      <c r="D77" s="95"/>
      <c r="E77" s="95"/>
      <c r="F77" s="95"/>
      <c r="G77" s="95"/>
      <c r="H77" s="95"/>
      <c r="I77" s="95"/>
      <c r="J77" s="95"/>
    </row>
    <row r="78" spans="1:10" x14ac:dyDescent="0.25">
      <c r="A78" s="95"/>
      <c r="B78" s="95"/>
      <c r="C78" s="95"/>
      <c r="D78" s="95"/>
      <c r="E78" s="95"/>
      <c r="F78" s="95"/>
      <c r="G78" s="95"/>
      <c r="H78" s="95"/>
      <c r="I78" s="95"/>
      <c r="J78" s="95"/>
    </row>
    <row r="79" spans="1:10" x14ac:dyDescent="0.25">
      <c r="A79" s="95"/>
      <c r="B79" s="95"/>
      <c r="C79" s="95"/>
      <c r="D79" s="95"/>
      <c r="E79" s="95"/>
      <c r="F79" s="95"/>
      <c r="G79" s="95"/>
      <c r="H79" s="95"/>
      <c r="I79" s="95"/>
      <c r="J79" s="95"/>
    </row>
    <row r="80" spans="1:10" x14ac:dyDescent="0.25">
      <c r="A80" s="95"/>
      <c r="B80" s="95"/>
      <c r="C80" s="95"/>
      <c r="D80" s="95"/>
      <c r="E80" s="95"/>
      <c r="F80" s="95"/>
      <c r="G80" s="95"/>
      <c r="H80" s="95"/>
      <c r="I80" s="95"/>
      <c r="J80" s="95"/>
    </row>
    <row r="81" spans="1:10" x14ac:dyDescent="0.25">
      <c r="A81" s="95"/>
      <c r="B81" s="95"/>
      <c r="C81" s="95"/>
      <c r="D81" s="95"/>
      <c r="E81" s="95"/>
      <c r="F81" s="95"/>
      <c r="G81" s="95"/>
      <c r="H81" s="95"/>
      <c r="I81" s="95"/>
      <c r="J81" s="95"/>
    </row>
    <row r="82" spans="1:10" x14ac:dyDescent="0.25">
      <c r="A82" s="95"/>
      <c r="B82" s="95"/>
      <c r="C82" s="95"/>
      <c r="D82" s="95"/>
      <c r="E82" s="95"/>
      <c r="F82" s="95"/>
      <c r="G82" s="95"/>
      <c r="H82" s="95"/>
      <c r="I82" s="95"/>
      <c r="J82" s="95"/>
    </row>
    <row r="83" spans="1:10" x14ac:dyDescent="0.25">
      <c r="A83" s="95"/>
      <c r="B83" s="95"/>
      <c r="C83" s="95"/>
      <c r="D83" s="95"/>
      <c r="E83" s="95"/>
      <c r="F83" s="95"/>
      <c r="G83" s="95"/>
      <c r="H83" s="95"/>
      <c r="I83" s="95"/>
      <c r="J83" s="95"/>
    </row>
    <row r="84" spans="1:10" x14ac:dyDescent="0.25">
      <c r="A84" s="95"/>
      <c r="B84" s="95"/>
      <c r="C84" s="95"/>
      <c r="D84" s="95"/>
      <c r="E84" s="95"/>
      <c r="F84" s="95"/>
      <c r="G84" s="95"/>
      <c r="H84" s="95"/>
      <c r="I84" s="95"/>
      <c r="J84" s="95"/>
    </row>
    <row r="85" spans="1:10" x14ac:dyDescent="0.25">
      <c r="A85" s="95"/>
      <c r="B85" s="95"/>
      <c r="C85" s="95"/>
      <c r="D85" s="95"/>
      <c r="E85" s="95"/>
      <c r="F85" s="95"/>
      <c r="G85" s="95"/>
      <c r="H85" s="95"/>
      <c r="I85" s="95"/>
      <c r="J85" s="95"/>
    </row>
    <row r="86" spans="1:10" x14ac:dyDescent="0.25">
      <c r="A86" s="95"/>
      <c r="B86" s="95"/>
      <c r="C86" s="95"/>
      <c r="D86" s="95"/>
      <c r="E86" s="95"/>
      <c r="F86" s="95"/>
      <c r="G86" s="95"/>
      <c r="H86" s="95"/>
      <c r="I86" s="95"/>
      <c r="J86" s="95"/>
    </row>
    <row r="87" spans="1:10" x14ac:dyDescent="0.25">
      <c r="A87" s="95"/>
      <c r="B87" s="95"/>
      <c r="C87" s="95"/>
      <c r="D87" s="95"/>
      <c r="E87" s="95"/>
      <c r="F87" s="95"/>
      <c r="G87" s="95"/>
      <c r="H87" s="95"/>
      <c r="I87" s="95"/>
      <c r="J87" s="95"/>
    </row>
    <row r="88" spans="1:10" x14ac:dyDescent="0.25">
      <c r="A88" s="95"/>
      <c r="B88" s="95"/>
      <c r="C88" s="95"/>
      <c r="D88" s="95"/>
      <c r="E88" s="95"/>
      <c r="F88" s="95"/>
      <c r="G88" s="95"/>
      <c r="H88" s="95"/>
      <c r="I88" s="95"/>
      <c r="J88" s="95"/>
    </row>
    <row r="89" spans="1:10" x14ac:dyDescent="0.25">
      <c r="A89" s="95"/>
      <c r="B89" s="95"/>
      <c r="C89" s="95"/>
      <c r="D89" s="95"/>
      <c r="E89" s="95"/>
      <c r="F89" s="95"/>
      <c r="G89" s="95"/>
      <c r="H89" s="95"/>
      <c r="I89" s="95"/>
      <c r="J89" s="95"/>
    </row>
    <row r="90" spans="1:10" x14ac:dyDescent="0.25">
      <c r="A90" s="95"/>
      <c r="B90" s="95"/>
      <c r="C90" s="95"/>
      <c r="D90" s="95"/>
      <c r="E90" s="95"/>
      <c r="F90" s="95"/>
      <c r="G90" s="95"/>
      <c r="H90" s="95"/>
      <c r="I90" s="95"/>
      <c r="J90" s="95"/>
    </row>
    <row r="91" spans="1:10" x14ac:dyDescent="0.25">
      <c r="A91" s="95"/>
      <c r="B91" s="95"/>
      <c r="C91" s="95"/>
      <c r="D91" s="95"/>
      <c r="E91" s="95"/>
      <c r="F91" s="95"/>
      <c r="G91" s="95"/>
      <c r="H91" s="95"/>
      <c r="I91" s="95"/>
      <c r="J91" s="95"/>
    </row>
    <row r="92" spans="1:10" x14ac:dyDescent="0.25">
      <c r="A92" s="95"/>
      <c r="B92" s="95"/>
      <c r="C92" s="95"/>
      <c r="D92" s="95"/>
      <c r="E92" s="95"/>
      <c r="F92" s="95"/>
      <c r="G92" s="95"/>
      <c r="H92" s="95"/>
      <c r="I92" s="95"/>
      <c r="J92" s="95"/>
    </row>
    <row r="93" spans="1:10" x14ac:dyDescent="0.25">
      <c r="A93" s="95"/>
      <c r="B93" s="95"/>
      <c r="C93" s="95"/>
      <c r="D93" s="95"/>
      <c r="E93" s="95"/>
      <c r="F93" s="95"/>
      <c r="G93" s="95"/>
      <c r="H93" s="95"/>
      <c r="I93" s="95"/>
      <c r="J93" s="95"/>
    </row>
    <row r="94" spans="1:10" x14ac:dyDescent="0.25">
      <c r="A94" s="95"/>
      <c r="B94" s="95"/>
      <c r="C94" s="95"/>
      <c r="D94" s="95"/>
      <c r="E94" s="95"/>
      <c r="F94" s="95"/>
      <c r="G94" s="95"/>
      <c r="H94" s="95"/>
      <c r="I94" s="95"/>
      <c r="J94" s="95"/>
    </row>
    <row r="95" spans="1:10" x14ac:dyDescent="0.25">
      <c r="A95" s="95"/>
      <c r="B95" s="95"/>
      <c r="C95" s="95"/>
      <c r="D95" s="95"/>
      <c r="E95" s="95"/>
      <c r="F95" s="95"/>
      <c r="G95" s="95"/>
      <c r="H95" s="95"/>
      <c r="I95" s="95"/>
      <c r="J95" s="95"/>
    </row>
    <row r="96" spans="1:10" x14ac:dyDescent="0.25">
      <c r="A96" s="95"/>
      <c r="B96" s="95"/>
      <c r="C96" s="95"/>
      <c r="D96" s="95"/>
      <c r="E96" s="95"/>
      <c r="F96" s="95"/>
      <c r="G96" s="95"/>
      <c r="H96" s="95"/>
      <c r="I96" s="95"/>
      <c r="J96" s="95"/>
    </row>
    <row r="97" spans="1:10" x14ac:dyDescent="0.25">
      <c r="A97" s="95"/>
      <c r="B97" s="95"/>
      <c r="C97" s="95"/>
      <c r="D97" s="95"/>
      <c r="E97" s="95"/>
      <c r="F97" s="95"/>
      <c r="G97" s="95"/>
      <c r="H97" s="95"/>
      <c r="I97" s="95"/>
      <c r="J97" s="95"/>
    </row>
    <row r="98" spans="1:10" x14ac:dyDescent="0.25">
      <c r="A98" s="95"/>
      <c r="B98" s="95"/>
      <c r="C98" s="95"/>
      <c r="D98" s="95"/>
      <c r="E98" s="95"/>
      <c r="F98" s="95"/>
      <c r="G98" s="95"/>
      <c r="H98" s="95"/>
      <c r="I98" s="95"/>
      <c r="J98" s="95"/>
    </row>
    <row r="99" spans="1:10" x14ac:dyDescent="0.25">
      <c r="A99" s="95"/>
      <c r="B99" s="95"/>
      <c r="C99" s="95"/>
      <c r="D99" s="95"/>
      <c r="E99" s="95"/>
      <c r="F99" s="95"/>
      <c r="G99" s="95"/>
      <c r="H99" s="95"/>
      <c r="I99" s="95"/>
      <c r="J99" s="95"/>
    </row>
    <row r="100" spans="1:10" x14ac:dyDescent="0.25">
      <c r="A100" s="95"/>
      <c r="B100" s="95"/>
      <c r="C100" s="95"/>
      <c r="D100" s="95"/>
      <c r="E100" s="95"/>
      <c r="F100" s="95"/>
      <c r="G100" s="95"/>
      <c r="H100" s="95"/>
      <c r="I100" s="95"/>
      <c r="J100" s="95"/>
    </row>
    <row r="101" spans="1:10" x14ac:dyDescent="0.25">
      <c r="A101" s="95"/>
      <c r="B101" s="95"/>
      <c r="C101" s="95"/>
      <c r="D101" s="95"/>
      <c r="E101" s="95"/>
      <c r="F101" s="95"/>
      <c r="G101" s="95"/>
      <c r="H101" s="95"/>
      <c r="I101" s="95"/>
      <c r="J101" s="95"/>
    </row>
    <row r="102" spans="1:10" x14ac:dyDescent="0.25">
      <c r="A102" s="95"/>
      <c r="B102" s="95"/>
      <c r="C102" s="95"/>
      <c r="D102" s="95"/>
      <c r="E102" s="95"/>
      <c r="F102" s="95"/>
      <c r="G102" s="95"/>
      <c r="H102" s="95"/>
      <c r="I102" s="95"/>
      <c r="J102" s="95"/>
    </row>
    <row r="103" spans="1:10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</row>
    <row r="104" spans="1:10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</row>
    <row r="105" spans="1:10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</row>
    <row r="106" spans="1:10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</row>
    <row r="107" spans="1:10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</row>
    <row r="108" spans="1:10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</row>
    <row r="109" spans="1:10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</row>
    <row r="110" spans="1:10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1:10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</row>
    <row r="112" spans="1:10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</row>
    <row r="113" spans="1:10" x14ac:dyDescent="0.25">
      <c r="A113" s="95"/>
      <c r="B113" s="95"/>
      <c r="C113" s="95"/>
      <c r="D113" s="95"/>
      <c r="E113" s="95"/>
      <c r="F113" s="95"/>
      <c r="G113" s="95"/>
      <c r="H113" s="95"/>
      <c r="I113" s="95"/>
      <c r="J113" s="95"/>
    </row>
    <row r="114" spans="1:10" x14ac:dyDescent="0.25">
      <c r="A114" s="95"/>
      <c r="B114" s="95"/>
      <c r="C114" s="95"/>
      <c r="D114" s="95"/>
      <c r="E114" s="95"/>
      <c r="F114" s="95"/>
      <c r="G114" s="95"/>
      <c r="H114" s="95"/>
      <c r="I114" s="95"/>
      <c r="J114" s="95"/>
    </row>
    <row r="115" spans="1:10" x14ac:dyDescent="0.25">
      <c r="A115" s="95"/>
      <c r="B115" s="95"/>
      <c r="C115" s="95"/>
      <c r="D115" s="95"/>
      <c r="E115" s="95"/>
      <c r="F115" s="95"/>
      <c r="G115" s="95"/>
      <c r="H115" s="95"/>
      <c r="I115" s="95"/>
      <c r="J115" s="95"/>
    </row>
    <row r="116" spans="1:10" x14ac:dyDescent="0.25">
      <c r="A116" s="95"/>
      <c r="B116" s="95"/>
      <c r="C116" s="95"/>
      <c r="D116" s="95"/>
      <c r="E116" s="95"/>
      <c r="F116" s="95"/>
      <c r="G116" s="95"/>
      <c r="H116" s="95"/>
      <c r="I116" s="95"/>
      <c r="J116" s="95"/>
    </row>
    <row r="117" spans="1:10" x14ac:dyDescent="0.25">
      <c r="A117" s="95"/>
      <c r="B117" s="95"/>
      <c r="C117" s="95"/>
      <c r="D117" s="95"/>
      <c r="E117" s="95"/>
      <c r="F117" s="95"/>
      <c r="G117" s="95"/>
      <c r="H117" s="95"/>
      <c r="I117" s="95"/>
      <c r="J117" s="95"/>
    </row>
    <row r="118" spans="1:10" x14ac:dyDescent="0.25">
      <c r="A118" s="95"/>
      <c r="B118" s="95"/>
      <c r="C118" s="95"/>
      <c r="D118" s="95"/>
      <c r="E118" s="95"/>
      <c r="F118" s="95"/>
      <c r="G118" s="95"/>
      <c r="H118" s="95"/>
      <c r="I118" s="95"/>
      <c r="J118" s="95"/>
    </row>
    <row r="119" spans="1:10" x14ac:dyDescent="0.25">
      <c r="A119" s="95"/>
      <c r="B119" s="95"/>
      <c r="C119" s="95"/>
      <c r="D119" s="95"/>
      <c r="E119" s="95"/>
      <c r="F119" s="95"/>
      <c r="G119" s="95"/>
      <c r="H119" s="95"/>
      <c r="I119" s="95"/>
      <c r="J119" s="95"/>
    </row>
    <row r="120" spans="1:10" x14ac:dyDescent="0.25">
      <c r="A120" s="95"/>
      <c r="B120" s="95"/>
      <c r="C120" s="95"/>
      <c r="D120" s="95"/>
      <c r="E120" s="95"/>
      <c r="F120" s="95"/>
      <c r="G120" s="95"/>
      <c r="H120" s="95"/>
      <c r="I120" s="95"/>
      <c r="J120" s="95"/>
    </row>
    <row r="121" spans="1:10" x14ac:dyDescent="0.25">
      <c r="A121" s="95"/>
      <c r="B121" s="95"/>
      <c r="C121" s="95"/>
      <c r="D121" s="95"/>
      <c r="E121" s="95"/>
      <c r="F121" s="95"/>
      <c r="G121" s="95"/>
      <c r="H121" s="95"/>
      <c r="I121" s="95"/>
      <c r="J121" s="95"/>
    </row>
    <row r="122" spans="1:10" x14ac:dyDescent="0.25">
      <c r="A122" s="95"/>
      <c r="B122" s="95"/>
      <c r="C122" s="95"/>
      <c r="D122" s="95"/>
      <c r="E122" s="95"/>
      <c r="F122" s="95"/>
      <c r="G122" s="95"/>
      <c r="H122" s="95"/>
      <c r="I122" s="95"/>
      <c r="J122" s="95"/>
    </row>
    <row r="123" spans="1:10" x14ac:dyDescent="0.25">
      <c r="A123" s="95"/>
      <c r="B123" s="95"/>
      <c r="C123" s="95"/>
      <c r="D123" s="95"/>
      <c r="E123" s="95"/>
      <c r="F123" s="95"/>
      <c r="G123" s="95"/>
      <c r="H123" s="95"/>
      <c r="I123" s="95"/>
      <c r="J123" s="95"/>
    </row>
    <row r="124" spans="1:10" x14ac:dyDescent="0.25">
      <c r="A124" s="95"/>
      <c r="B124" s="95"/>
      <c r="C124" s="95"/>
      <c r="D124" s="95"/>
      <c r="E124" s="95"/>
      <c r="F124" s="95"/>
      <c r="G124" s="95"/>
      <c r="H124" s="95"/>
      <c r="I124" s="95"/>
      <c r="J124" s="95"/>
    </row>
    <row r="125" spans="1:10" x14ac:dyDescent="0.25">
      <c r="A125" s="95"/>
      <c r="B125" s="95"/>
      <c r="C125" s="95"/>
      <c r="D125" s="95"/>
      <c r="E125" s="95"/>
      <c r="F125" s="95"/>
      <c r="G125" s="95"/>
      <c r="H125" s="95"/>
      <c r="I125" s="95"/>
      <c r="J125" s="95"/>
    </row>
    <row r="126" spans="1:10" x14ac:dyDescent="0.25">
      <c r="A126" s="95"/>
      <c r="B126" s="95"/>
      <c r="C126" s="95"/>
      <c r="D126" s="95"/>
      <c r="E126" s="95"/>
      <c r="F126" s="95"/>
      <c r="G126" s="95"/>
      <c r="H126" s="95"/>
      <c r="I126" s="95"/>
      <c r="J126" s="95"/>
    </row>
    <row r="127" spans="1:10" x14ac:dyDescent="0.25">
      <c r="A127" s="95"/>
      <c r="B127" s="95"/>
      <c r="C127" s="95"/>
      <c r="D127" s="95"/>
      <c r="E127" s="95"/>
      <c r="F127" s="95"/>
      <c r="G127" s="95"/>
      <c r="H127" s="95"/>
      <c r="I127" s="95"/>
      <c r="J127" s="95"/>
    </row>
    <row r="128" spans="1:10" x14ac:dyDescent="0.25">
      <c r="A128" s="95"/>
      <c r="B128" s="95"/>
      <c r="C128" s="95"/>
      <c r="D128" s="95"/>
      <c r="E128" s="95"/>
      <c r="F128" s="95"/>
      <c r="G128" s="95"/>
      <c r="H128" s="95"/>
      <c r="I128" s="95"/>
      <c r="J128" s="95"/>
    </row>
    <row r="129" spans="1:10" x14ac:dyDescent="0.25">
      <c r="A129" s="95"/>
      <c r="B129" s="95"/>
      <c r="C129" s="95"/>
      <c r="D129" s="95"/>
      <c r="E129" s="95"/>
      <c r="F129" s="95"/>
      <c r="G129" s="95"/>
      <c r="H129" s="95"/>
      <c r="I129" s="95"/>
      <c r="J129" s="95"/>
    </row>
    <row r="130" spans="1:10" x14ac:dyDescent="0.25">
      <c r="A130" s="95"/>
      <c r="B130" s="95"/>
      <c r="C130" s="95"/>
      <c r="D130" s="95"/>
      <c r="E130" s="95"/>
      <c r="F130" s="95"/>
      <c r="G130" s="95"/>
      <c r="H130" s="95"/>
      <c r="I130" s="95"/>
      <c r="J130" s="95"/>
    </row>
    <row r="131" spans="1:10" x14ac:dyDescent="0.25">
      <c r="A131" s="95"/>
      <c r="B131" s="95"/>
      <c r="C131" s="95"/>
      <c r="D131" s="95"/>
      <c r="E131" s="95"/>
      <c r="F131" s="95"/>
      <c r="G131" s="95"/>
      <c r="H131" s="95"/>
      <c r="I131" s="95"/>
      <c r="J131" s="95"/>
    </row>
    <row r="132" spans="1:10" x14ac:dyDescent="0.25">
      <c r="A132" s="95"/>
      <c r="B132" s="95"/>
      <c r="C132" s="95"/>
      <c r="D132" s="95"/>
      <c r="E132" s="95"/>
      <c r="F132" s="95"/>
      <c r="G132" s="95"/>
      <c r="H132" s="95"/>
      <c r="I132" s="95"/>
      <c r="J132" s="95"/>
    </row>
    <row r="133" spans="1:10" x14ac:dyDescent="0.25">
      <c r="A133" s="95"/>
      <c r="B133" s="95"/>
      <c r="C133" s="95"/>
      <c r="D133" s="95"/>
      <c r="E133" s="95"/>
      <c r="F133" s="95"/>
      <c r="G133" s="95"/>
      <c r="H133" s="95"/>
      <c r="I133" s="95"/>
      <c r="J133" s="95"/>
    </row>
    <row r="134" spans="1:10" x14ac:dyDescent="0.25">
      <c r="A134" s="95"/>
      <c r="B134" s="95"/>
      <c r="C134" s="95"/>
      <c r="D134" s="95"/>
      <c r="E134" s="95"/>
      <c r="F134" s="95"/>
      <c r="G134" s="95"/>
      <c r="H134" s="95"/>
      <c r="I134" s="95"/>
      <c r="J134" s="95"/>
    </row>
    <row r="135" spans="1:10" x14ac:dyDescent="0.25">
      <c r="A135" s="95"/>
      <c r="B135" s="95"/>
      <c r="C135" s="95"/>
      <c r="D135" s="95"/>
      <c r="E135" s="95"/>
      <c r="F135" s="95"/>
      <c r="G135" s="95"/>
      <c r="H135" s="95"/>
      <c r="I135" s="95"/>
      <c r="J135" s="95"/>
    </row>
    <row r="136" spans="1:10" x14ac:dyDescent="0.25">
      <c r="A136" s="95"/>
      <c r="B136" s="95"/>
      <c r="C136" s="95"/>
      <c r="D136" s="95"/>
      <c r="E136" s="95"/>
      <c r="F136" s="95"/>
      <c r="G136" s="95"/>
      <c r="H136" s="95"/>
      <c r="I136" s="95"/>
      <c r="J136" s="95"/>
    </row>
    <row r="137" spans="1:10" x14ac:dyDescent="0.25">
      <c r="A137" s="95"/>
      <c r="B137" s="95"/>
      <c r="C137" s="95"/>
      <c r="D137" s="95"/>
      <c r="E137" s="95"/>
      <c r="F137" s="95"/>
      <c r="G137" s="95"/>
      <c r="H137" s="95"/>
      <c r="I137" s="95"/>
      <c r="J137" s="95"/>
    </row>
    <row r="138" spans="1:10" x14ac:dyDescent="0.25">
      <c r="A138" s="95"/>
      <c r="B138" s="95"/>
      <c r="C138" s="95"/>
      <c r="D138" s="95"/>
      <c r="E138" s="95"/>
      <c r="F138" s="95"/>
      <c r="G138" s="95"/>
      <c r="H138" s="95"/>
      <c r="I138" s="95"/>
      <c r="J138" s="95"/>
    </row>
    <row r="139" spans="1:10" x14ac:dyDescent="0.25">
      <c r="A139" s="95"/>
      <c r="B139" s="95"/>
      <c r="C139" s="95"/>
      <c r="D139" s="95"/>
      <c r="E139" s="95"/>
      <c r="F139" s="95"/>
      <c r="G139" s="95"/>
      <c r="H139" s="95"/>
      <c r="I139" s="95"/>
      <c r="J139" s="95"/>
    </row>
    <row r="140" spans="1:10" x14ac:dyDescent="0.25">
      <c r="A140" s="95"/>
      <c r="B140" s="95"/>
      <c r="C140" s="95"/>
      <c r="D140" s="95"/>
      <c r="E140" s="95"/>
      <c r="F140" s="95"/>
      <c r="G140" s="95"/>
      <c r="H140" s="95"/>
      <c r="I140" s="95"/>
      <c r="J140" s="95"/>
    </row>
    <row r="141" spans="1:10" x14ac:dyDescent="0.25">
      <c r="A141" s="95"/>
      <c r="B141" s="95"/>
      <c r="C141" s="95"/>
      <c r="D141" s="95"/>
      <c r="E141" s="95"/>
      <c r="F141" s="95"/>
      <c r="G141" s="95"/>
      <c r="H141" s="95"/>
      <c r="I141" s="95"/>
      <c r="J141" s="95"/>
    </row>
    <row r="142" spans="1:10" x14ac:dyDescent="0.25">
      <c r="A142" s="95"/>
      <c r="B142" s="95"/>
      <c r="C142" s="95"/>
      <c r="D142" s="95"/>
      <c r="E142" s="95"/>
      <c r="F142" s="95"/>
      <c r="G142" s="95"/>
      <c r="H142" s="95"/>
      <c r="I142" s="95"/>
      <c r="J142" s="95"/>
    </row>
    <row r="143" spans="1:10" x14ac:dyDescent="0.25">
      <c r="A143" s="95"/>
      <c r="B143" s="95"/>
      <c r="C143" s="95"/>
      <c r="D143" s="95"/>
      <c r="E143" s="95"/>
      <c r="F143" s="95"/>
      <c r="G143" s="95"/>
      <c r="H143" s="95"/>
      <c r="I143" s="95"/>
      <c r="J143" s="95"/>
    </row>
    <row r="144" spans="1:10" x14ac:dyDescent="0.25">
      <c r="A144" s="95"/>
      <c r="B144" s="95"/>
      <c r="C144" s="95"/>
      <c r="D144" s="95"/>
      <c r="E144" s="95"/>
      <c r="F144" s="95"/>
      <c r="G144" s="95"/>
      <c r="H144" s="95"/>
      <c r="I144" s="95"/>
      <c r="J144" s="95"/>
    </row>
    <row r="145" spans="1:10" x14ac:dyDescent="0.25">
      <c r="A145" s="95"/>
      <c r="B145" s="95"/>
      <c r="C145" s="95"/>
      <c r="D145" s="95"/>
      <c r="E145" s="95"/>
      <c r="F145" s="95"/>
      <c r="G145" s="95"/>
      <c r="H145" s="95"/>
      <c r="I145" s="95"/>
      <c r="J145" s="95"/>
    </row>
    <row r="146" spans="1:10" x14ac:dyDescent="0.25">
      <c r="A146" s="95"/>
      <c r="B146" s="95"/>
      <c r="C146" s="95"/>
      <c r="D146" s="95"/>
      <c r="E146" s="95"/>
      <c r="F146" s="95"/>
      <c r="G146" s="95"/>
      <c r="H146" s="95"/>
      <c r="I146" s="95"/>
      <c r="J146" s="95"/>
    </row>
    <row r="147" spans="1:10" x14ac:dyDescent="0.25">
      <c r="A147" s="95"/>
      <c r="B147" s="95"/>
      <c r="C147" s="95"/>
      <c r="D147" s="95"/>
      <c r="E147" s="95"/>
      <c r="F147" s="95"/>
      <c r="G147" s="95"/>
      <c r="H147" s="95"/>
      <c r="I147" s="95"/>
      <c r="J147" s="95"/>
    </row>
    <row r="148" spans="1:10" x14ac:dyDescent="0.25">
      <c r="A148" s="95"/>
      <c r="B148" s="95"/>
      <c r="C148" s="95"/>
      <c r="D148" s="95"/>
      <c r="E148" s="95"/>
      <c r="F148" s="95"/>
      <c r="G148" s="95"/>
      <c r="H148" s="95"/>
      <c r="I148" s="95"/>
      <c r="J148" s="95"/>
    </row>
    <row r="149" spans="1:10" x14ac:dyDescent="0.25">
      <c r="A149" s="95"/>
      <c r="B149" s="95"/>
      <c r="C149" s="95"/>
      <c r="D149" s="95"/>
      <c r="E149" s="95"/>
      <c r="F149" s="95"/>
      <c r="G149" s="95"/>
      <c r="H149" s="95"/>
      <c r="I149" s="95"/>
      <c r="J149" s="95"/>
    </row>
    <row r="150" spans="1:10" x14ac:dyDescent="0.25">
      <c r="A150" s="95"/>
      <c r="B150" s="95"/>
      <c r="C150" s="95"/>
      <c r="D150" s="95"/>
      <c r="E150" s="95"/>
      <c r="F150" s="95"/>
      <c r="G150" s="95"/>
      <c r="H150" s="95"/>
      <c r="I150" s="95"/>
      <c r="J150" s="95"/>
    </row>
    <row r="151" spans="1:10" x14ac:dyDescent="0.25">
      <c r="A151" s="95"/>
      <c r="B151" s="95"/>
      <c r="C151" s="95"/>
      <c r="D151" s="95"/>
      <c r="E151" s="95"/>
      <c r="F151" s="95"/>
      <c r="G151" s="95"/>
      <c r="H151" s="95"/>
      <c r="I151" s="95"/>
      <c r="J151" s="95"/>
    </row>
    <row r="152" spans="1:10" x14ac:dyDescent="0.25">
      <c r="A152" s="95"/>
      <c r="B152" s="95"/>
      <c r="C152" s="95"/>
      <c r="D152" s="95"/>
      <c r="E152" s="95"/>
      <c r="F152" s="95"/>
      <c r="G152" s="95"/>
      <c r="H152" s="95"/>
      <c r="I152" s="95"/>
      <c r="J152" s="95"/>
    </row>
    <row r="153" spans="1:10" x14ac:dyDescent="0.25">
      <c r="A153" s="95"/>
      <c r="B153" s="95"/>
      <c r="C153" s="95"/>
      <c r="D153" s="95"/>
      <c r="E153" s="95"/>
      <c r="F153" s="95"/>
      <c r="G153" s="95"/>
      <c r="H153" s="95"/>
      <c r="I153" s="95"/>
      <c r="J153" s="95"/>
    </row>
    <row r="154" spans="1:10" x14ac:dyDescent="0.25">
      <c r="A154" s="95"/>
      <c r="B154" s="95"/>
      <c r="C154" s="95"/>
      <c r="D154" s="95"/>
      <c r="E154" s="95"/>
      <c r="F154" s="95"/>
      <c r="G154" s="95"/>
      <c r="H154" s="95"/>
      <c r="I154" s="95"/>
      <c r="J154" s="95"/>
    </row>
    <row r="155" spans="1:10" x14ac:dyDescent="0.25">
      <c r="A155" s="95"/>
      <c r="B155" s="95"/>
      <c r="C155" s="95"/>
      <c r="D155" s="95"/>
      <c r="E155" s="95"/>
      <c r="F155" s="95"/>
      <c r="G155" s="95"/>
      <c r="H155" s="95"/>
      <c r="I155" s="95"/>
      <c r="J155" s="95"/>
    </row>
    <row r="156" spans="1:10" x14ac:dyDescent="0.25">
      <c r="A156" s="95"/>
      <c r="B156" s="95"/>
      <c r="C156" s="95"/>
      <c r="D156" s="95"/>
      <c r="E156" s="95"/>
      <c r="F156" s="95"/>
      <c r="G156" s="95"/>
      <c r="H156" s="95"/>
      <c r="I156" s="95"/>
      <c r="J156" s="95"/>
    </row>
    <row r="157" spans="1:10" x14ac:dyDescent="0.25">
      <c r="A157" s="95"/>
      <c r="B157" s="95"/>
      <c r="C157" s="95"/>
      <c r="D157" s="95"/>
      <c r="E157" s="95"/>
      <c r="F157" s="95"/>
      <c r="G157" s="95"/>
      <c r="H157" s="95"/>
      <c r="I157" s="95"/>
      <c r="J157" s="95"/>
    </row>
    <row r="158" spans="1:10" x14ac:dyDescent="0.25">
      <c r="A158" s="95"/>
      <c r="B158" s="95"/>
      <c r="C158" s="95"/>
      <c r="D158" s="95"/>
      <c r="E158" s="95"/>
      <c r="F158" s="95"/>
      <c r="G158" s="95"/>
      <c r="H158" s="95"/>
      <c r="I158" s="95"/>
      <c r="J158" s="95"/>
    </row>
    <row r="159" spans="1:10" x14ac:dyDescent="0.25">
      <c r="A159" s="95"/>
      <c r="B159" s="95"/>
      <c r="C159" s="95"/>
      <c r="D159" s="95"/>
      <c r="E159" s="95"/>
      <c r="F159" s="95"/>
      <c r="G159" s="95"/>
      <c r="H159" s="95"/>
      <c r="I159" s="95"/>
      <c r="J159" s="95"/>
    </row>
    <row r="160" spans="1:10" x14ac:dyDescent="0.25">
      <c r="A160" s="95"/>
      <c r="B160" s="95"/>
      <c r="C160" s="95"/>
      <c r="D160" s="95"/>
      <c r="E160" s="95"/>
      <c r="F160" s="95"/>
      <c r="G160" s="95"/>
      <c r="H160" s="95"/>
      <c r="I160" s="95"/>
      <c r="J160" s="95"/>
    </row>
    <row r="161" spans="1:10" x14ac:dyDescent="0.25">
      <c r="A161" s="95"/>
      <c r="B161" s="95"/>
      <c r="C161" s="95"/>
      <c r="D161" s="95"/>
      <c r="E161" s="95"/>
      <c r="F161" s="95"/>
      <c r="G161" s="95"/>
      <c r="H161" s="95"/>
      <c r="I161" s="95"/>
      <c r="J161" s="95"/>
    </row>
    <row r="162" spans="1:10" x14ac:dyDescent="0.25">
      <c r="A162" s="95"/>
      <c r="B162" s="95"/>
      <c r="C162" s="95"/>
      <c r="D162" s="95"/>
      <c r="E162" s="95"/>
      <c r="F162" s="95"/>
      <c r="G162" s="95"/>
      <c r="H162" s="95"/>
      <c r="I162" s="95"/>
      <c r="J162" s="95"/>
    </row>
    <row r="163" spans="1:10" x14ac:dyDescent="0.25">
      <c r="A163" s="95"/>
      <c r="B163" s="95"/>
      <c r="C163" s="95"/>
      <c r="D163" s="95"/>
      <c r="E163" s="95"/>
      <c r="F163" s="95"/>
      <c r="G163" s="95"/>
      <c r="H163" s="95"/>
      <c r="I163" s="95"/>
      <c r="J163" s="95"/>
    </row>
    <row r="164" spans="1:10" x14ac:dyDescent="0.25">
      <c r="A164" s="95"/>
      <c r="B164" s="95"/>
      <c r="C164" s="95"/>
      <c r="D164" s="95"/>
      <c r="E164" s="95"/>
      <c r="F164" s="95"/>
      <c r="G164" s="95"/>
      <c r="H164" s="95"/>
      <c r="I164" s="95"/>
      <c r="J164" s="95"/>
    </row>
    <row r="165" spans="1:10" x14ac:dyDescent="0.25">
      <c r="A165" s="95"/>
      <c r="B165" s="95"/>
      <c r="C165" s="95"/>
      <c r="D165" s="95"/>
      <c r="E165" s="95"/>
      <c r="F165" s="95"/>
      <c r="G165" s="95"/>
      <c r="H165" s="95"/>
      <c r="I165" s="95"/>
      <c r="J165" s="95"/>
    </row>
    <row r="166" spans="1:10" x14ac:dyDescent="0.25">
      <c r="A166" s="95"/>
      <c r="B166" s="95"/>
      <c r="C166" s="95"/>
      <c r="D166" s="95"/>
      <c r="E166" s="95"/>
      <c r="F166" s="95"/>
      <c r="G166" s="95"/>
      <c r="H166" s="95"/>
      <c r="I166" s="95"/>
      <c r="J166" s="95"/>
    </row>
    <row r="167" spans="1:10" x14ac:dyDescent="0.25">
      <c r="A167" s="95"/>
      <c r="B167" s="95"/>
      <c r="C167" s="95"/>
      <c r="D167" s="95"/>
      <c r="E167" s="95"/>
      <c r="F167" s="95"/>
      <c r="G167" s="95"/>
      <c r="H167" s="95"/>
      <c r="I167" s="95"/>
      <c r="J167" s="9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ACS Meter Pricing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2014-10-30T03:54:13Z</dcterms:modified>
</cp:coreProperties>
</file>