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rporate Development\R&amp;P\Pricing\2023-24 Pricing\02_Pricing Submission\04_Models\31 March 2023\Support - Submitted\"/>
    </mc:Choice>
  </mc:AlternateContent>
  <xr:revisionPtr revIDLastSave="0" documentId="13_ncr:1_{3BB44442-C139-4A78-B69F-AA46BF26A2A9}" xr6:coauthVersionLast="47" xr6:coauthVersionMax="47" xr10:uidLastSave="{00000000-0000-0000-0000-000000000000}"/>
  <bookViews>
    <workbookView xWindow="-120" yWindow="-120" windowWidth="24240" windowHeight="17640" xr2:uid="{174C2320-D51C-4BF8-AB04-6252A700CAC1}"/>
  </bookViews>
  <sheets>
    <sheet name="Pricing model" sheetId="1" r:id="rId1"/>
    <sheet name="Redactions in main model macro" sheetId="3" r:id="rId2"/>
  </sheets>
  <externalReferences>
    <externalReference r:id="rId3"/>
  </externalReferences>
  <definedNames>
    <definedName name="anscount" hidden="1">1</definedName>
    <definedName name="cancelfutureyear2">[1]Lookups!$I$86</definedName>
    <definedName name="cancelfutureyear3">[1]Lookups!$I$87</definedName>
    <definedName name="cancelfutureyear4">[1]Lookups!$I$88</definedName>
    <definedName name="cancelfutureyear5">[1]Lookups!$I$89</definedName>
    <definedName name="cents">[1]Lookups!$G$8</definedName>
    <definedName name="consmultiplier">[1]General!$G$33</definedName>
    <definedName name="consoutputs">[1]General!$F$33</definedName>
    <definedName name="consprofile">[1]General!$F$36</definedName>
    <definedName name="consprofilemultiplier">[1]General!$G$36</definedName>
    <definedName name="currentyear">[1]General!$F$11</definedName>
    <definedName name="day">[1]Lookups!$G$24</definedName>
    <definedName name="daysperhighsn">[1]General!$F$24</definedName>
    <definedName name="daysperhighsn_currentyear">[1]General!$J$24</definedName>
    <definedName name="daysperhighsn_previousyear">[1]General!$K$24</definedName>
    <definedName name="daysperlowsn">[1]General!$F$25</definedName>
    <definedName name="daysperlowsn_currentyear">[1]General!$J$25</definedName>
    <definedName name="daysperlowsn_previousyear">[1]General!$K$25</definedName>
    <definedName name="daysperossn">[1]General!$F$27</definedName>
    <definedName name="daysperossn_currentyear">[1]General!$J$27</definedName>
    <definedName name="daysperossn_previousyear">[1]General!$K$27</definedName>
    <definedName name="daysperyear">[1]General!$F$23</definedName>
    <definedName name="daysperyear_currentyear">[1]General!$J$23</definedName>
    <definedName name="daysperyear_previousyear">[1]General!$K$23</definedName>
    <definedName name="DNSP">[1]General!$F$8</definedName>
    <definedName name="dollars">[1]Lookups!$G$9</definedName>
    <definedName name="forecastyear">[1]General!$F$10</definedName>
    <definedName name="highsn">[1]Lookups!$G$27</definedName>
    <definedName name="lowsn">[1]Lookups!$G$26</definedName>
    <definedName name="millions">[1]Lookups!$G$11</definedName>
    <definedName name="month">[1]Lookups!$G$25</definedName>
    <definedName name="ossn">[1]General!$F$26</definedName>
    <definedName name="outputsmultiplier">[1]General!$G$31</definedName>
    <definedName name="outputtableunits">[1]General!$F$31</definedName>
    <definedName name="previousyear">[1]General!$F$12</definedName>
    <definedName name="RCP_firstyear">[1]General!$F$14</definedName>
    <definedName name="RCP_fourthyear">[1]Lookups!$G$88</definedName>
    <definedName name="RCP_lastyear">[1]General!$F$15</definedName>
    <definedName name="RCP_secondyear">[1]Lookups!$G$86</definedName>
    <definedName name="RCP_thirdyear">[1]Lookups!$G$87</definedName>
    <definedName name="RCPminus1">[1]Financial!$L$5</definedName>
    <definedName name="RCPminus2">[1]Financial!$K$5</definedName>
    <definedName name="RCPminus3">[1]Financial!$J$5</definedName>
    <definedName name="revenuemultiplier">[1]General!$G$30</definedName>
    <definedName name="revenueunits">[1]General!$F$30</definedName>
    <definedName name="saamultiplier">[1]General!$G$32</definedName>
    <definedName name="saaunits">[1]General!$F$32</definedName>
    <definedName name="sideconstraintmethod">[1]General!$F$29</definedName>
    <definedName name="tariffid1">[1]General!$F$44</definedName>
    <definedName name="tariffid2">[1]General!$F$45</definedName>
    <definedName name="tariffid3">[1]General!$F$46</definedName>
    <definedName name="thousands">[1]Lookups!$G$10</definedName>
    <definedName name="tminus3_year">[1]General!$F$13</definedName>
    <definedName name="yearending">[1]General!$F$9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F2" i="3"/>
  <c r="C14" i="3" s="1"/>
  <c r="C9" i="3" l="1"/>
  <c r="C19" i="3"/>
  <c r="C20" i="3"/>
  <c r="C10" i="3"/>
  <c r="C15" i="3"/>
</calcChain>
</file>

<file path=xl/sharedStrings.xml><?xml version="1.0" encoding="utf-8"?>
<sst xmlns="http://schemas.openxmlformats.org/spreadsheetml/2006/main" count="121" uniqueCount="67">
  <si>
    <t>End</t>
  </si>
  <si>
    <t>File</t>
  </si>
  <si>
    <t>Reference (e.g., worksheet, cell reference, page, paragraph number)</t>
  </si>
  <si>
    <t>Description of confidential information</t>
  </si>
  <si>
    <t>Confidentiality category</t>
  </si>
  <si>
    <t>Supporting explanation (reason for categorisation, detriment of disclosing information, why detriment is not outweighed by public benefit)</t>
  </si>
  <si>
    <t xml:space="preserve">Confidentiality template </t>
  </si>
  <si>
    <t>Annual pricing model</t>
  </si>
  <si>
    <t>Personal information</t>
  </si>
  <si>
    <t>Tariff names, identifiers, prices, revenues, and quantitiy information relate to individual customers and could  be detreminetal to the individual customer and/or the network if disclosed.</t>
  </si>
  <si>
    <t>Cover letter</t>
  </si>
  <si>
    <t>Site-specific tariffs, and/or tariffs with a single customer, related prices, quantities, and revenues.</t>
  </si>
  <si>
    <t>Personal information - personal contact numbers, signatures, etc.</t>
  </si>
  <si>
    <t>Contact information and signatures related to individuals could be detrimental to those idnividuals if disclosed.</t>
  </si>
  <si>
    <t>Annual pricing model - redact tables for macro</t>
  </si>
  <si>
    <t>Cell reference</t>
  </si>
  <si>
    <t>'Tariff schedule'!334:745</t>
  </si>
  <si>
    <t>'Price comparisons'!88:189</t>
  </si>
  <si>
    <t>'Tariffs'!125:225</t>
  </si>
  <si>
    <t>'Qty'!248:559</t>
  </si>
  <si>
    <t>'Prop. prices'!245:553</t>
  </si>
  <si>
    <t>'Hist. prices'!482:790</t>
  </si>
  <si>
    <t>'Hist. prices'!794:1102</t>
  </si>
  <si>
    <t>'Indicative prices'!401:915</t>
  </si>
  <si>
    <t>'Rev. summary'!149:250</t>
  </si>
  <si>
    <t>'Prop. revenue'!250:558</t>
  </si>
  <si>
    <t>'Hist. revenue'!559:867</t>
  </si>
  <si>
    <t>'Hist. revenue'!876:1184</t>
  </si>
  <si>
    <t>'SC revenue'!156:257</t>
  </si>
  <si>
    <t>'Total qty'!332:640</t>
  </si>
  <si>
    <t>Content</t>
  </si>
  <si>
    <t>Table reference</t>
  </si>
  <si>
    <t>Input table 17 | CONFIDENTIAL tariffs</t>
  </si>
  <si>
    <t>Input table 19 | Quantities - CONFIDENTIAL tariffs</t>
  </si>
  <si>
    <t>Input table 21 | Proposed prices - CONFIDENTIAL tariffs</t>
  </si>
  <si>
    <t>Input table 27 | Indicative prices - CONFIDENTIAL tariffs</t>
  </si>
  <si>
    <t>Calculation table 15 | CONFIDENTIAL tariffs</t>
  </si>
  <si>
    <t>Calculation table 17 | Proposed revenue - CONFIDENTIAL tariffs</t>
  </si>
  <si>
    <t>Calculation table 27 | PY SC CONFIDENTIAL tariff revenue</t>
  </si>
  <si>
    <t>Calculation table 30 | Consumption - CONFIDENTIAL tariffs</t>
  </si>
  <si>
    <t>Names, codes, and prices of confidential tariffs</t>
  </si>
  <si>
    <t>Names, codes, price movements, and details of price movements of confidential tariffs</t>
  </si>
  <si>
    <t>Names, codes, and other details of confidential tariffs</t>
  </si>
  <si>
    <t>Names, codes, and quantities of confidential tariffs</t>
  </si>
  <si>
    <t>Names, codes, and revenues of confidential tariffs</t>
  </si>
  <si>
    <t>As per 'Redactions in main model macro' worksheet</t>
  </si>
  <si>
    <t>Endeavour Energy</t>
  </si>
  <si>
    <t>Pricing principles model</t>
  </si>
  <si>
    <t>Tariff Sets</t>
  </si>
  <si>
    <t>Residual Costs</t>
  </si>
  <si>
    <t>LRMC Surcharge</t>
  </si>
  <si>
    <t>SA &amp; AC - Allocators</t>
  </si>
  <si>
    <t xml:space="preserve">SA &amp; AC </t>
  </si>
  <si>
    <t>FY20</t>
  </si>
  <si>
    <t>FY21</t>
  </si>
  <si>
    <t>FY22</t>
  </si>
  <si>
    <t>FY23</t>
  </si>
  <si>
    <t>FY24</t>
  </si>
  <si>
    <t>2023–24</t>
  </si>
  <si>
    <t>Support - ROLR Amounts</t>
  </si>
  <si>
    <t>Compliance Checklist</t>
  </si>
  <si>
    <t>Page 1</t>
  </si>
  <si>
    <t>ROLR Transactions</t>
  </si>
  <si>
    <t>Single customer billing data</t>
  </si>
  <si>
    <t>Calculations include the billing information for individual customers and could be detrimental to those individuals if disclosed.</t>
  </si>
  <si>
    <t>Support - CCF Amount</t>
  </si>
  <si>
    <t>Support - Tranmission Cost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</si>
</sst>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8"/>
      <color indexed="9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i/>
      <u/>
      <sz val="10"/>
      <color indexed="12"/>
      <name val="Calibri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u/>
      <sz val="10"/>
      <color indexed="12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49" fontId="2" fillId="0" borderId="0" xfId="2" applyNumberFormat="1" applyFont="1"/>
    <xf numFmtId="49" fontId="1" fillId="2" borderId="0" xfId="2" applyNumberFormat="1" applyFill="1"/>
    <xf numFmtId="49" fontId="3" fillId="2" borderId="0" xfId="2" applyNumberFormat="1" applyFont="1" applyFill="1" applyAlignment="1">
      <alignment horizontal="left" vertical="center"/>
    </xf>
    <xf numFmtId="49" fontId="5" fillId="2" borderId="1" xfId="2" applyNumberFormat="1" applyFont="1" applyFill="1" applyBorder="1" applyAlignment="1">
      <alignment horizontal="center"/>
    </xf>
    <xf numFmtId="49" fontId="4" fillId="3" borderId="0" xfId="2" applyNumberFormat="1" applyFont="1" applyFill="1"/>
    <xf numFmtId="49" fontId="4" fillId="3" borderId="0" xfId="2" applyNumberFormat="1" applyFont="1" applyFill="1" applyAlignment="1">
      <alignment horizontal="right"/>
    </xf>
    <xf numFmtId="49" fontId="2" fillId="3" borderId="0" xfId="2" applyNumberFormat="1" applyFont="1" applyFill="1" applyAlignment="1">
      <alignment horizontal="center"/>
    </xf>
    <xf numFmtId="49" fontId="2" fillId="3" borderId="0" xfId="2" applyNumberFormat="1" applyFont="1" applyFill="1"/>
    <xf numFmtId="49" fontId="5" fillId="2" borderId="0" xfId="2" applyNumberFormat="1" applyFont="1" applyFill="1" applyAlignment="1">
      <alignment horizontal="center"/>
    </xf>
    <xf numFmtId="49" fontId="6" fillId="2" borderId="0" xfId="2" applyNumberFormat="1" applyFont="1" applyFill="1" applyAlignment="1">
      <alignment horizontal="left"/>
    </xf>
    <xf numFmtId="49" fontId="2" fillId="4" borderId="0" xfId="2" applyNumberFormat="1" applyFont="1" applyFill="1"/>
    <xf numFmtId="49" fontId="1" fillId="5" borderId="2" xfId="2" applyNumberFormat="1" applyFill="1" applyBorder="1"/>
    <xf numFmtId="49" fontId="7" fillId="5" borderId="2" xfId="2" applyNumberFormat="1" applyFont="1" applyFill="1" applyBorder="1"/>
    <xf numFmtId="49" fontId="8" fillId="5" borderId="2" xfId="2" applyNumberFormat="1" applyFont="1" applyFill="1" applyBorder="1" applyAlignment="1">
      <alignment vertical="center"/>
    </xf>
    <xf numFmtId="49" fontId="1" fillId="5" borderId="2" xfId="2" applyNumberFormat="1" applyFill="1" applyBorder="1" applyAlignment="1">
      <alignment wrapText="1"/>
    </xf>
    <xf numFmtId="49" fontId="8" fillId="5" borderId="2" xfId="2" applyNumberFormat="1" applyFont="1" applyFill="1" applyBorder="1" applyAlignment="1">
      <alignment horizontal="center" wrapText="1"/>
    </xf>
    <xf numFmtId="49" fontId="1" fillId="4" borderId="0" xfId="2" applyNumberFormat="1" applyFill="1" applyAlignment="1">
      <alignment wrapText="1"/>
    </xf>
    <xf numFmtId="49" fontId="1" fillId="4" borderId="0" xfId="2" applyNumberFormat="1" applyFill="1"/>
    <xf numFmtId="49" fontId="1" fillId="0" borderId="0" xfId="2" applyNumberFormat="1"/>
    <xf numFmtId="49" fontId="13" fillId="0" borderId="0" xfId="1" applyNumberFormat="1" applyFont="1" applyAlignment="1" applyProtection="1"/>
    <xf numFmtId="49" fontId="11" fillId="0" borderId="0" xfId="2" applyNumberFormat="1" applyFont="1"/>
    <xf numFmtId="49" fontId="11" fillId="0" borderId="0" xfId="2" applyNumberFormat="1" applyFont="1" applyAlignment="1">
      <alignment wrapText="1"/>
    </xf>
    <xf numFmtId="49" fontId="2" fillId="0" borderId="0" xfId="2" applyNumberFormat="1" applyFont="1" applyAlignment="1">
      <alignment wrapText="1"/>
    </xf>
    <xf numFmtId="49" fontId="10" fillId="0" borderId="3" xfId="1" applyNumberFormat="1" applyFont="1" applyBorder="1" applyAlignment="1" applyProtection="1">
      <alignment wrapText="1"/>
    </xf>
    <xf numFmtId="49" fontId="12" fillId="0" borderId="3" xfId="2" applyNumberFormat="1" applyFont="1" applyBorder="1" applyAlignment="1">
      <alignment wrapText="1"/>
    </xf>
    <xf numFmtId="49" fontId="14" fillId="0" borderId="0" xfId="2" applyNumberFormat="1" applyFont="1"/>
    <xf numFmtId="49" fontId="2" fillId="0" borderId="3" xfId="2" applyNumberFormat="1" applyFont="1" applyBorder="1" applyAlignment="1">
      <alignment wrapText="1"/>
    </xf>
    <xf numFmtId="49" fontId="15" fillId="2" borderId="0" xfId="2" applyNumberFormat="1" applyFont="1" applyFill="1" applyAlignment="1">
      <alignment horizontal="center" vertical="center"/>
    </xf>
    <xf numFmtId="49" fontId="15" fillId="2" borderId="0" xfId="2" applyNumberFormat="1" applyFont="1" applyFill="1" applyAlignment="1">
      <alignment horizontal="left" vertical="center"/>
    </xf>
    <xf numFmtId="49" fontId="16" fillId="2" borderId="1" xfId="2" applyNumberFormat="1" applyFont="1" applyFill="1" applyBorder="1" applyAlignment="1">
      <alignment horizontal="right"/>
    </xf>
    <xf numFmtId="49" fontId="13" fillId="0" borderId="0" xfId="1" applyNumberFormat="1" applyFont="1" applyAlignment="1" applyProtection="1">
      <alignment wrapText="1"/>
    </xf>
    <xf numFmtId="49" fontId="16" fillId="2" borderId="1" xfId="2" applyNumberFormat="1" applyFont="1" applyFill="1" applyBorder="1" applyAlignment="1">
      <alignment horizontal="left"/>
    </xf>
    <xf numFmtId="49" fontId="17" fillId="0" borderId="0" xfId="2" applyNumberFormat="1" applyFont="1" applyAlignment="1">
      <alignment wrapText="1"/>
    </xf>
    <xf numFmtId="49" fontId="2" fillId="0" borderId="0" xfId="2" quotePrefix="1" applyNumberFormat="1" applyFont="1" applyAlignment="1">
      <alignment wrapText="1"/>
    </xf>
    <xf numFmtId="49" fontId="13" fillId="0" borderId="0" xfId="1" quotePrefix="1" applyNumberFormat="1" applyFont="1" applyAlignment="1" applyProtection="1">
      <alignment wrapText="1"/>
    </xf>
    <xf numFmtId="0" fontId="2" fillId="0" borderId="0" xfId="2" quotePrefix="1" applyNumberFormat="1" applyFont="1" applyAlignment="1">
      <alignment wrapText="1"/>
    </xf>
    <xf numFmtId="0" fontId="13" fillId="0" borderId="0" xfId="1" quotePrefix="1" applyNumberFormat="1" applyFont="1" applyAlignment="1" applyProtection="1">
      <alignment wrapText="1"/>
    </xf>
    <xf numFmtId="0" fontId="13" fillId="0" borderId="0" xfId="1" applyNumberFormat="1" applyFont="1" applyAlignment="1" applyProtection="1">
      <alignment wrapText="1"/>
    </xf>
  </cellXfs>
  <cellStyles count="3">
    <cellStyle name="Hyperlink" xfId="1" builtinId="8"/>
    <cellStyle name="Normal" xfId="0" builtinId="0"/>
    <cellStyle name="Normal 2" xfId="2" xr:uid="{BF6972E2-29DB-4BAD-8ECA-23146711F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Network%20Pricing%20-%20Pricing\Annual%20Pricing\By%20year\2022-23\Preliminary%20submissions\Jemena%20-%20PRELIMINARY%20-%202022-23%20annual%20pricing%20model%20-%2018%20%20February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Actuals"/>
      <sheetName val="Metering"/>
      <sheetName val="Financial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Jemena</v>
          </cell>
        </row>
        <row r="9">
          <cell r="F9">
            <v>36678</v>
          </cell>
        </row>
        <row r="10">
          <cell r="F10" t="str">
            <v>2022–23</v>
          </cell>
        </row>
        <row r="11">
          <cell r="F11" t="str">
            <v>2021–22</v>
          </cell>
        </row>
        <row r="12">
          <cell r="F12" t="str">
            <v>HY21</v>
          </cell>
        </row>
        <row r="13">
          <cell r="F13">
            <v>2020</v>
          </cell>
        </row>
        <row r="14">
          <cell r="F14" t="str">
            <v>2021–22</v>
          </cell>
        </row>
        <row r="15">
          <cell r="F15" t="str">
            <v>2025–26</v>
          </cell>
        </row>
        <row r="23">
          <cell r="F23">
            <v>365</v>
          </cell>
          <cell r="J23">
            <v>365</v>
          </cell>
          <cell r="K23">
            <v>365</v>
          </cell>
        </row>
        <row r="26">
          <cell r="F26" t="str">
            <v>Summer</v>
          </cell>
        </row>
        <row r="27">
          <cell r="F27">
            <v>121</v>
          </cell>
          <cell r="J27">
            <v>121</v>
          </cell>
          <cell r="K27">
            <v>90</v>
          </cell>
        </row>
        <row r="29">
          <cell r="F29" t="str">
            <v>Incremental</v>
          </cell>
        </row>
        <row r="30">
          <cell r="F30" t="str">
            <v>$millions</v>
          </cell>
          <cell r="G30">
            <v>9.9999999999999995E-7</v>
          </cell>
        </row>
        <row r="31">
          <cell r="F31" t="str">
            <v>$millions</v>
          </cell>
          <cell r="G31">
            <v>1</v>
          </cell>
        </row>
        <row r="32">
          <cell r="F32" t="str">
            <v>$millions</v>
          </cell>
          <cell r="G32">
            <v>1</v>
          </cell>
        </row>
        <row r="33">
          <cell r="F33" t="str">
            <v>GWh</v>
          </cell>
          <cell r="G33">
            <v>9.9999999999999995E-7</v>
          </cell>
        </row>
        <row r="36">
          <cell r="F36" t="str">
            <v>kWh</v>
          </cell>
          <cell r="G36">
            <v>1000000</v>
          </cell>
        </row>
        <row r="44">
          <cell r="F44" t="str">
            <v>Code</v>
          </cell>
        </row>
        <row r="45">
          <cell r="F45" t="str">
            <v>Other identifier</v>
          </cell>
        </row>
        <row r="46">
          <cell r="F46" t="str">
            <v>Other identifier</v>
          </cell>
        </row>
      </sheetData>
      <sheetData sheetId="10"/>
      <sheetData sheetId="11"/>
      <sheetData sheetId="12">
        <row r="5">
          <cell r="J5">
            <v>2019</v>
          </cell>
          <cell r="K5">
            <v>2020</v>
          </cell>
          <cell r="L5" t="str">
            <v>HY21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  <row r="9">
          <cell r="G9" t="str">
            <v>$dollars</v>
          </cell>
        </row>
        <row r="10">
          <cell r="G10" t="str">
            <v>$000</v>
          </cell>
        </row>
        <row r="11">
          <cell r="G11" t="str">
            <v>$millions</v>
          </cell>
        </row>
        <row r="24">
          <cell r="G24" t="str">
            <v>day</v>
          </cell>
        </row>
        <row r="25">
          <cell r="G25" t="str">
            <v>month</v>
          </cell>
        </row>
        <row r="26">
          <cell r="G26" t="str">
            <v>lowsn</v>
          </cell>
        </row>
        <row r="27">
          <cell r="G27" t="str">
            <v>highsn</v>
          </cell>
        </row>
        <row r="86">
          <cell r="G86" t="str">
            <v>2022–23</v>
          </cell>
          <cell r="I86">
            <v>1</v>
          </cell>
        </row>
        <row r="87">
          <cell r="G87" t="str">
            <v>2023–24</v>
          </cell>
          <cell r="I87">
            <v>0</v>
          </cell>
        </row>
        <row r="88">
          <cell r="G88" t="str">
            <v>2024–25</v>
          </cell>
          <cell r="I88">
            <v>0</v>
          </cell>
        </row>
        <row r="89">
          <cell r="I89">
            <v>0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D743-C71D-4B86-9177-B41CB4BB1BE2}">
  <sheetPr codeName="Sheet16">
    <tabColor rgb="FF7030A0"/>
  </sheetPr>
  <dimension ref="A1:AJ46"/>
  <sheetViews>
    <sheetView showGridLines="0" tabSelected="1" zoomScaleNormal="100" workbookViewId="0">
      <selection activeCell="E29" sqref="E29"/>
    </sheetView>
  </sheetViews>
  <sheetFormatPr defaultColWidth="0" defaultRowHeight="0" customHeight="1" zeroHeight="1" x14ac:dyDescent="0.2"/>
  <cols>
    <col min="1" max="2" width="1.28515625" style="1" customWidth="1"/>
    <col min="3" max="3" width="38.140625" style="1" customWidth="1"/>
    <col min="4" max="4" width="30.85546875" style="1" customWidth="1"/>
    <col min="5" max="5" width="52.28515625" style="1" customWidth="1"/>
    <col min="6" max="6" width="21" style="1" customWidth="1"/>
    <col min="7" max="7" width="75.28515625" style="1" customWidth="1"/>
    <col min="8" max="11" width="4.140625" style="1" customWidth="1"/>
    <col min="12" max="12" width="8" style="1" hidden="1" customWidth="1"/>
    <col min="13" max="20" width="8.42578125" style="1" hidden="1" customWidth="1"/>
    <col min="21" max="21" width="1.28515625" style="1" hidden="1" customWidth="1"/>
    <col min="22" max="22" width="9" style="1" hidden="1" customWidth="1"/>
    <col min="23" max="23" width="1.28515625" style="1" hidden="1" customWidth="1"/>
    <col min="24" max="16384" width="9" style="1" hidden="1"/>
  </cols>
  <sheetData>
    <row r="1" spans="1:36" ht="11.25" customHeight="1" x14ac:dyDescent="0.2"/>
    <row r="2" spans="1:36" s="5" customFormat="1" ht="30.75" thickBot="1" x14ac:dyDescent="0.45">
      <c r="A2" s="2"/>
      <c r="B2" s="2"/>
      <c r="C2" s="29" t="s">
        <v>6</v>
      </c>
      <c r="D2" s="2"/>
      <c r="E2" s="28" t="s">
        <v>46</v>
      </c>
      <c r="F2" s="30"/>
      <c r="G2" s="32" t="s">
        <v>58</v>
      </c>
      <c r="H2" s="3"/>
      <c r="I2" s="4"/>
      <c r="J2" s="2"/>
      <c r="K2" s="2"/>
      <c r="M2" s="6"/>
      <c r="N2" s="7"/>
      <c r="O2" s="8"/>
    </row>
    <row r="3" spans="1:36" s="5" customFormat="1" ht="15.75" x14ac:dyDescent="0.2">
      <c r="A3" s="2"/>
      <c r="B3" s="2"/>
      <c r="C3" s="2"/>
      <c r="D3" s="2"/>
      <c r="E3" s="2"/>
      <c r="F3" s="2"/>
      <c r="G3" s="3"/>
      <c r="H3" s="3"/>
      <c r="I3" s="2"/>
      <c r="J3" s="2"/>
      <c r="K3" s="2"/>
      <c r="M3" s="6"/>
      <c r="N3" s="7"/>
      <c r="O3" s="8"/>
    </row>
    <row r="4" spans="1:36" s="5" customFormat="1" ht="13.5" customHeight="1" x14ac:dyDescent="0.2">
      <c r="A4" s="2"/>
      <c r="B4" s="2"/>
      <c r="C4" s="2"/>
      <c r="D4" s="2"/>
      <c r="E4" s="2"/>
      <c r="F4" s="2"/>
      <c r="G4" s="9"/>
      <c r="H4" s="10"/>
      <c r="I4" s="2"/>
      <c r="J4" s="2"/>
      <c r="K4" s="2"/>
    </row>
    <row r="5" spans="1:36" s="11" customFormat="1" ht="3" customHeight="1" x14ac:dyDescent="0.2"/>
    <row r="6" spans="1:36" s="19" customFormat="1" ht="12.75" x14ac:dyDescent="0.2">
      <c r="A6" s="12"/>
      <c r="B6" s="13"/>
      <c r="C6" s="13"/>
      <c r="D6" s="12"/>
      <c r="E6" s="12"/>
      <c r="F6" s="12"/>
      <c r="G6" s="12"/>
      <c r="H6" s="12"/>
      <c r="I6" s="12"/>
      <c r="J6" s="12"/>
      <c r="K6" s="12"/>
      <c r="L6" s="14"/>
      <c r="M6" s="14"/>
      <c r="N6" s="14"/>
      <c r="O6" s="14"/>
      <c r="P6" s="15"/>
      <c r="Q6" s="16"/>
      <c r="R6" s="15"/>
      <c r="S6" s="16"/>
      <c r="T6" s="15"/>
      <c r="U6" s="15"/>
      <c r="V6" s="15"/>
      <c r="W6" s="15"/>
      <c r="X6" s="15"/>
      <c r="Y6" s="15"/>
      <c r="Z6" s="15"/>
      <c r="AA6" s="15"/>
      <c r="AB6" s="16"/>
      <c r="AC6" s="16"/>
      <c r="AD6" s="17"/>
      <c r="AE6" s="17"/>
      <c r="AF6" s="17"/>
      <c r="AG6" s="17"/>
      <c r="AH6" s="17"/>
      <c r="AI6" s="18"/>
      <c r="AJ6" s="18"/>
    </row>
    <row r="7" spans="1:36" ht="11.25" x14ac:dyDescent="0.2">
      <c r="C7" s="20"/>
      <c r="D7" s="21"/>
      <c r="E7" s="21"/>
      <c r="F7" s="21"/>
      <c r="G7" s="21"/>
      <c r="H7" s="21"/>
      <c r="I7" s="22"/>
      <c r="J7" s="22"/>
    </row>
    <row r="8" spans="1:36" s="23" customFormat="1" ht="22.5" x14ac:dyDescent="0.2">
      <c r="C8" s="24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7"/>
      <c r="I8" s="27"/>
      <c r="J8" s="22"/>
    </row>
    <row r="9" spans="1:36" s="23" customFormat="1" ht="22.5" x14ac:dyDescent="0.2">
      <c r="C9" s="31" t="s">
        <v>7</v>
      </c>
      <c r="D9" s="34" t="s">
        <v>45</v>
      </c>
      <c r="E9" s="23" t="s">
        <v>11</v>
      </c>
      <c r="F9" s="23" t="s">
        <v>8</v>
      </c>
      <c r="G9" s="23" t="s">
        <v>9</v>
      </c>
    </row>
    <row r="10" spans="1:36" s="23" customFormat="1" ht="22.5" x14ac:dyDescent="0.2">
      <c r="C10" s="31" t="s">
        <v>10</v>
      </c>
      <c r="E10" s="23" t="s">
        <v>12</v>
      </c>
      <c r="F10" s="23" t="s">
        <v>8</v>
      </c>
      <c r="G10" s="23" t="s">
        <v>13</v>
      </c>
    </row>
    <row r="11" spans="1:36" s="23" customFormat="1" ht="11.25" x14ac:dyDescent="0.2">
      <c r="C11" s="31"/>
    </row>
    <row r="12" spans="1:36" s="23" customFormat="1" ht="22.5" x14ac:dyDescent="0.2">
      <c r="C12" s="31" t="s">
        <v>47</v>
      </c>
      <c r="D12" s="23" t="s">
        <v>48</v>
      </c>
      <c r="E12" s="23" t="s">
        <v>11</v>
      </c>
      <c r="F12" s="23" t="s">
        <v>8</v>
      </c>
      <c r="G12" s="23" t="s">
        <v>9</v>
      </c>
    </row>
    <row r="13" spans="1:36" s="23" customFormat="1" ht="22.5" x14ac:dyDescent="0.2">
      <c r="C13" s="31"/>
      <c r="D13" s="23" t="s">
        <v>49</v>
      </c>
      <c r="E13" s="23" t="s">
        <v>11</v>
      </c>
      <c r="F13" s="23" t="s">
        <v>8</v>
      </c>
      <c r="G13" s="23" t="s">
        <v>9</v>
      </c>
    </row>
    <row r="14" spans="1:36" s="23" customFormat="1" ht="22.5" x14ac:dyDescent="0.2">
      <c r="C14" s="31"/>
      <c r="D14" s="23" t="s">
        <v>50</v>
      </c>
      <c r="E14" s="23" t="s">
        <v>11</v>
      </c>
      <c r="F14" s="23" t="s">
        <v>8</v>
      </c>
      <c r="G14" s="23" t="s">
        <v>9</v>
      </c>
    </row>
    <row r="15" spans="1:36" s="23" customFormat="1" ht="22.5" x14ac:dyDescent="0.2">
      <c r="C15" s="31"/>
      <c r="D15" s="23" t="s">
        <v>51</v>
      </c>
      <c r="E15" s="23" t="s">
        <v>11</v>
      </c>
      <c r="F15" s="23" t="s">
        <v>8</v>
      </c>
      <c r="G15" s="23" t="s">
        <v>9</v>
      </c>
    </row>
    <row r="16" spans="1:36" s="23" customFormat="1" ht="22.5" x14ac:dyDescent="0.2">
      <c r="C16" s="31"/>
      <c r="D16" s="23" t="s">
        <v>52</v>
      </c>
      <c r="E16" s="23" t="s">
        <v>11</v>
      </c>
      <c r="F16" s="23" t="s">
        <v>8</v>
      </c>
      <c r="G16" s="23" t="s">
        <v>9</v>
      </c>
    </row>
    <row r="17" spans="1:36" s="23" customFormat="1" ht="22.5" x14ac:dyDescent="0.2">
      <c r="C17" s="31"/>
      <c r="D17" s="23" t="s">
        <v>53</v>
      </c>
      <c r="E17" s="23" t="s">
        <v>11</v>
      </c>
      <c r="F17" s="23" t="s">
        <v>8</v>
      </c>
      <c r="G17" s="23" t="s">
        <v>9</v>
      </c>
    </row>
    <row r="18" spans="1:36" s="23" customFormat="1" ht="22.5" x14ac:dyDescent="0.2">
      <c r="C18" s="31"/>
      <c r="D18" s="23" t="s">
        <v>54</v>
      </c>
      <c r="E18" s="23" t="s">
        <v>11</v>
      </c>
      <c r="F18" s="23" t="s">
        <v>8</v>
      </c>
      <c r="G18" s="23" t="s">
        <v>9</v>
      </c>
    </row>
    <row r="19" spans="1:36" s="23" customFormat="1" ht="22.5" x14ac:dyDescent="0.2">
      <c r="C19" s="31"/>
      <c r="D19" s="23" t="s">
        <v>55</v>
      </c>
      <c r="E19" s="23" t="s">
        <v>11</v>
      </c>
      <c r="F19" s="23" t="s">
        <v>8</v>
      </c>
      <c r="G19" s="23" t="s">
        <v>9</v>
      </c>
    </row>
    <row r="20" spans="1:36" s="23" customFormat="1" ht="22.5" x14ac:dyDescent="0.2">
      <c r="C20" s="31"/>
      <c r="D20" s="23" t="s">
        <v>56</v>
      </c>
      <c r="E20" s="23" t="s">
        <v>11</v>
      </c>
      <c r="F20" s="23" t="s">
        <v>8</v>
      </c>
      <c r="G20" s="23" t="s">
        <v>9</v>
      </c>
    </row>
    <row r="21" spans="1:36" s="23" customFormat="1" ht="22.5" x14ac:dyDescent="0.2">
      <c r="C21" s="31"/>
      <c r="D21" s="23" t="s">
        <v>57</v>
      </c>
      <c r="E21" s="23" t="s">
        <v>11</v>
      </c>
      <c r="F21" s="23" t="s">
        <v>8</v>
      </c>
      <c r="G21" s="23" t="s">
        <v>9</v>
      </c>
    </row>
    <row r="22" spans="1:36" s="23" customFormat="1" ht="22.5" x14ac:dyDescent="0.2">
      <c r="C22" s="31" t="s">
        <v>60</v>
      </c>
      <c r="D22" s="23" t="s">
        <v>61</v>
      </c>
      <c r="E22" s="23" t="s">
        <v>12</v>
      </c>
      <c r="F22" s="23" t="s">
        <v>8</v>
      </c>
      <c r="G22" s="23" t="s">
        <v>13</v>
      </c>
    </row>
    <row r="23" spans="1:36" s="23" customFormat="1" ht="22.5" x14ac:dyDescent="0.2">
      <c r="C23" s="31" t="s">
        <v>65</v>
      </c>
      <c r="D23" s="23" t="s">
        <v>61</v>
      </c>
      <c r="E23" s="23" t="s">
        <v>12</v>
      </c>
      <c r="F23" s="23" t="s">
        <v>8</v>
      </c>
      <c r="G23" s="23" t="s">
        <v>13</v>
      </c>
    </row>
    <row r="24" spans="1:36" s="23" customFormat="1" ht="22.5" x14ac:dyDescent="0.2">
      <c r="C24" s="31" t="s">
        <v>66</v>
      </c>
      <c r="D24" s="23" t="s">
        <v>61</v>
      </c>
      <c r="E24" s="23" t="s">
        <v>12</v>
      </c>
      <c r="F24" s="23" t="s">
        <v>8</v>
      </c>
      <c r="G24" s="23" t="s">
        <v>13</v>
      </c>
    </row>
    <row r="25" spans="1:36" s="23" customFormat="1" ht="22.5" x14ac:dyDescent="0.2">
      <c r="C25" s="31" t="s">
        <v>59</v>
      </c>
      <c r="D25" s="23" t="s">
        <v>62</v>
      </c>
      <c r="E25" s="23" t="s">
        <v>63</v>
      </c>
      <c r="F25" s="23" t="s">
        <v>8</v>
      </c>
      <c r="G25" s="23" t="s">
        <v>64</v>
      </c>
    </row>
    <row r="26" spans="1:36" s="23" customFormat="1" ht="11.25" x14ac:dyDescent="0.2">
      <c r="C26" s="31"/>
    </row>
    <row r="27" spans="1:36" s="23" customFormat="1" ht="11.25" x14ac:dyDescent="0.2">
      <c r="C27" s="31"/>
    </row>
    <row r="28" spans="1:36" s="23" customFormat="1" ht="11.25" x14ac:dyDescent="0.2">
      <c r="C28" s="31"/>
    </row>
    <row r="29" spans="1:36" s="23" customFormat="1" ht="11.25" x14ac:dyDescent="0.2">
      <c r="C29" s="31"/>
    </row>
    <row r="30" spans="1:36" s="23" customFormat="1" ht="11.25" x14ac:dyDescent="0.2">
      <c r="C30" s="31"/>
    </row>
    <row r="31" spans="1:36" s="23" customFormat="1" ht="12.75" x14ac:dyDescent="0.2">
      <c r="C31" s="33"/>
    </row>
    <row r="32" spans="1:36" s="19" customFormat="1" ht="12.75" x14ac:dyDescent="0.2">
      <c r="A32" s="12"/>
      <c r="B32" s="13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4"/>
      <c r="M32" s="14"/>
      <c r="N32" s="14"/>
      <c r="O32" s="14"/>
      <c r="P32" s="15"/>
      <c r="Q32" s="16"/>
      <c r="R32" s="15"/>
      <c r="S32" s="16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7"/>
      <c r="AE32" s="17"/>
      <c r="AF32" s="17"/>
      <c r="AG32" s="17"/>
      <c r="AH32" s="17"/>
      <c r="AI32" s="18"/>
      <c r="AJ32" s="18"/>
    </row>
    <row r="33" spans="3:10" ht="11.25" hidden="1" x14ac:dyDescent="0.2">
      <c r="D33" s="21"/>
      <c r="E33" s="21"/>
      <c r="F33" s="21"/>
      <c r="G33" s="21"/>
      <c r="H33" s="21"/>
      <c r="I33" s="21"/>
      <c r="J33" s="21"/>
    </row>
    <row r="34" spans="3:10" ht="11.25" hidden="1" x14ac:dyDescent="0.2">
      <c r="D34" s="21"/>
      <c r="E34" s="21"/>
      <c r="F34" s="21"/>
      <c r="G34" s="21"/>
      <c r="H34" s="21"/>
      <c r="I34" s="21"/>
      <c r="J34" s="21"/>
    </row>
    <row r="35" spans="3:10" ht="11.25" hidden="1" x14ac:dyDescent="0.2">
      <c r="D35" s="21"/>
      <c r="E35" s="21"/>
      <c r="F35" s="21"/>
      <c r="G35" s="21"/>
      <c r="H35" s="21"/>
      <c r="I35" s="21"/>
      <c r="J35" s="21"/>
    </row>
    <row r="36" spans="3:10" ht="11.25" hidden="1" x14ac:dyDescent="0.2">
      <c r="D36" s="21"/>
      <c r="E36" s="21"/>
      <c r="F36" s="21"/>
      <c r="G36" s="21"/>
      <c r="H36" s="21"/>
      <c r="I36" s="21"/>
      <c r="J36" s="21"/>
    </row>
    <row r="37" spans="3:10" ht="11.25" hidden="1" x14ac:dyDescent="0.2">
      <c r="D37" s="21"/>
      <c r="E37" s="21"/>
      <c r="F37" s="21"/>
      <c r="G37" s="21"/>
      <c r="H37" s="21"/>
      <c r="I37" s="21"/>
      <c r="J37" s="21"/>
    </row>
    <row r="38" spans="3:10" ht="11.25" hidden="1" x14ac:dyDescent="0.2">
      <c r="C38" s="21"/>
      <c r="D38" s="21"/>
      <c r="E38" s="21"/>
      <c r="F38" s="21"/>
      <c r="G38" s="21"/>
      <c r="H38" s="21"/>
      <c r="I38" s="21"/>
      <c r="J38" s="21"/>
    </row>
    <row r="39" spans="3:10" ht="11.25" hidden="1" x14ac:dyDescent="0.2">
      <c r="C39" s="21"/>
      <c r="D39" s="21"/>
      <c r="E39" s="21"/>
      <c r="F39" s="21"/>
      <c r="G39" s="21"/>
      <c r="H39" s="21"/>
      <c r="I39" s="21"/>
      <c r="J39" s="21"/>
    </row>
    <row r="40" spans="3:10" ht="11.25" hidden="1" x14ac:dyDescent="0.2">
      <c r="C40" s="21"/>
      <c r="D40" s="21"/>
      <c r="E40" s="21"/>
      <c r="F40" s="21"/>
      <c r="G40" s="21"/>
      <c r="H40" s="21"/>
      <c r="I40" s="21"/>
      <c r="J40" s="21"/>
    </row>
    <row r="41" spans="3:10" ht="11.25" hidden="1" x14ac:dyDescent="0.2">
      <c r="D41" s="21"/>
      <c r="E41" s="21"/>
      <c r="F41" s="21"/>
      <c r="G41" s="21"/>
      <c r="H41" s="21"/>
      <c r="I41" s="21"/>
      <c r="J41" s="21"/>
    </row>
    <row r="42" spans="3:10" ht="11.25" hidden="1" x14ac:dyDescent="0.2">
      <c r="D42" s="21"/>
      <c r="E42" s="21"/>
      <c r="F42" s="21"/>
      <c r="G42" s="21"/>
      <c r="H42" s="21"/>
      <c r="I42" s="21"/>
      <c r="J42" s="21"/>
    </row>
    <row r="43" spans="3:10" ht="11.25" hidden="1" x14ac:dyDescent="0.2">
      <c r="D43" s="21"/>
      <c r="E43" s="21"/>
      <c r="F43" s="21"/>
      <c r="G43" s="21"/>
      <c r="H43" s="21"/>
      <c r="I43" s="21"/>
      <c r="J43" s="21"/>
    </row>
    <row r="44" spans="3:10" ht="11.25" hidden="1" x14ac:dyDescent="0.2">
      <c r="D44" s="21"/>
      <c r="E44" s="21"/>
      <c r="F44" s="21"/>
      <c r="G44" s="21"/>
      <c r="H44" s="21"/>
      <c r="I44" s="21"/>
      <c r="J44" s="21"/>
    </row>
    <row r="45" spans="3:10" ht="11.25" hidden="1" x14ac:dyDescent="0.2">
      <c r="D45" s="21"/>
      <c r="E45" s="21"/>
      <c r="F45" s="21"/>
      <c r="G45" s="21"/>
      <c r="H45" s="21"/>
      <c r="I45" s="21"/>
      <c r="J45" s="21"/>
    </row>
    <row r="46" spans="3:10" ht="12.75" hidden="1" x14ac:dyDescent="0.2">
      <c r="C46" s="26"/>
      <c r="D46" s="21"/>
      <c r="E46" s="21"/>
      <c r="F46" s="21"/>
      <c r="G46" s="21"/>
      <c r="H46" s="21"/>
      <c r="I46" s="21"/>
      <c r="J46" s="21"/>
    </row>
  </sheetData>
  <phoneticPr fontId="18" type="noConversion"/>
  <dataValidations count="3">
    <dataValidation type="list" allowBlank="1" showInputMessage="1" showErrorMessage="1" sqref="E2" xr:uid="{17378A27-EFCE-4C4C-AA14-218E1C7A3AE6}">
      <formula1>"Ausgrid,AusNet Services,CitiPower,Endeavour Energy,Energex,Ergon Energy,Essential Energy,Evoenergy,Jemena,Power and Water Corporation,Powercor,SA Power Networks,TasNetworks,United Energy"</formula1>
    </dataValidation>
    <dataValidation type="list" allowBlank="1" showInputMessage="1" showErrorMessage="1" sqref="G2" xr:uid="{9E2ADE44-C02B-486C-8B5A-FCB600E70FFF}">
      <formula1>"2022–23,2023–24,2024–25,2025–26,2026–27,2027–28,2028–29,2029–30"</formula1>
    </dataValidation>
    <dataValidation type="list" allowBlank="1" showInputMessage="1" showErrorMessage="1" sqref="F9:F31" xr:uid="{F1FB7AAC-A00E-499B-8719-40575818BF87}">
      <formula1>"Information affecting the security of the network,Market sensitive cost inputs,Market intelligence,Strategic information,Personal information,Other"</formula1>
    </dataValidation>
  </dataValidation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AC-93E7-4F28-A2D4-965BC4CEDD7D}">
  <sheetPr>
    <tabColor theme="7" tint="0.79998168889431442"/>
  </sheetPr>
  <dimension ref="A1:AJ38"/>
  <sheetViews>
    <sheetView showGridLines="0" zoomScaleNormal="100" workbookViewId="0">
      <selection activeCell="D2" sqref="D2"/>
    </sheetView>
  </sheetViews>
  <sheetFormatPr defaultColWidth="0" defaultRowHeight="0" customHeight="1" zeroHeight="1" x14ac:dyDescent="0.2"/>
  <cols>
    <col min="1" max="2" width="1.28515625" style="1" customWidth="1"/>
    <col min="3" max="3" width="65.7109375" style="1" customWidth="1"/>
    <col min="4" max="4" width="30.85546875" style="1" customWidth="1"/>
    <col min="5" max="5" width="65.140625" style="1" customWidth="1"/>
    <col min="6" max="6" width="21" style="1" customWidth="1"/>
    <col min="7" max="7" width="75.28515625" style="1" customWidth="1"/>
    <col min="8" max="11" width="4.140625" style="1" customWidth="1"/>
    <col min="12" max="12" width="8" style="1" hidden="1" customWidth="1"/>
    <col min="13" max="20" width="8.42578125" style="1" hidden="1" customWidth="1"/>
    <col min="21" max="21" width="1.28515625" style="1" hidden="1" customWidth="1"/>
    <col min="22" max="22" width="9" style="1" hidden="1" customWidth="1"/>
    <col min="23" max="23" width="1.28515625" style="1" hidden="1" customWidth="1"/>
    <col min="24" max="16384" width="9" style="1" hidden="1"/>
  </cols>
  <sheetData>
    <row r="1" spans="1:36" ht="11.25" customHeight="1" x14ac:dyDescent="0.2"/>
    <row r="2" spans="1:36" s="5" customFormat="1" ht="30.75" thickBot="1" x14ac:dyDescent="0.25">
      <c r="A2" s="2"/>
      <c r="B2" s="2"/>
      <c r="C2" s="29" t="s">
        <v>6</v>
      </c>
      <c r="D2" s="29" t="str">
        <f>'Pricing model'!E2</f>
        <v>Endeavour Energy</v>
      </c>
      <c r="E2" s="29"/>
      <c r="F2" s="29" t="str">
        <f>'Pricing model'!G2</f>
        <v>2023–24</v>
      </c>
      <c r="G2" s="3"/>
      <c r="H2" s="4"/>
      <c r="I2" s="2"/>
      <c r="J2" s="2"/>
      <c r="K2" s="2"/>
      <c r="L2" s="6"/>
      <c r="M2" s="7"/>
      <c r="N2" s="8"/>
    </row>
    <row r="3" spans="1:36" s="5" customFormat="1" ht="15.75" x14ac:dyDescent="0.2">
      <c r="A3" s="2"/>
      <c r="B3" s="2"/>
      <c r="C3" s="2"/>
      <c r="D3" s="2"/>
      <c r="E3" s="2"/>
      <c r="F3" s="2"/>
      <c r="G3" s="3"/>
      <c r="H3" s="3"/>
      <c r="I3" s="2"/>
      <c r="J3" s="2"/>
      <c r="K3" s="2"/>
      <c r="M3" s="6"/>
      <c r="N3" s="7"/>
      <c r="O3" s="8"/>
    </row>
    <row r="4" spans="1:36" s="5" customFormat="1" ht="13.5" customHeight="1" x14ac:dyDescent="0.2">
      <c r="A4" s="2"/>
      <c r="B4" s="2"/>
      <c r="C4" s="2"/>
      <c r="D4" s="2"/>
      <c r="E4" s="2"/>
      <c r="F4" s="2"/>
      <c r="G4" s="9"/>
      <c r="H4" s="10"/>
      <c r="I4" s="2"/>
      <c r="J4" s="2"/>
      <c r="K4" s="2"/>
    </row>
    <row r="5" spans="1:36" s="11" customFormat="1" ht="3" customHeight="1" x14ac:dyDescent="0.2"/>
    <row r="6" spans="1:36" s="19" customFormat="1" ht="12.75" x14ac:dyDescent="0.2">
      <c r="A6" s="12"/>
      <c r="B6" s="13"/>
      <c r="C6" s="13" t="s">
        <v>14</v>
      </c>
      <c r="D6" s="12"/>
      <c r="E6" s="12"/>
      <c r="F6" s="12"/>
      <c r="G6" s="12"/>
      <c r="H6" s="12"/>
      <c r="I6" s="12"/>
      <c r="J6" s="12"/>
      <c r="K6" s="12"/>
      <c r="L6" s="14"/>
      <c r="M6" s="14"/>
      <c r="N6" s="14"/>
      <c r="O6" s="14"/>
      <c r="P6" s="15"/>
      <c r="Q6" s="16"/>
      <c r="R6" s="15"/>
      <c r="S6" s="16"/>
      <c r="T6" s="15"/>
      <c r="U6" s="15"/>
      <c r="V6" s="15"/>
      <c r="W6" s="15"/>
      <c r="X6" s="15"/>
      <c r="Y6" s="15"/>
      <c r="Z6" s="15"/>
      <c r="AA6" s="15"/>
      <c r="AB6" s="16"/>
      <c r="AC6" s="16"/>
      <c r="AD6" s="17"/>
      <c r="AE6" s="17"/>
      <c r="AF6" s="17"/>
      <c r="AG6" s="17"/>
      <c r="AH6" s="17"/>
      <c r="AI6" s="18"/>
      <c r="AJ6" s="18"/>
    </row>
    <row r="7" spans="1:36" ht="11.25" x14ac:dyDescent="0.2">
      <c r="C7" s="20"/>
      <c r="D7" s="21"/>
      <c r="E7" s="21"/>
      <c r="F7" s="21"/>
      <c r="G7" s="21"/>
      <c r="H7" s="21"/>
      <c r="I7" s="22"/>
      <c r="J7" s="22"/>
    </row>
    <row r="8" spans="1:36" s="23" customFormat="1" ht="11.25" x14ac:dyDescent="0.2">
      <c r="C8" s="25" t="s">
        <v>31</v>
      </c>
      <c r="D8" s="25" t="s">
        <v>15</v>
      </c>
      <c r="E8" s="25" t="s">
        <v>30</v>
      </c>
      <c r="F8" s="25"/>
      <c r="G8" s="25"/>
      <c r="H8" s="27"/>
      <c r="I8" s="27"/>
      <c r="J8" s="22"/>
    </row>
    <row r="9" spans="1:36" s="23" customFormat="1" ht="11.25" x14ac:dyDescent="0.2">
      <c r="C9" s="36" t="str">
        <f>"Tariff schedule 3 | "&amp;F2&amp;" prices - CONFIDENTIAL tariffs"</f>
        <v>Tariff schedule 3 | 2023–24 prices - CONFIDENTIAL tariffs</v>
      </c>
      <c r="D9" s="35" t="s">
        <v>16</v>
      </c>
      <c r="E9" s="23" t="s">
        <v>40</v>
      </c>
      <c r="G9" s="34"/>
    </row>
    <row r="10" spans="1:36" s="23" customFormat="1" ht="11.25" x14ac:dyDescent="0.2">
      <c r="C10" s="37" t="str">
        <f>"Compliance table 7 | Comparison to indicative "&amp;F2&amp;" CONFIDENTIAL tariff prices"</f>
        <v>Compliance table 7 | Comparison to indicative 2023–24 CONFIDENTIAL tariff prices</v>
      </c>
      <c r="D10" s="35" t="s">
        <v>17</v>
      </c>
      <c r="E10" s="23" t="s">
        <v>41</v>
      </c>
    </row>
    <row r="11" spans="1:36" s="23" customFormat="1" ht="11.25" x14ac:dyDescent="0.2">
      <c r="C11" s="37" t="s">
        <v>32</v>
      </c>
      <c r="D11" s="35" t="s">
        <v>18</v>
      </c>
      <c r="E11" s="23" t="s">
        <v>42</v>
      </c>
    </row>
    <row r="12" spans="1:36" s="23" customFormat="1" ht="11.25" x14ac:dyDescent="0.2">
      <c r="C12" s="37" t="s">
        <v>33</v>
      </c>
      <c r="D12" s="35" t="s">
        <v>19</v>
      </c>
      <c r="E12" s="23" t="s">
        <v>43</v>
      </c>
    </row>
    <row r="13" spans="1:36" s="23" customFormat="1" ht="11.25" x14ac:dyDescent="0.2">
      <c r="C13" s="37" t="s">
        <v>34</v>
      </c>
      <c r="D13" s="35" t="s">
        <v>20</v>
      </c>
      <c r="E13" s="23" t="s">
        <v>40</v>
      </c>
    </row>
    <row r="14" spans="1:36" s="23" customFormat="1" ht="11.25" x14ac:dyDescent="0.2">
      <c r="C14" s="37" t="str">
        <f>"Input table 24 | "&amp;LEFT(F2,4)-1&amp;"–"&amp;RIGHT(F2,2)-1&amp;" prices - CONFIDENTIAL tariffs"</f>
        <v>Input table 24 | 2022–23 prices - CONFIDENTIAL tariffs</v>
      </c>
      <c r="D14" s="35" t="s">
        <v>21</v>
      </c>
      <c r="E14" s="23" t="s">
        <v>40</v>
      </c>
    </row>
    <row r="15" spans="1:36" s="23" customFormat="1" ht="11.25" x14ac:dyDescent="0.2">
      <c r="C15" s="37" t="str">
        <f>"Input table 25 | "&amp;IF(AND(OR(D2="AusNet Services",D2="CitiPower",D2="Jemena",D2="Powercor",D2="United Energy"),F2="2022–23"),"HY21",LEFT(F2,4)-2&amp;"–"&amp;RIGHT(F2,2)-2)&amp;" prices - CONFIDENTIAL tariffs"</f>
        <v>Input table 25 | 2021–22 prices - CONFIDENTIAL tariffs</v>
      </c>
      <c r="D15" s="35" t="s">
        <v>22</v>
      </c>
      <c r="E15" s="23" t="s">
        <v>40</v>
      </c>
    </row>
    <row r="16" spans="1:36" s="23" customFormat="1" ht="11.25" x14ac:dyDescent="0.2">
      <c r="C16" s="37" t="s">
        <v>35</v>
      </c>
      <c r="D16" s="35" t="s">
        <v>23</v>
      </c>
      <c r="E16" s="23" t="s">
        <v>40</v>
      </c>
    </row>
    <row r="17" spans="1:36" s="23" customFormat="1" ht="11.25" x14ac:dyDescent="0.2">
      <c r="C17" s="37" t="s">
        <v>36</v>
      </c>
      <c r="D17" s="35" t="s">
        <v>24</v>
      </c>
      <c r="E17" s="23" t="s">
        <v>44</v>
      </c>
    </row>
    <row r="18" spans="1:36" s="23" customFormat="1" ht="11.25" x14ac:dyDescent="0.2">
      <c r="C18" s="37" t="s">
        <v>37</v>
      </c>
      <c r="D18" s="35" t="s">
        <v>25</v>
      </c>
      <c r="E18" s="23" t="s">
        <v>44</v>
      </c>
    </row>
    <row r="19" spans="1:36" s="23" customFormat="1" ht="11.25" x14ac:dyDescent="0.2">
      <c r="C19" s="37" t="str">
        <f>"Calculation table 21 | "&amp;LEFT(F2,4)-1&amp;"–"&amp;RIGHT(F2,2)-1&amp;" revenue - CONFIDENTIAL tariffs"</f>
        <v>Calculation table 21 | 2022–23 revenue - CONFIDENTIAL tariffs</v>
      </c>
      <c r="D19" s="35" t="s">
        <v>26</v>
      </c>
      <c r="E19" s="23" t="s">
        <v>44</v>
      </c>
    </row>
    <row r="20" spans="1:36" s="23" customFormat="1" ht="11.25" x14ac:dyDescent="0.2">
      <c r="C20" s="37" t="str">
        <f>"Calculation table 22 | "&amp;IF(AND(OR(D2="AusNet Services",D2="CitiPower",D2="Jemena",D2="Powercor",D2="United Energy"),F2="2022–23"),"HY21",LEFT(F2,4)-2&amp;"–"&amp;RIGHT(F2,2)-2)&amp;" revenue - CONFIDENTIAL tariffs"</f>
        <v>Calculation table 22 | 2021–22 revenue - CONFIDENTIAL tariffs</v>
      </c>
      <c r="D20" s="35" t="s">
        <v>27</v>
      </c>
      <c r="E20" s="23" t="s">
        <v>44</v>
      </c>
    </row>
    <row r="21" spans="1:36" s="23" customFormat="1" ht="11.25" x14ac:dyDescent="0.2">
      <c r="C21" s="37" t="s">
        <v>38</v>
      </c>
      <c r="D21" s="35" t="s">
        <v>28</v>
      </c>
      <c r="E21" s="23" t="s">
        <v>44</v>
      </c>
    </row>
    <row r="22" spans="1:36" s="23" customFormat="1" ht="11.25" x14ac:dyDescent="0.2">
      <c r="C22" s="37" t="s">
        <v>39</v>
      </c>
      <c r="D22" s="35" t="s">
        <v>29</v>
      </c>
      <c r="E22" s="23" t="s">
        <v>43</v>
      </c>
    </row>
    <row r="23" spans="1:36" s="23" customFormat="1" ht="11.25" x14ac:dyDescent="0.2">
      <c r="C23" s="38"/>
    </row>
    <row r="24" spans="1:36" s="19" customFormat="1" ht="12.75" x14ac:dyDescent="0.2">
      <c r="A24" s="12"/>
      <c r="B24" s="13" t="s">
        <v>0</v>
      </c>
      <c r="C24" s="12"/>
      <c r="D24" s="12"/>
      <c r="E24" s="12"/>
      <c r="F24" s="12"/>
      <c r="G24" s="12"/>
      <c r="H24" s="12"/>
      <c r="I24" s="12"/>
      <c r="J24" s="12"/>
      <c r="K24" s="12"/>
      <c r="L24" s="14"/>
      <c r="M24" s="14"/>
      <c r="N24" s="14"/>
      <c r="O24" s="14"/>
      <c r="P24" s="15"/>
      <c r="Q24" s="16"/>
      <c r="R24" s="15"/>
      <c r="S24" s="16"/>
      <c r="T24" s="15"/>
      <c r="U24" s="15"/>
      <c r="V24" s="15"/>
      <c r="W24" s="15"/>
      <c r="X24" s="15"/>
      <c r="Y24" s="15"/>
      <c r="Z24" s="15"/>
      <c r="AA24" s="15"/>
      <c r="AB24" s="16"/>
      <c r="AC24" s="16"/>
      <c r="AD24" s="17"/>
      <c r="AE24" s="17"/>
      <c r="AF24" s="17"/>
      <c r="AG24" s="17"/>
      <c r="AH24" s="17"/>
      <c r="AI24" s="18"/>
      <c r="AJ24" s="18"/>
    </row>
    <row r="25" spans="1:36" ht="11.25" hidden="1" x14ac:dyDescent="0.2">
      <c r="D25" s="21"/>
      <c r="E25" s="21"/>
      <c r="F25" s="21"/>
      <c r="G25" s="21"/>
      <c r="H25" s="21"/>
      <c r="I25" s="21"/>
      <c r="J25" s="21"/>
    </row>
    <row r="26" spans="1:36" ht="11.25" hidden="1" x14ac:dyDescent="0.2">
      <c r="D26" s="21"/>
      <c r="E26" s="21"/>
      <c r="F26" s="21"/>
      <c r="G26" s="21"/>
      <c r="H26" s="21"/>
      <c r="I26" s="21"/>
      <c r="J26" s="21"/>
    </row>
    <row r="27" spans="1:36" ht="11.25" hidden="1" x14ac:dyDescent="0.2">
      <c r="D27" s="21"/>
      <c r="E27" s="21"/>
      <c r="F27" s="21"/>
      <c r="G27" s="21"/>
      <c r="H27" s="21"/>
      <c r="I27" s="21"/>
      <c r="J27" s="21"/>
    </row>
    <row r="28" spans="1:36" ht="11.25" hidden="1" x14ac:dyDescent="0.2">
      <c r="D28" s="21"/>
      <c r="E28" s="21"/>
      <c r="F28" s="21"/>
      <c r="G28" s="21"/>
      <c r="H28" s="21"/>
      <c r="I28" s="21"/>
      <c r="J28" s="21"/>
    </row>
    <row r="29" spans="1:36" ht="11.25" hidden="1" x14ac:dyDescent="0.2">
      <c r="D29" s="21"/>
      <c r="E29" s="21"/>
      <c r="F29" s="21"/>
      <c r="G29" s="21"/>
      <c r="H29" s="21"/>
      <c r="I29" s="21"/>
      <c r="J29" s="21"/>
    </row>
    <row r="30" spans="1:36" ht="11.25" hidden="1" x14ac:dyDescent="0.2">
      <c r="C30" s="21"/>
      <c r="D30" s="21"/>
      <c r="E30" s="21"/>
      <c r="F30" s="21"/>
      <c r="G30" s="21"/>
      <c r="H30" s="21"/>
      <c r="I30" s="21"/>
      <c r="J30" s="21"/>
    </row>
    <row r="31" spans="1:36" ht="11.25" hidden="1" x14ac:dyDescent="0.2">
      <c r="C31" s="21"/>
      <c r="D31" s="21"/>
      <c r="E31" s="21"/>
      <c r="F31" s="21"/>
      <c r="G31" s="21"/>
      <c r="H31" s="21"/>
      <c r="I31" s="21"/>
      <c r="J31" s="21"/>
    </row>
    <row r="32" spans="1:36" ht="11.25" hidden="1" x14ac:dyDescent="0.2">
      <c r="C32" s="21"/>
      <c r="D32" s="21"/>
      <c r="E32" s="21"/>
      <c r="F32" s="21"/>
      <c r="G32" s="21"/>
      <c r="H32" s="21"/>
      <c r="I32" s="21"/>
      <c r="J32" s="21"/>
    </row>
    <row r="33" spans="3:10" ht="11.25" hidden="1" x14ac:dyDescent="0.2">
      <c r="D33" s="21"/>
      <c r="E33" s="21"/>
      <c r="F33" s="21"/>
      <c r="G33" s="21"/>
      <c r="H33" s="21"/>
      <c r="I33" s="21"/>
      <c r="J33" s="21"/>
    </row>
    <row r="34" spans="3:10" ht="11.25" hidden="1" x14ac:dyDescent="0.2">
      <c r="D34" s="21"/>
      <c r="E34" s="21"/>
      <c r="F34" s="21"/>
      <c r="G34" s="21"/>
      <c r="H34" s="21"/>
      <c r="I34" s="21"/>
      <c r="J34" s="21"/>
    </row>
    <row r="35" spans="3:10" ht="11.25" hidden="1" x14ac:dyDescent="0.2">
      <c r="D35" s="21"/>
      <c r="E35" s="21"/>
      <c r="F35" s="21"/>
      <c r="G35" s="21"/>
      <c r="H35" s="21"/>
      <c r="I35" s="21"/>
      <c r="J35" s="21"/>
    </row>
    <row r="36" spans="3:10" ht="11.25" hidden="1" x14ac:dyDescent="0.2">
      <c r="D36" s="21"/>
      <c r="E36" s="21"/>
      <c r="F36" s="21"/>
      <c r="G36" s="21"/>
      <c r="H36" s="21"/>
      <c r="I36" s="21"/>
      <c r="J36" s="21"/>
    </row>
    <row r="37" spans="3:10" ht="11.25" hidden="1" x14ac:dyDescent="0.2">
      <c r="D37" s="21"/>
      <c r="E37" s="21"/>
      <c r="F37" s="21"/>
      <c r="G37" s="21"/>
      <c r="H37" s="21"/>
      <c r="I37" s="21"/>
      <c r="J37" s="21"/>
    </row>
    <row r="38" spans="3:10" ht="12.75" hidden="1" x14ac:dyDescent="0.2">
      <c r="C38" s="26"/>
      <c r="D38" s="21"/>
      <c r="E38" s="21"/>
      <c r="F38" s="21"/>
      <c r="G38" s="21"/>
      <c r="H38" s="21"/>
      <c r="I38" s="21"/>
      <c r="J38" s="21"/>
    </row>
  </sheetData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model</vt:lpstr>
      <vt:lpstr>Redactions in main model macro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Daniel Bubb</cp:lastModifiedBy>
  <dcterms:created xsi:type="dcterms:W3CDTF">2022-03-16T01:07:39Z</dcterms:created>
  <dcterms:modified xsi:type="dcterms:W3CDTF">2023-03-30T06:41:50Z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85e3acf3-961b-44e6-b8c5-d43a888945b9</vt:lpwstr>
  </property>
  <property fmtid="{D5CDD505-2E9C-101B-9397-08002B2CF9AE}" pid="3" name="Classification">
    <vt:lpwstr>Internal</vt:lpwstr>
  </property>
</Properties>
</file>