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605" windowHeight="7755" activeTab="1"/>
  </bookViews>
  <sheets>
    <sheet name="Ch Average Opex Efficiency BM" sheetId="6" r:id="rId1"/>
    <sheet name="Efficiency Estimates BM" sheetId="1" r:id="rId2"/>
  </sheets>
  <calcPr calcId="114210"/>
</workbook>
</file>

<file path=xl/calcChain.xml><?xml version="1.0" encoding="utf-8"?>
<calcChain xmlns="http://schemas.openxmlformats.org/spreadsheetml/2006/main">
  <c r="G46" i="1"/>
  <c r="H46"/>
  <c r="G53"/>
  <c r="H53"/>
  <c r="I46"/>
  <c r="G47"/>
  <c r="H47"/>
  <c r="I47"/>
  <c r="G48"/>
  <c r="H48"/>
  <c r="I48"/>
  <c r="G49"/>
  <c r="H49"/>
  <c r="I49"/>
  <c r="G50"/>
  <c r="H50"/>
  <c r="I50"/>
  <c r="G51"/>
  <c r="H51"/>
  <c r="I51"/>
  <c r="G52"/>
  <c r="H52"/>
  <c r="I52"/>
  <c r="I53"/>
  <c r="G54"/>
  <c r="H54"/>
  <c r="I54"/>
  <c r="G55"/>
  <c r="H55"/>
  <c r="I55"/>
  <c r="G56"/>
  <c r="H56"/>
  <c r="I56"/>
  <c r="G57"/>
  <c r="H57"/>
  <c r="I57"/>
  <c r="H45"/>
  <c r="I45"/>
  <c r="J46"/>
  <c r="J47"/>
  <c r="J48"/>
  <c r="J49"/>
  <c r="J50"/>
  <c r="J51"/>
  <c r="J52"/>
  <c r="J53"/>
  <c r="J54"/>
  <c r="J55"/>
  <c r="J56"/>
  <c r="J57"/>
  <c r="J45"/>
  <c r="G14"/>
  <c r="H14"/>
  <c r="G21"/>
  <c r="H21"/>
  <c r="I14"/>
  <c r="J14"/>
  <c r="K46"/>
  <c r="G15"/>
  <c r="H15"/>
  <c r="I15"/>
  <c r="J15"/>
  <c r="K47"/>
  <c r="G16"/>
  <c r="H16"/>
  <c r="I16"/>
  <c r="J16"/>
  <c r="K48"/>
  <c r="G17"/>
  <c r="H17"/>
  <c r="I17"/>
  <c r="J17"/>
  <c r="K49"/>
  <c r="G18"/>
  <c r="H18"/>
  <c r="I18"/>
  <c r="J18"/>
  <c r="K50"/>
  <c r="G19"/>
  <c r="H19"/>
  <c r="I19"/>
  <c r="J19"/>
  <c r="K51"/>
  <c r="G20"/>
  <c r="H20"/>
  <c r="I20"/>
  <c r="J20"/>
  <c r="K52"/>
  <c r="I21"/>
  <c r="J21"/>
  <c r="K53"/>
  <c r="G22"/>
  <c r="H22"/>
  <c r="I22"/>
  <c r="J22"/>
  <c r="K54"/>
  <c r="G23"/>
  <c r="H23"/>
  <c r="I23"/>
  <c r="J23"/>
  <c r="K55"/>
  <c r="G24"/>
  <c r="H24"/>
  <c r="I24"/>
  <c r="J24"/>
  <c r="K56"/>
  <c r="G25"/>
  <c r="H25"/>
  <c r="I25"/>
  <c r="J25"/>
  <c r="K57"/>
  <c r="H13"/>
  <c r="I13"/>
  <c r="J13"/>
  <c r="K45"/>
</calcChain>
</file>

<file path=xl/sharedStrings.xml><?xml version="1.0" encoding="utf-8"?>
<sst xmlns="http://schemas.openxmlformats.org/spreadsheetml/2006/main" count="124" uniqueCount="71">
  <si>
    <t>-------------+----------------------------------------------------------------</t>
  </si>
  <si>
    <t>        </t>
  </si>
  <si>
    <t>lvc</t>
  </si>
  <si>
    <t>Coef.  </t>
  </si>
  <si>
    <t>ly2</t>
  </si>
  <si>
    <t>ly3</t>
  </si>
  <si>
    <t>ly4</t>
  </si>
  <si>
    <t>lz1</t>
  </si>
  <si>
    <t>         </t>
  </si>
  <si>
    <t>yr</t>
  </si>
  <si>
    <t>cd2</t>
  </si>
  <si>
    <t>cd3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</si>
  <si>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</si>
  <si>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</si>
  <si>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</si>
  <si>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</si>
  <si>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</si>
  <si>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</si>
  <si>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</si>
  <si>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</si>
  <si>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</si>
  <si>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</si>
  <si>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</si>
  <si>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</si>
  <si>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      </t>
  </si>
  <si>
    <t>_cons</t>
  </si>
  <si>
    <t>exp</t>
  </si>
  <si>
    <t>base d9</t>
  </si>
  <si>
    <t>coeff</t>
  </si>
  <si>
    <t>eff score</t>
  </si>
  <si>
    <t>-</t>
  </si>
  <si>
    <t>------------</t>
  </si>
  <si>
    <t>-----------</t>
  </si>
  <si>
    <t>---------</t>
  </si>
  <si>
    <t>--------</t>
  </si>
  <si>
    <t>Coef.</t>
  </si>
  <si>
    <t>z</t>
  </si>
  <si>
    <t>ly22</t>
  </si>
  <si>
    <t>ly23</t>
  </si>
  <si>
    <t>ly24</t>
  </si>
  <si>
    <t>ly33</t>
  </si>
  <si>
    <t>ly34</t>
  </si>
  <si>
    <t>ly44</t>
  </si>
  <si>
    <t>ACT</t>
  </si>
  <si>
    <t>AGD</t>
  </si>
  <si>
    <t>CIT</t>
  </si>
  <si>
    <t>END</t>
  </si>
  <si>
    <t>ENX</t>
  </si>
  <si>
    <t>ERG</t>
  </si>
  <si>
    <t>ESS</t>
  </si>
  <si>
    <t>JEN</t>
  </si>
  <si>
    <t>PCR</t>
  </si>
  <si>
    <t>SAP</t>
  </si>
  <si>
    <t>TND</t>
  </si>
  <si>
    <t>UED</t>
  </si>
  <si>
    <t>Opex MPFP</t>
  </si>
  <si>
    <t>SFA CD</t>
  </si>
  <si>
    <t>Cobb Douglas with Dummy Variables</t>
  </si>
  <si>
    <t>Translog with Dummy Variables</t>
  </si>
  <si>
    <t>Cobb Douglas with Dummy Variables - Efficiency Scores</t>
  </si>
  <si>
    <t>Translog with Dummy Variables - Efficiency Scores</t>
  </si>
  <si>
    <t>Other Efficiency Scores</t>
  </si>
  <si>
    <t>Avr Rel prod levels</t>
  </si>
  <si>
    <t>LSE TLG</t>
  </si>
  <si>
    <t>LSE CD</t>
  </si>
  <si>
    <t>AND</t>
  </si>
  <si>
    <t>Std. Err.</t>
  </si>
  <si>
    <t>Medium Database Regression Estimates - USING NON-COINCIDENT MAX DEMAND FOR AUS &amp; ESTIMATED NON-COINCIDENT MAX DEMAND FOR NZ</t>
  </si>
  <si>
    <t>Opex MPFP Score</t>
  </si>
  <si>
    <t>RESULTS FOR DATABASE UPDATED TO INCLUDE 2016 DATA</t>
  </si>
  <si>
    <t>Australia &amp; NZ updated 1 year to 2016, Ontario updated 1 year to 2015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</si>
</sst>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name val="Calibri"/>
      <family val="2"/>
    </font>
    <font>
      <sz val="10"/>
      <color indexed="8"/>
      <name val="Arial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/>
  </cellStyleXfs>
  <cellXfs count="13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NumberFormat="1"/>
    <xf numFmtId="164" fontId="0" fillId="0" borderId="0" xfId="0" applyNumberFormat="1"/>
    <xf numFmtId="0" fontId="4" fillId="0" borderId="0" xfId="0" applyFont="1"/>
    <xf numFmtId="9" fontId="0" fillId="0" borderId="0" xfId="0" applyNumberFormat="1"/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17" fontId="0" fillId="0" borderId="0" xfId="0" quotePrefix="1" applyNumberFormat="1" applyAlignment="1">
      <alignment horizontal="right"/>
    </xf>
    <xf numFmtId="0" fontId="5" fillId="0" borderId="0" xfId="0" applyFont="1"/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6.2137531068765531E-2"/>
          <c:y val="4.619565217391304E-2"/>
          <c:w val="0.79370339685169833"/>
          <c:h val="0.85190217391304368"/>
        </c:manualLayout>
      </c:layout>
      <c:barChart>
        <c:barDir val="col"/>
        <c:grouping val="clustered"/>
        <c:ser>
          <c:idx val="2"/>
          <c:order val="0"/>
          <c:tx>
            <c:strRef>
              <c:f>'Efficiency Estimates BM'!$O$44</c:f>
              <c:strCache>
                <c:ptCount val="1"/>
                <c:pt idx="0">
                  <c:v>SFA CD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800000"/>
              </a:solidFill>
              <a:prstDash val="solid"/>
            </a:ln>
          </c:spPr>
          <c:cat>
            <c:strRef>
              <c:f>'Efficiency Estimates BM'!$L$45:$L$57</c:f>
              <c:strCache>
                <c:ptCount val="13"/>
                <c:pt idx="0">
                  <c:v>ACT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'Efficiency Estimates BM'!$O$45:$O$57</c:f>
              <c:numCache>
                <c:formatCode>0.000</c:formatCode>
                <c:ptCount val="13"/>
                <c:pt idx="0">
                  <c:v>0.44781369999999998</c:v>
                </c:pt>
                <c:pt idx="1">
                  <c:v>0.44586029999999999</c:v>
                </c:pt>
                <c:pt idx="2">
                  <c:v>0.8974318</c:v>
                </c:pt>
                <c:pt idx="3">
                  <c:v>0.57447740000000003</c:v>
                </c:pt>
                <c:pt idx="4">
                  <c:v>0.61896499999999999</c:v>
                </c:pt>
                <c:pt idx="5">
                  <c:v>0.50981560000000004</c:v>
                </c:pt>
                <c:pt idx="6">
                  <c:v>0.57531049999999995</c:v>
                </c:pt>
                <c:pt idx="7">
                  <c:v>0.70165489999999997</c:v>
                </c:pt>
                <c:pt idx="8">
                  <c:v>0.95825610000000006</c:v>
                </c:pt>
                <c:pt idx="9">
                  <c:v>0.79754440000000004</c:v>
                </c:pt>
                <c:pt idx="10">
                  <c:v>0.74790509999999999</c:v>
                </c:pt>
                <c:pt idx="11">
                  <c:v>0.74562700000000004</c:v>
                </c:pt>
                <c:pt idx="12">
                  <c:v>0.84520649999999997</c:v>
                </c:pt>
              </c:numCache>
            </c:numRef>
          </c:val>
        </c:ser>
        <c:ser>
          <c:idx val="0"/>
          <c:order val="1"/>
          <c:tx>
            <c:strRef>
              <c:f>'Efficiency Estimates BM'!$J$43</c:f>
              <c:strCache>
                <c:ptCount val="1"/>
                <c:pt idx="0">
                  <c:v>LSE TLG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'Efficiency Estimates BM'!$L$45:$L$57</c:f>
              <c:strCache>
                <c:ptCount val="13"/>
                <c:pt idx="0">
                  <c:v>ACT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'Efficiency Estimates BM'!$J$45:$J$57</c:f>
              <c:numCache>
                <c:formatCode>0.000</c:formatCode>
                <c:ptCount val="13"/>
                <c:pt idx="0">
                  <c:v>0.3993529766137367</c:v>
                </c:pt>
                <c:pt idx="1">
                  <c:v>0.47565731999098271</c:v>
                </c:pt>
                <c:pt idx="2">
                  <c:v>0.82458990589350212</c:v>
                </c:pt>
                <c:pt idx="3">
                  <c:v>0.59219429318243089</c:v>
                </c:pt>
                <c:pt idx="4">
                  <c:v>0.66326139868876255</c:v>
                </c:pt>
                <c:pt idx="5">
                  <c:v>0.52565693177138462</c:v>
                </c:pt>
                <c:pt idx="6">
                  <c:v>0.66851208822052488</c:v>
                </c:pt>
                <c:pt idx="7">
                  <c:v>0.55676167675371147</c:v>
                </c:pt>
                <c:pt idx="8">
                  <c:v>1</c:v>
                </c:pt>
                <c:pt idx="9">
                  <c:v>0.83931138761014568</c:v>
                </c:pt>
                <c:pt idx="10">
                  <c:v>0.71730890594431174</c:v>
                </c:pt>
                <c:pt idx="11">
                  <c:v>0.70338224566405216</c:v>
                </c:pt>
                <c:pt idx="12">
                  <c:v>0.71745116240462248</c:v>
                </c:pt>
              </c:numCache>
            </c:numRef>
          </c:val>
        </c:ser>
        <c:ser>
          <c:idx val="1"/>
          <c:order val="2"/>
          <c:tx>
            <c:strRef>
              <c:f>'Efficiency Estimates BM'!$K$43</c:f>
              <c:strCache>
                <c:ptCount val="1"/>
                <c:pt idx="0">
                  <c:v>LSE CD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80"/>
              </a:solidFill>
              <a:prstDash val="solid"/>
            </a:ln>
          </c:spPr>
          <c:cat>
            <c:strRef>
              <c:f>'Efficiency Estimates BM'!$L$45:$L$57</c:f>
              <c:strCache>
                <c:ptCount val="13"/>
                <c:pt idx="0">
                  <c:v>ACT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'Efficiency Estimates BM'!$K$45:$K$57</c:f>
              <c:numCache>
                <c:formatCode>0.000</c:formatCode>
                <c:ptCount val="13"/>
                <c:pt idx="0">
                  <c:v>0.4409802892995659</c:v>
                </c:pt>
                <c:pt idx="1">
                  <c:v>0.42212858819442789</c:v>
                </c:pt>
                <c:pt idx="2">
                  <c:v>0.86908547358310473</c:v>
                </c:pt>
                <c:pt idx="3">
                  <c:v>0.5551863254755578</c:v>
                </c:pt>
                <c:pt idx="4">
                  <c:v>0.60937130551074614</c:v>
                </c:pt>
                <c:pt idx="5">
                  <c:v>0.52770819976736683</c:v>
                </c:pt>
                <c:pt idx="6">
                  <c:v>0.63423476581682603</c:v>
                </c:pt>
                <c:pt idx="7">
                  <c:v>0.6539731391529342</c:v>
                </c:pt>
                <c:pt idx="8">
                  <c:v>1</c:v>
                </c:pt>
                <c:pt idx="9">
                  <c:v>0.80559994971266491</c:v>
                </c:pt>
                <c:pt idx="10">
                  <c:v>0.74815432907230373</c:v>
                </c:pt>
                <c:pt idx="11">
                  <c:v>0.76747451905519437</c:v>
                </c:pt>
                <c:pt idx="12">
                  <c:v>0.80031450285519912</c:v>
                </c:pt>
              </c:numCache>
            </c:numRef>
          </c:val>
        </c:ser>
        <c:ser>
          <c:idx val="3"/>
          <c:order val="3"/>
          <c:tx>
            <c:strRef>
              <c:f>'Efficiency Estimates BM'!$M$43</c:f>
              <c:strCache>
                <c:ptCount val="1"/>
                <c:pt idx="0">
                  <c:v>Opex MPFP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FFCC"/>
              </a:solidFill>
              <a:prstDash val="solid"/>
            </a:ln>
          </c:spPr>
          <c:cat>
            <c:strRef>
              <c:f>'Efficiency Estimates BM'!$L$45:$L$57</c:f>
              <c:strCache>
                <c:ptCount val="13"/>
                <c:pt idx="0">
                  <c:v>ACT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'Efficiency Estimates BM'!$N$45:$N$57</c:f>
              <c:numCache>
                <c:formatCode>0.000</c:formatCode>
                <c:ptCount val="13"/>
                <c:pt idx="0">
                  <c:v>0.54067621853994952</c:v>
                </c:pt>
                <c:pt idx="1">
                  <c:v>0.45767859054465959</c:v>
                </c:pt>
                <c:pt idx="2">
                  <c:v>1</c:v>
                </c:pt>
                <c:pt idx="3">
                  <c:v>0.62867139565151253</c:v>
                </c:pt>
                <c:pt idx="4">
                  <c:v>0.66019483117073352</c:v>
                </c:pt>
                <c:pt idx="5">
                  <c:v>0.46690743547414731</c:v>
                </c:pt>
                <c:pt idx="6">
                  <c:v>0.514803901130787</c:v>
                </c:pt>
                <c:pt idx="7">
                  <c:v>0.65194633973192406</c:v>
                </c:pt>
                <c:pt idx="8">
                  <c:v>0.88519722571230541</c:v>
                </c:pt>
                <c:pt idx="9">
                  <c:v>0.85810228354752749</c:v>
                </c:pt>
                <c:pt idx="10">
                  <c:v>0.65358589643185117</c:v>
                </c:pt>
                <c:pt idx="11">
                  <c:v>0.71178170795607554</c:v>
                </c:pt>
                <c:pt idx="12">
                  <c:v>0.74853932964104419</c:v>
                </c:pt>
              </c:numCache>
            </c:numRef>
          </c:val>
        </c:ser>
        <c:axId val="84066688"/>
        <c:axId val="84068224"/>
      </c:barChart>
      <c:catAx>
        <c:axId val="8406668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068224"/>
        <c:crosses val="autoZero"/>
        <c:auto val="1"/>
        <c:lblAlgn val="ctr"/>
        <c:lblOffset val="100"/>
        <c:tickLblSkip val="1"/>
        <c:tickMarkSkip val="1"/>
      </c:catAx>
      <c:valAx>
        <c:axId val="84068224"/>
        <c:scaling>
          <c:orientation val="minMax"/>
          <c:max val="1.1000000000000001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066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632974038866903"/>
          <c:y val="0.40624993304408374"/>
          <c:w val="0.99337200984591945"/>
          <c:h val="0.593749888406806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verticalDpi="4294967293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00700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75"/>
  <sheetViews>
    <sheetView tabSelected="1" workbookViewId="0"/>
  </sheetViews>
  <sheetFormatPr defaultRowHeight="15"/>
  <cols>
    <col min="7" max="7" width="12.85546875" style="2" customWidth="1"/>
    <col min="18" max="18" width="13" customWidth="1"/>
    <col min="19" max="19" width="6.140625" customWidth="1"/>
    <col min="20" max="20" width="14.5703125" customWidth="1"/>
    <col min="21" max="21" width="15.42578125" customWidth="1"/>
    <col min="22" max="22" width="11.7109375" customWidth="1"/>
    <col min="23" max="23" width="15.7109375" customWidth="1"/>
  </cols>
  <sheetData>
    <row r="1" spans="1:10">
      <c r="A1" s="4" t="s">
        <v>69</v>
      </c>
    </row>
    <row r="2" spans="1:10">
      <c r="A2" s="4" t="s">
        <v>67</v>
      </c>
    </row>
    <row r="3" spans="1:10">
      <c r="A3" s="9" t="s">
        <v>70</v>
      </c>
    </row>
    <row r="4" spans="1:10">
      <c r="B4" s="4" t="s">
        <v>57</v>
      </c>
    </row>
    <row r="5" spans="1:10">
      <c r="A5" s="1" t="s">
        <v>1</v>
      </c>
      <c r="B5" t="s">
        <v>2</v>
      </c>
      <c r="C5" t="s">
        <v>3</v>
      </c>
      <c r="D5" t="s">
        <v>66</v>
      </c>
      <c r="E5" t="s">
        <v>36</v>
      </c>
      <c r="F5" s="2"/>
      <c r="G5"/>
    </row>
    <row r="6" spans="1:10">
      <c r="A6" s="1" t="s">
        <v>0</v>
      </c>
    </row>
    <row r="7" spans="1:10">
      <c r="A7" s="1" t="s">
        <v>1</v>
      </c>
      <c r="B7" t="s">
        <v>4</v>
      </c>
      <c r="C7" s="3">
        <v>0.69651549999999995</v>
      </c>
      <c r="D7" s="3">
        <v>5.8242099999999998E-2</v>
      </c>
      <c r="E7" s="3">
        <v>11.96</v>
      </c>
    </row>
    <row r="8" spans="1:10">
      <c r="A8" s="1" t="s">
        <v>1</v>
      </c>
      <c r="B8" t="s">
        <v>5</v>
      </c>
      <c r="C8" s="3">
        <v>0.1120468</v>
      </c>
      <c r="D8" s="3">
        <v>2.6835500000000002E-2</v>
      </c>
      <c r="E8" s="3">
        <v>4.18</v>
      </c>
    </row>
    <row r="9" spans="1:10">
      <c r="A9" s="1" t="s">
        <v>1</v>
      </c>
      <c r="B9" t="s">
        <v>6</v>
      </c>
      <c r="C9" s="3">
        <v>0.19091169999999999</v>
      </c>
      <c r="D9" s="3">
        <v>5.7797500000000002E-2</v>
      </c>
      <c r="E9" s="3">
        <v>3.3</v>
      </c>
    </row>
    <row r="10" spans="1:10">
      <c r="A10" s="1" t="s">
        <v>1</v>
      </c>
      <c r="B10" t="s">
        <v>7</v>
      </c>
      <c r="C10" s="3">
        <v>-0.17655299999999999</v>
      </c>
      <c r="D10" s="3">
        <v>2.0528899999999999E-2</v>
      </c>
      <c r="E10" s="3">
        <v>-8.6</v>
      </c>
    </row>
    <row r="11" spans="1:10">
      <c r="A11" s="1" t="s">
        <v>8</v>
      </c>
      <c r="B11" t="s">
        <v>9</v>
      </c>
      <c r="C11" s="3">
        <v>1.8526600000000001E-2</v>
      </c>
      <c r="D11" s="3">
        <v>2.1933999999999999E-3</v>
      </c>
      <c r="E11" s="3">
        <v>8.4499999999999993</v>
      </c>
      <c r="F11" s="4" t="s">
        <v>59</v>
      </c>
    </row>
    <row r="12" spans="1:10">
      <c r="A12" s="1" t="s">
        <v>1</v>
      </c>
      <c r="B12" t="s">
        <v>10</v>
      </c>
      <c r="C12" s="3">
        <v>-0.30749850000000001</v>
      </c>
      <c r="D12" s="3">
        <v>0.133272</v>
      </c>
      <c r="E12" s="3">
        <v>-2.31</v>
      </c>
      <c r="G12" s="2" t="s">
        <v>28</v>
      </c>
      <c r="H12" t="s">
        <v>26</v>
      </c>
      <c r="I12" t="s">
        <v>27</v>
      </c>
      <c r="J12" t="s">
        <v>29</v>
      </c>
    </row>
    <row r="13" spans="1:10">
      <c r="A13" s="1" t="s">
        <v>1</v>
      </c>
      <c r="B13" t="s">
        <v>11</v>
      </c>
      <c r="C13" s="3">
        <v>-0.1293533</v>
      </c>
      <c r="D13" s="3">
        <v>0.13275980000000001</v>
      </c>
      <c r="E13" s="3">
        <v>-0.97</v>
      </c>
      <c r="F13">
        <v>1</v>
      </c>
      <c r="G13" s="2">
        <v>0</v>
      </c>
      <c r="H13">
        <f>EXP(G13)</f>
        <v>1</v>
      </c>
      <c r="I13">
        <f t="shared" ref="I13:I20" si="0">H13/H$21</f>
        <v>2.2676750509378931</v>
      </c>
      <c r="J13">
        <f>1/I13</f>
        <v>0.4409802892995659</v>
      </c>
    </row>
    <row r="14" spans="1:10">
      <c r="A14" s="1" t="s">
        <v>8</v>
      </c>
      <c r="B14" t="s">
        <v>12</v>
      </c>
      <c r="C14" s="3">
        <v>4.3690199999999998E-2</v>
      </c>
      <c r="D14" s="3">
        <v>0.16140869999999999</v>
      </c>
      <c r="E14" s="3">
        <v>0.27</v>
      </c>
      <c r="F14">
        <v>2</v>
      </c>
      <c r="G14" s="2">
        <f>C14</f>
        <v>4.3690199999999998E-2</v>
      </c>
      <c r="H14">
        <f t="shared" ref="H14:H25" si="1">EXP(G14)</f>
        <v>1.0446586694963553</v>
      </c>
      <c r="I14">
        <f t="shared" si="0"/>
        <v>2.3689464015628592</v>
      </c>
      <c r="J14">
        <f t="shared" ref="J14:J25" si="2">1/I14</f>
        <v>0.42212858819442789</v>
      </c>
    </row>
    <row r="15" spans="1:10">
      <c r="A15" s="1" t="s">
        <v>8</v>
      </c>
      <c r="B15" t="s">
        <v>13</v>
      </c>
      <c r="C15" s="3">
        <v>-0.67844130000000002</v>
      </c>
      <c r="D15" s="3">
        <v>0.1465822</v>
      </c>
      <c r="E15" s="3">
        <v>-4.63</v>
      </c>
      <c r="F15">
        <v>3</v>
      </c>
      <c r="G15" s="2">
        <f t="shared" ref="G15:G25" si="3">C15</f>
        <v>-0.67844130000000002</v>
      </c>
      <c r="H15">
        <f t="shared" si="1"/>
        <v>0.50740727201603375</v>
      </c>
      <c r="I15">
        <f t="shared" si="0"/>
        <v>1.1506348114152167</v>
      </c>
      <c r="J15">
        <f t="shared" si="2"/>
        <v>0.86908547358310473</v>
      </c>
    </row>
    <row r="16" spans="1:10">
      <c r="A16" s="1" t="s">
        <v>8</v>
      </c>
      <c r="B16" t="s">
        <v>14</v>
      </c>
      <c r="C16" s="3">
        <v>-0.2303036</v>
      </c>
      <c r="D16" s="3">
        <v>0.14097850000000001</v>
      </c>
      <c r="E16" s="3">
        <v>-1.63</v>
      </c>
      <c r="F16">
        <v>4</v>
      </c>
      <c r="G16" s="2">
        <f t="shared" si="3"/>
        <v>-0.2303036</v>
      </c>
      <c r="H16">
        <f t="shared" si="1"/>
        <v>0.79429241871516565</v>
      </c>
      <c r="I16">
        <f t="shared" si="0"/>
        <v>1.8011971010694954</v>
      </c>
      <c r="J16">
        <f t="shared" si="2"/>
        <v>0.5551863254755578</v>
      </c>
    </row>
    <row r="17" spans="1:13">
      <c r="A17" s="1" t="s">
        <v>8</v>
      </c>
      <c r="B17" t="s">
        <v>15</v>
      </c>
      <c r="C17" s="3">
        <v>-0.32342759999999998</v>
      </c>
      <c r="D17" s="3">
        <v>0.13952899999999999</v>
      </c>
      <c r="E17" s="3">
        <v>-2.3199999999999998</v>
      </c>
      <c r="F17">
        <v>5</v>
      </c>
      <c r="G17" s="2">
        <f t="shared" si="3"/>
        <v>-0.32342759999999998</v>
      </c>
      <c r="H17">
        <f t="shared" si="1"/>
        <v>0.72366434932468171</v>
      </c>
      <c r="I17">
        <f t="shared" si="0"/>
        <v>1.6410355902167848</v>
      </c>
      <c r="J17">
        <f t="shared" si="2"/>
        <v>0.60937130551074614</v>
      </c>
    </row>
    <row r="18" spans="1:13">
      <c r="A18" s="1" t="s">
        <v>8</v>
      </c>
      <c r="B18" t="s">
        <v>16</v>
      </c>
      <c r="C18" s="3">
        <v>-0.17954329999999999</v>
      </c>
      <c r="D18" s="3">
        <v>0.15200649999999999</v>
      </c>
      <c r="E18" s="3">
        <v>-1.18</v>
      </c>
      <c r="F18">
        <v>6</v>
      </c>
      <c r="G18" s="2">
        <f t="shared" si="3"/>
        <v>-0.17954329999999999</v>
      </c>
      <c r="H18">
        <f t="shared" si="1"/>
        <v>0.8356517664382821</v>
      </c>
      <c r="I18">
        <f t="shared" si="0"/>
        <v>1.8949866620242717</v>
      </c>
      <c r="J18">
        <f t="shared" si="2"/>
        <v>0.52770819976736683</v>
      </c>
    </row>
    <row r="19" spans="1:13">
      <c r="A19" s="1" t="s">
        <v>8</v>
      </c>
      <c r="B19" t="s">
        <v>17</v>
      </c>
      <c r="C19" s="3">
        <v>-0.36341899999999999</v>
      </c>
      <c r="D19" s="3">
        <v>0.1643145</v>
      </c>
      <c r="E19" s="3">
        <v>-2.21</v>
      </c>
      <c r="F19">
        <v>7</v>
      </c>
      <c r="G19" s="2">
        <f t="shared" si="3"/>
        <v>-0.36341899999999999</v>
      </c>
      <c r="H19">
        <f t="shared" si="1"/>
        <v>0.69529504383385687</v>
      </c>
      <c r="I19">
        <f t="shared" si="0"/>
        <v>1.5767032239428058</v>
      </c>
      <c r="J19">
        <f t="shared" si="2"/>
        <v>0.63423476581682603</v>
      </c>
    </row>
    <row r="20" spans="1:13">
      <c r="A20" s="1" t="s">
        <v>8</v>
      </c>
      <c r="B20" t="s">
        <v>18</v>
      </c>
      <c r="C20" s="3">
        <v>-0.39406609999999997</v>
      </c>
      <c r="D20" s="3">
        <v>0.14339759999999999</v>
      </c>
      <c r="E20" s="3">
        <v>-2.75</v>
      </c>
      <c r="F20">
        <v>8</v>
      </c>
      <c r="G20" s="2">
        <f t="shared" si="3"/>
        <v>-0.39406609999999997</v>
      </c>
      <c r="H20">
        <f t="shared" si="1"/>
        <v>0.67430948291049153</v>
      </c>
      <c r="I20">
        <f t="shared" si="0"/>
        <v>1.5291147910069531</v>
      </c>
      <c r="J20">
        <f t="shared" si="2"/>
        <v>0.6539731391529342</v>
      </c>
    </row>
    <row r="21" spans="1:13">
      <c r="A21" s="1" t="s">
        <v>8</v>
      </c>
      <c r="B21" t="s">
        <v>19</v>
      </c>
      <c r="C21" s="3">
        <v>-0.81875509999999996</v>
      </c>
      <c r="D21" s="3">
        <v>0.15120500000000001</v>
      </c>
      <c r="E21" s="3">
        <v>-5.41</v>
      </c>
      <c r="F21">
        <v>9</v>
      </c>
      <c r="G21" s="2">
        <f t="shared" si="3"/>
        <v>-0.81875509999999996</v>
      </c>
      <c r="H21">
        <f t="shared" si="1"/>
        <v>0.44098028929956595</v>
      </c>
      <c r="I21">
        <f>H21/H$21</f>
        <v>1</v>
      </c>
      <c r="J21">
        <f t="shared" si="2"/>
        <v>1</v>
      </c>
    </row>
    <row r="22" spans="1:13">
      <c r="A22" s="1" t="s">
        <v>1</v>
      </c>
      <c r="B22" t="s">
        <v>20</v>
      </c>
      <c r="C22" s="3">
        <v>-0.60258710000000004</v>
      </c>
      <c r="D22" s="3">
        <v>0.1466595</v>
      </c>
      <c r="E22" s="3">
        <v>-4.1100000000000003</v>
      </c>
      <c r="F22">
        <v>10</v>
      </c>
      <c r="G22" s="2">
        <f t="shared" si="3"/>
        <v>-0.60258710000000004</v>
      </c>
      <c r="H22">
        <f t="shared" si="1"/>
        <v>0.54739364054932149</v>
      </c>
      <c r="I22">
        <f>H22/H$21</f>
        <v>1.2413109017157613</v>
      </c>
      <c r="J22">
        <f t="shared" si="2"/>
        <v>0.80559994971266491</v>
      </c>
    </row>
    <row r="23" spans="1:13">
      <c r="A23" s="1" t="s">
        <v>1</v>
      </c>
      <c r="B23" t="s">
        <v>21</v>
      </c>
      <c r="C23" s="3">
        <v>-0.52860910000000005</v>
      </c>
      <c r="D23" s="3">
        <v>0.14453469999999999</v>
      </c>
      <c r="E23" s="3">
        <v>-3.66</v>
      </c>
      <c r="F23">
        <v>11</v>
      </c>
      <c r="G23" s="2">
        <f t="shared" si="3"/>
        <v>-0.52860910000000005</v>
      </c>
      <c r="H23">
        <f t="shared" si="1"/>
        <v>0.58942422995316035</v>
      </c>
      <c r="I23">
        <f>H23/H$21</f>
        <v>1.3366226206830611</v>
      </c>
      <c r="J23">
        <f t="shared" si="2"/>
        <v>0.74815432907230373</v>
      </c>
    </row>
    <row r="24" spans="1:13">
      <c r="A24" s="1" t="s">
        <v>1</v>
      </c>
      <c r="B24" t="s">
        <v>22</v>
      </c>
      <c r="C24" s="3">
        <v>-0.55410510000000002</v>
      </c>
      <c r="D24" s="3">
        <v>0.14983399999999999</v>
      </c>
      <c r="E24" s="3">
        <v>-3.7</v>
      </c>
      <c r="F24">
        <v>12</v>
      </c>
      <c r="G24" s="2">
        <f t="shared" si="3"/>
        <v>-0.55410510000000002</v>
      </c>
      <c r="H24">
        <f t="shared" si="1"/>
        <v>0.57458622840330675</v>
      </c>
      <c r="I24">
        <f>H24/H$21</f>
        <v>1.3029748547626805</v>
      </c>
      <c r="J24">
        <f t="shared" si="2"/>
        <v>0.76747451905519437</v>
      </c>
    </row>
    <row r="25" spans="1:13">
      <c r="A25" s="1" t="s">
        <v>1</v>
      </c>
      <c r="B25" t="s">
        <v>23</v>
      </c>
      <c r="C25" s="3">
        <v>-0.5960046</v>
      </c>
      <c r="D25" s="3">
        <v>0.14330119999999999</v>
      </c>
      <c r="E25" s="3">
        <v>-4.16</v>
      </c>
      <c r="F25">
        <v>13</v>
      </c>
      <c r="G25" s="2">
        <f t="shared" si="3"/>
        <v>-0.5960046</v>
      </c>
      <c r="H25">
        <f t="shared" si="1"/>
        <v>0.55100874434528713</v>
      </c>
      <c r="I25">
        <f>H25/H$21</f>
        <v>1.2495087824004234</v>
      </c>
      <c r="J25">
        <f t="shared" si="2"/>
        <v>0.80031450285519912</v>
      </c>
    </row>
    <row r="26" spans="1:13">
      <c r="A26" s="1" t="s">
        <v>24</v>
      </c>
      <c r="B26" t="s">
        <v>25</v>
      </c>
      <c r="C26" s="3">
        <v>-27.182449999999999</v>
      </c>
      <c r="D26" s="3">
        <v>4.4139699999999999</v>
      </c>
      <c r="E26" s="3">
        <v>-6.16</v>
      </c>
    </row>
    <row r="27" spans="1:13">
      <c r="A27" s="1" t="s">
        <v>0</v>
      </c>
      <c r="M27" t="s">
        <v>30</v>
      </c>
    </row>
    <row r="29" spans="1:13">
      <c r="B29" s="4" t="s">
        <v>58</v>
      </c>
    </row>
    <row r="30" spans="1:13">
      <c r="B30" t="s">
        <v>31</v>
      </c>
      <c r="C30" t="s">
        <v>32</v>
      </c>
      <c r="D30" t="s">
        <v>33</v>
      </c>
      <c r="E30" t="s">
        <v>34</v>
      </c>
    </row>
    <row r="31" spans="1:13">
      <c r="B31" t="s">
        <v>2</v>
      </c>
      <c r="C31" t="s">
        <v>35</v>
      </c>
      <c r="D31" t="s">
        <v>66</v>
      </c>
      <c r="E31" t="s">
        <v>36</v>
      </c>
    </row>
    <row r="32" spans="1:13">
      <c r="B32" t="s">
        <v>31</v>
      </c>
      <c r="C32" t="s">
        <v>32</v>
      </c>
      <c r="D32" t="s">
        <v>33</v>
      </c>
      <c r="E32" t="s">
        <v>34</v>
      </c>
    </row>
    <row r="33" spans="2:25">
      <c r="B33" t="s">
        <v>4</v>
      </c>
      <c r="C33" s="3">
        <v>0.58136350000000003</v>
      </c>
      <c r="D33" s="3">
        <v>6.5934199999999998E-2</v>
      </c>
      <c r="E33" s="3">
        <v>8.82</v>
      </c>
    </row>
    <row r="34" spans="2:25">
      <c r="B34" t="s">
        <v>5</v>
      </c>
      <c r="C34" s="3">
        <v>0.1094335</v>
      </c>
      <c r="D34" s="3">
        <v>2.7470999999999999E-2</v>
      </c>
      <c r="E34" s="3">
        <v>3.98</v>
      </c>
    </row>
    <row r="35" spans="2:25">
      <c r="B35" t="s">
        <v>6</v>
      </c>
      <c r="C35" s="3">
        <v>0.28078629999999999</v>
      </c>
      <c r="D35" s="3">
        <v>5.8292099999999999E-2</v>
      </c>
      <c r="E35" s="3">
        <v>4.82</v>
      </c>
    </row>
    <row r="36" spans="2:25">
      <c r="B36" t="s">
        <v>37</v>
      </c>
      <c r="C36" s="3">
        <v>-0.34251930000000003</v>
      </c>
      <c r="D36" s="3">
        <v>0.28420200000000001</v>
      </c>
      <c r="E36" s="3">
        <v>-1.21</v>
      </c>
    </row>
    <row r="37" spans="2:25">
      <c r="B37" t="s">
        <v>38</v>
      </c>
      <c r="C37" s="3">
        <v>0.19540350000000001</v>
      </c>
      <c r="D37" s="3">
        <v>9.0696700000000005E-2</v>
      </c>
      <c r="E37" s="3">
        <v>2.15</v>
      </c>
    </row>
    <row r="38" spans="2:25">
      <c r="B38" t="s">
        <v>39</v>
      </c>
      <c r="C38" s="3">
        <v>0.15459030000000001</v>
      </c>
      <c r="D38" s="3">
        <v>0.2168592</v>
      </c>
      <c r="E38" s="3">
        <v>0.71</v>
      </c>
    </row>
    <row r="39" spans="2:25">
      <c r="B39" t="s">
        <v>40</v>
      </c>
      <c r="C39" s="3">
        <v>-8.8207000000000008E-3</v>
      </c>
      <c r="D39" s="3">
        <v>3.6105600000000002E-2</v>
      </c>
      <c r="E39" s="3">
        <v>-0.24</v>
      </c>
      <c r="S39" s="4"/>
    </row>
    <row r="40" spans="2:25">
      <c r="B40" t="s">
        <v>41</v>
      </c>
      <c r="C40" s="3">
        <v>-0.17678559999999999</v>
      </c>
      <c r="D40" s="3">
        <v>7.1453799999999998E-2</v>
      </c>
      <c r="E40" s="3">
        <v>-2.4700000000000002</v>
      </c>
      <c r="T40" s="7"/>
      <c r="U40" s="8"/>
      <c r="W40" s="8"/>
    </row>
    <row r="41" spans="2:25">
      <c r="B41" t="s">
        <v>42</v>
      </c>
      <c r="C41" s="3">
        <v>8.2690299999999994E-2</v>
      </c>
      <c r="D41" s="3">
        <v>0.17483650000000001</v>
      </c>
      <c r="E41" s="3">
        <v>0.47</v>
      </c>
      <c r="T41" s="7"/>
      <c r="U41" s="7"/>
      <c r="V41" s="7"/>
      <c r="W41" s="7"/>
    </row>
    <row r="42" spans="2:25">
      <c r="B42" t="s">
        <v>7</v>
      </c>
      <c r="C42" s="3">
        <v>-0.15930059999999999</v>
      </c>
      <c r="D42" s="3">
        <v>2.3963399999999999E-2</v>
      </c>
      <c r="E42" s="3">
        <v>-6.65</v>
      </c>
      <c r="F42" s="4" t="s">
        <v>60</v>
      </c>
      <c r="K42" s="4" t="s">
        <v>61</v>
      </c>
      <c r="T42" s="7"/>
      <c r="U42" s="7"/>
      <c r="V42" s="7"/>
      <c r="W42" s="7"/>
      <c r="X42" s="4"/>
    </row>
    <row r="43" spans="2:25">
      <c r="B43" t="s">
        <v>9</v>
      </c>
      <c r="C43" s="3">
        <v>1.92645E-2</v>
      </c>
      <c r="D43" s="3">
        <v>2.1500999999999998E-3</v>
      </c>
      <c r="E43" s="3">
        <v>8.9600000000000009</v>
      </c>
      <c r="J43" t="s">
        <v>63</v>
      </c>
      <c r="K43" t="s">
        <v>64</v>
      </c>
      <c r="M43" t="s">
        <v>55</v>
      </c>
      <c r="V43" s="7"/>
    </row>
    <row r="44" spans="2:25" ht="31.9" customHeight="1">
      <c r="B44" t="s">
        <v>10</v>
      </c>
      <c r="C44" s="3">
        <v>-0.39876990000000001</v>
      </c>
      <c r="D44" s="3">
        <v>0.12941859999999999</v>
      </c>
      <c r="E44" s="3">
        <v>-3.08</v>
      </c>
      <c r="G44" s="2" t="s">
        <v>28</v>
      </c>
      <c r="H44" t="s">
        <v>26</v>
      </c>
      <c r="I44" t="s">
        <v>27</v>
      </c>
      <c r="J44" t="s">
        <v>29</v>
      </c>
      <c r="K44" t="s">
        <v>29</v>
      </c>
      <c r="M44" t="s">
        <v>62</v>
      </c>
      <c r="N44" s="12" t="s">
        <v>68</v>
      </c>
      <c r="O44" t="s">
        <v>56</v>
      </c>
      <c r="R44" s="4"/>
      <c r="T44" s="6"/>
      <c r="U44" s="6"/>
      <c r="V44" s="7"/>
      <c r="W44" s="6"/>
      <c r="X44" s="10"/>
      <c r="Y44" s="11"/>
    </row>
    <row r="45" spans="2:25">
      <c r="B45" t="s">
        <v>11</v>
      </c>
      <c r="C45" s="3">
        <v>-0.23814450000000001</v>
      </c>
      <c r="D45" s="3">
        <v>0.1283601</v>
      </c>
      <c r="E45" s="3">
        <v>-1.86</v>
      </c>
      <c r="F45">
        <v>1</v>
      </c>
      <c r="G45" s="2">
        <v>0</v>
      </c>
      <c r="H45">
        <f>EXP(G45)</f>
        <v>1</v>
      </c>
      <c r="I45">
        <f>H45/H$53</f>
        <v>2.5040504480005987</v>
      </c>
      <c r="J45" s="3">
        <f>1/I45</f>
        <v>0.3993529766137367</v>
      </c>
      <c r="K45" s="3">
        <f>J13</f>
        <v>0.4409802892995659</v>
      </c>
      <c r="L45" t="s">
        <v>43</v>
      </c>
      <c r="M45" s="3">
        <v>0.87551818181818175</v>
      </c>
      <c r="N45" s="3">
        <v>0.54067621853994952</v>
      </c>
      <c r="O45" s="3">
        <v>0.44781369999999998</v>
      </c>
      <c r="P45" s="3"/>
      <c r="T45" s="3"/>
      <c r="U45" s="3"/>
      <c r="V45" s="7"/>
      <c r="W45" s="3"/>
      <c r="Y45" s="3"/>
    </row>
    <row r="46" spans="2:25">
      <c r="B46" t="s">
        <v>12</v>
      </c>
      <c r="C46" s="3">
        <v>-0.17485200000000001</v>
      </c>
      <c r="D46" s="3">
        <v>0.1649833</v>
      </c>
      <c r="E46" s="3">
        <v>-1.06</v>
      </c>
      <c r="F46">
        <v>2</v>
      </c>
      <c r="G46">
        <f>C46</f>
        <v>-0.17485200000000001</v>
      </c>
      <c r="H46">
        <f t="shared" ref="H46:H57" si="4">EXP(G46)</f>
        <v>0.83958126960246804</v>
      </c>
      <c r="I46">
        <f t="shared" ref="I46:I57" si="5">H46/H$53</f>
        <v>2.1023538542809717</v>
      </c>
      <c r="J46" s="3">
        <f t="shared" ref="J46:J57" si="6">1/I46</f>
        <v>0.47565731999098271</v>
      </c>
      <c r="K46" s="3">
        <f t="shared" ref="K46:K57" si="7">J14</f>
        <v>0.42212858819442789</v>
      </c>
      <c r="L46" t="s">
        <v>44</v>
      </c>
      <c r="M46" s="3">
        <v>0.74114545454545466</v>
      </c>
      <c r="N46" s="3">
        <v>0.45767859054465959</v>
      </c>
      <c r="O46" s="3">
        <v>0.44586029999999999</v>
      </c>
      <c r="P46" s="3"/>
      <c r="T46" s="3"/>
      <c r="U46" s="3"/>
      <c r="V46" s="7"/>
      <c r="W46" s="3"/>
      <c r="Y46" s="3"/>
    </row>
    <row r="47" spans="2:25">
      <c r="B47" t="s">
        <v>13</v>
      </c>
      <c r="C47" s="3">
        <v>-0.72504049999999998</v>
      </c>
      <c r="D47" s="3">
        <v>0.14141239999999999</v>
      </c>
      <c r="E47" s="3">
        <v>-5.13</v>
      </c>
      <c r="F47">
        <v>3</v>
      </c>
      <c r="G47">
        <f t="shared" ref="G47:G57" si="8">C47</f>
        <v>-0.72504049999999998</v>
      </c>
      <c r="H47">
        <f t="shared" si="4"/>
        <v>0.48430495420752112</v>
      </c>
      <c r="I47">
        <f t="shared" si="5"/>
        <v>1.2127240375522528</v>
      </c>
      <c r="J47" s="3">
        <f t="shared" si="6"/>
        <v>0.82458990589350212</v>
      </c>
      <c r="K47" s="3">
        <f t="shared" si="7"/>
        <v>0.86908547358310473</v>
      </c>
      <c r="L47" t="s">
        <v>45</v>
      </c>
      <c r="M47" s="3">
        <v>1.6196909090909088</v>
      </c>
      <c r="N47" s="3">
        <v>1</v>
      </c>
      <c r="O47" s="3">
        <v>0.8974318</v>
      </c>
      <c r="P47" s="3"/>
      <c r="T47" s="3"/>
      <c r="U47" s="3"/>
      <c r="V47" s="7"/>
      <c r="W47" s="3"/>
      <c r="Y47" s="3"/>
    </row>
    <row r="48" spans="2:25">
      <c r="B48" t="s">
        <v>14</v>
      </c>
      <c r="C48" s="3">
        <v>-0.39398909999999998</v>
      </c>
      <c r="D48" s="3">
        <v>0.13876810000000001</v>
      </c>
      <c r="E48" s="3">
        <v>-2.84</v>
      </c>
      <c r="F48">
        <v>4</v>
      </c>
      <c r="G48">
        <f t="shared" si="8"/>
        <v>-0.39398909999999998</v>
      </c>
      <c r="H48">
        <f t="shared" si="4"/>
        <v>0.67436140673971734</v>
      </c>
      <c r="I48">
        <f t="shared" si="5"/>
        <v>1.6886349826609031</v>
      </c>
      <c r="J48" s="3">
        <f t="shared" si="6"/>
        <v>0.59219429318243089</v>
      </c>
      <c r="K48" s="3">
        <f t="shared" si="7"/>
        <v>0.5551863254755578</v>
      </c>
      <c r="L48" t="s">
        <v>46</v>
      </c>
      <c r="M48" s="3">
        <v>1.0181454545454545</v>
      </c>
      <c r="N48" s="3">
        <v>0.62867139565151253</v>
      </c>
      <c r="O48" s="3">
        <v>0.57447740000000003</v>
      </c>
      <c r="P48" s="3"/>
      <c r="T48" s="3"/>
      <c r="U48" s="3"/>
      <c r="V48" s="7"/>
      <c r="W48" s="3"/>
      <c r="Y48" s="3"/>
    </row>
    <row r="49" spans="1:25">
      <c r="B49" t="s">
        <v>15</v>
      </c>
      <c r="C49" s="3">
        <v>-0.50732350000000004</v>
      </c>
      <c r="D49" s="3">
        <v>0.14053750000000001</v>
      </c>
      <c r="E49" s="3">
        <v>-3.61</v>
      </c>
      <c r="F49">
        <v>5</v>
      </c>
      <c r="G49">
        <f t="shared" si="8"/>
        <v>-0.50732350000000004</v>
      </c>
      <c r="H49">
        <f t="shared" si="4"/>
        <v>0.60210495801992892</v>
      </c>
      <c r="I49">
        <f t="shared" si="5"/>
        <v>1.5077011898731847</v>
      </c>
      <c r="J49" s="3">
        <f t="shared" si="6"/>
        <v>0.66326139868876255</v>
      </c>
      <c r="K49" s="3">
        <f t="shared" si="7"/>
        <v>0.60937130551074614</v>
      </c>
      <c r="L49" t="s">
        <v>47</v>
      </c>
      <c r="M49" s="3">
        <v>1.0691363636363638</v>
      </c>
      <c r="N49" s="3">
        <v>0.66019483117073352</v>
      </c>
      <c r="O49" s="3">
        <v>0.61896499999999999</v>
      </c>
      <c r="P49" s="3"/>
      <c r="T49" s="3"/>
      <c r="U49" s="3"/>
      <c r="V49" s="7"/>
      <c r="W49" s="3"/>
      <c r="Y49" s="3"/>
    </row>
    <row r="50" spans="1:25">
      <c r="B50" t="s">
        <v>16</v>
      </c>
      <c r="C50" s="3">
        <v>-0.27480310000000002</v>
      </c>
      <c r="D50" s="3">
        <v>0.1621678</v>
      </c>
      <c r="E50" s="3">
        <v>-1.69</v>
      </c>
      <c r="F50">
        <v>6</v>
      </c>
      <c r="G50">
        <f t="shared" si="8"/>
        <v>-0.27480310000000002</v>
      </c>
      <c r="H50">
        <f t="shared" si="4"/>
        <v>0.75972169770115539</v>
      </c>
      <c r="I50">
        <f t="shared" si="5"/>
        <v>1.9023814574843536</v>
      </c>
      <c r="J50" s="3">
        <f t="shared" si="6"/>
        <v>0.52565693177138462</v>
      </c>
      <c r="K50" s="3">
        <f t="shared" si="7"/>
        <v>0.52770819976736683</v>
      </c>
      <c r="L50" t="s">
        <v>48</v>
      </c>
      <c r="M50" s="3">
        <v>0.75629090909090912</v>
      </c>
      <c r="N50" s="3">
        <v>0.46690743547414731</v>
      </c>
      <c r="O50" s="3">
        <v>0.50981560000000004</v>
      </c>
      <c r="P50" s="3"/>
      <c r="T50" s="3"/>
      <c r="U50" s="3"/>
      <c r="V50" s="7"/>
      <c r="W50" s="3"/>
      <c r="Y50" s="3"/>
    </row>
    <row r="51" spans="1:25">
      <c r="B51" t="s">
        <v>17</v>
      </c>
      <c r="C51" s="3">
        <v>-0.51520880000000002</v>
      </c>
      <c r="D51" s="3">
        <v>0.1757832</v>
      </c>
      <c r="E51" s="3">
        <v>-2.93</v>
      </c>
      <c r="F51">
        <v>7</v>
      </c>
      <c r="G51">
        <f t="shared" si="8"/>
        <v>-0.51520880000000002</v>
      </c>
      <c r="H51">
        <f t="shared" si="4"/>
        <v>0.59737584951792289</v>
      </c>
      <c r="I51">
        <f t="shared" si="5"/>
        <v>1.4958592636100931</v>
      </c>
      <c r="J51" s="3">
        <f t="shared" si="6"/>
        <v>0.66851208822052488</v>
      </c>
      <c r="K51" s="3">
        <f t="shared" si="7"/>
        <v>0.63423476581682603</v>
      </c>
      <c r="L51" t="s">
        <v>49</v>
      </c>
      <c r="M51" s="3">
        <v>0.83374545454545446</v>
      </c>
      <c r="N51" s="3">
        <v>0.514803901130787</v>
      </c>
      <c r="O51" s="3">
        <v>0.57531049999999995</v>
      </c>
      <c r="P51" s="3"/>
      <c r="T51" s="3"/>
      <c r="U51" s="3"/>
      <c r="V51" s="7"/>
      <c r="W51" s="3"/>
      <c r="Y51" s="3"/>
    </row>
    <row r="52" spans="1:25">
      <c r="B52" t="s">
        <v>18</v>
      </c>
      <c r="C52" s="3">
        <v>-0.33229160000000002</v>
      </c>
      <c r="D52" s="3">
        <v>0.1437543</v>
      </c>
      <c r="E52" s="3">
        <v>-2.31</v>
      </c>
      <c r="F52">
        <v>8</v>
      </c>
      <c r="G52">
        <f t="shared" si="8"/>
        <v>-0.33229160000000002</v>
      </c>
      <c r="H52">
        <f t="shared" si="4"/>
        <v>0.71727813405230856</v>
      </c>
      <c r="I52">
        <f t="shared" si="5"/>
        <v>1.7961006329147167</v>
      </c>
      <c r="J52" s="3">
        <f t="shared" si="6"/>
        <v>0.55676167675371147</v>
      </c>
      <c r="K52" s="3">
        <f t="shared" si="7"/>
        <v>0.6539731391529342</v>
      </c>
      <c r="L52" t="s">
        <v>50</v>
      </c>
      <c r="M52" s="3">
        <v>1.0561272727272728</v>
      </c>
      <c r="N52" s="3">
        <v>0.65194633973192406</v>
      </c>
      <c r="O52" s="3">
        <v>0.70165489999999997</v>
      </c>
      <c r="P52" s="3"/>
      <c r="T52" s="3"/>
      <c r="U52" s="3"/>
      <c r="V52" s="7"/>
      <c r="W52" s="3"/>
      <c r="Y52" s="3"/>
    </row>
    <row r="53" spans="1:25">
      <c r="B53" t="s">
        <v>19</v>
      </c>
      <c r="C53" s="3">
        <v>-0.91790959999999999</v>
      </c>
      <c r="D53" s="3">
        <v>0.1498929</v>
      </c>
      <c r="E53" s="3">
        <v>-6.12</v>
      </c>
      <c r="F53">
        <v>9</v>
      </c>
      <c r="G53">
        <f t="shared" si="8"/>
        <v>-0.91790959999999999</v>
      </c>
      <c r="H53">
        <f t="shared" si="4"/>
        <v>0.3993529766137367</v>
      </c>
      <c r="I53">
        <f t="shared" si="5"/>
        <v>1</v>
      </c>
      <c r="J53" s="3">
        <f t="shared" si="6"/>
        <v>1</v>
      </c>
      <c r="K53" s="3">
        <f t="shared" si="7"/>
        <v>1</v>
      </c>
      <c r="L53" t="s">
        <v>51</v>
      </c>
      <c r="M53" s="3">
        <v>1.4340545454545457</v>
      </c>
      <c r="N53" s="3">
        <v>0.88519722571230541</v>
      </c>
      <c r="O53" s="3">
        <v>0.95825610000000006</v>
      </c>
      <c r="P53" s="3"/>
      <c r="T53" s="3"/>
      <c r="U53" s="3"/>
      <c r="V53" s="7"/>
      <c r="W53" s="3"/>
      <c r="Y53" s="3"/>
    </row>
    <row r="54" spans="1:25">
      <c r="B54" t="s">
        <v>20</v>
      </c>
      <c r="C54" s="3">
        <v>-0.74273610000000001</v>
      </c>
      <c r="D54" s="3">
        <v>0.14673349999999999</v>
      </c>
      <c r="E54" s="3">
        <v>-5.0599999999999996</v>
      </c>
      <c r="F54">
        <v>10</v>
      </c>
      <c r="G54">
        <f t="shared" si="8"/>
        <v>-0.74273610000000001</v>
      </c>
      <c r="H54">
        <f t="shared" si="4"/>
        <v>0.47581026840449991</v>
      </c>
      <c r="I54">
        <f t="shared" si="5"/>
        <v>1.1914529157615732</v>
      </c>
      <c r="J54" s="3">
        <f t="shared" si="6"/>
        <v>0.83931138761014568</v>
      </c>
      <c r="K54" s="3">
        <f t="shared" si="7"/>
        <v>0.80559994971266491</v>
      </c>
      <c r="L54" t="s">
        <v>52</v>
      </c>
      <c r="M54" s="3">
        <v>1.3892545454545457</v>
      </c>
      <c r="N54" s="3">
        <v>0.85810228354752749</v>
      </c>
      <c r="O54" s="3">
        <v>0.79754440000000004</v>
      </c>
      <c r="P54" s="3"/>
      <c r="T54" s="3"/>
      <c r="U54" s="3"/>
      <c r="V54" s="7"/>
      <c r="W54" s="3"/>
      <c r="Y54" s="3"/>
    </row>
    <row r="55" spans="1:25">
      <c r="B55" t="s">
        <v>21</v>
      </c>
      <c r="C55" s="3">
        <v>-0.58566090000000004</v>
      </c>
      <c r="D55" s="3">
        <v>0.14358290000000001</v>
      </c>
      <c r="E55" s="3">
        <v>-4.08</v>
      </c>
      <c r="F55">
        <v>11</v>
      </c>
      <c r="G55">
        <f t="shared" si="8"/>
        <v>-0.58566090000000004</v>
      </c>
      <c r="H55">
        <f t="shared" si="4"/>
        <v>0.55673779219010622</v>
      </c>
      <c r="I55">
        <f t="shared" si="5"/>
        <v>1.3940995179524998</v>
      </c>
      <c r="J55" s="3">
        <f t="shared" si="6"/>
        <v>0.71730890594431174</v>
      </c>
      <c r="K55" s="3">
        <f t="shared" si="7"/>
        <v>0.74815432907230373</v>
      </c>
      <c r="L55" t="s">
        <v>65</v>
      </c>
      <c r="M55" s="3">
        <v>1.0585909090909089</v>
      </c>
      <c r="N55" s="3">
        <v>0.65358589643185117</v>
      </c>
      <c r="O55" s="3">
        <v>0.74790509999999999</v>
      </c>
      <c r="P55" s="3"/>
      <c r="T55" s="3"/>
      <c r="U55" s="3"/>
      <c r="V55" s="7"/>
      <c r="W55" s="3"/>
      <c r="Y55" s="3"/>
    </row>
    <row r="56" spans="1:25">
      <c r="B56" t="s">
        <v>22</v>
      </c>
      <c r="C56" s="3">
        <v>-0.56605479999999997</v>
      </c>
      <c r="D56" s="3">
        <v>0.14568500000000001</v>
      </c>
      <c r="E56" s="3">
        <v>-3.89</v>
      </c>
      <c r="F56">
        <v>12</v>
      </c>
      <c r="G56">
        <f t="shared" si="8"/>
        <v>-0.56605479999999997</v>
      </c>
      <c r="H56">
        <f t="shared" si="4"/>
        <v>0.56776095654321468</v>
      </c>
      <c r="I56">
        <f t="shared" si="5"/>
        <v>1.4217020775892852</v>
      </c>
      <c r="J56" s="3">
        <f t="shared" si="6"/>
        <v>0.70338224566405216</v>
      </c>
      <c r="K56" s="3">
        <f t="shared" si="7"/>
        <v>0.76747451905519437</v>
      </c>
      <c r="L56" t="s">
        <v>53</v>
      </c>
      <c r="M56" s="3">
        <v>1.1528363636363634</v>
      </c>
      <c r="N56" s="3">
        <v>0.71178170795607554</v>
      </c>
      <c r="O56" s="3">
        <v>0.74562700000000004</v>
      </c>
      <c r="P56" s="3"/>
      <c r="T56" s="3"/>
      <c r="U56" s="3"/>
      <c r="V56" s="7"/>
      <c r="W56" s="3"/>
      <c r="Y56" s="3"/>
    </row>
    <row r="57" spans="1:25">
      <c r="B57" t="s">
        <v>23</v>
      </c>
      <c r="C57" s="3">
        <v>-0.58585920000000002</v>
      </c>
      <c r="D57" s="3">
        <v>0.14613309999999999</v>
      </c>
      <c r="E57" s="3">
        <v>-4.01</v>
      </c>
      <c r="F57">
        <v>13</v>
      </c>
      <c r="G57">
        <f t="shared" si="8"/>
        <v>-0.58585920000000002</v>
      </c>
      <c r="H57">
        <f t="shared" si="4"/>
        <v>0.55662740203146088</v>
      </c>
      <c r="I57">
        <f t="shared" si="5"/>
        <v>1.3938230954262889</v>
      </c>
      <c r="J57" s="3">
        <f t="shared" si="6"/>
        <v>0.71745116240462248</v>
      </c>
      <c r="K57" s="3">
        <f t="shared" si="7"/>
        <v>0.80031450285519912</v>
      </c>
      <c r="L57" t="s">
        <v>54</v>
      </c>
      <c r="M57" s="3">
        <v>1.2126181818181818</v>
      </c>
      <c r="N57" s="3">
        <v>0.74853932964104419</v>
      </c>
      <c r="O57" s="3">
        <v>0.84520649999999997</v>
      </c>
      <c r="P57" s="3"/>
      <c r="T57" s="3"/>
      <c r="U57" s="3"/>
      <c r="V57" s="7"/>
      <c r="W57" s="3"/>
      <c r="Y57" s="3"/>
    </row>
    <row r="58" spans="1:25">
      <c r="B58" t="s">
        <v>25</v>
      </c>
      <c r="C58" s="3">
        <v>-28.633279999999999</v>
      </c>
      <c r="D58" s="3">
        <v>4.32775</v>
      </c>
      <c r="E58" s="3">
        <v>-6.62</v>
      </c>
      <c r="V58" s="7"/>
    </row>
    <row r="59" spans="1:25">
      <c r="B59" t="s">
        <v>30</v>
      </c>
      <c r="Q59" t="s">
        <v>30</v>
      </c>
    </row>
    <row r="63" spans="1:25">
      <c r="A63" s="3"/>
      <c r="B63" s="5"/>
    </row>
    <row r="64" spans="1:25">
      <c r="A64" s="3"/>
      <c r="B64" s="5"/>
    </row>
    <row r="65" spans="1:2">
      <c r="A65" s="3"/>
      <c r="B65" s="5"/>
    </row>
    <row r="66" spans="1:2">
      <c r="A66" s="3"/>
      <c r="B66" s="5"/>
    </row>
    <row r="67" spans="1:2">
      <c r="A67" s="3"/>
      <c r="B67" s="5"/>
    </row>
    <row r="68" spans="1:2">
      <c r="A68" s="3"/>
      <c r="B68" s="5"/>
    </row>
    <row r="69" spans="1:2">
      <c r="A69" s="3"/>
      <c r="B69" s="5"/>
    </row>
    <row r="70" spans="1:2">
      <c r="A70" s="3"/>
      <c r="B70" s="5"/>
    </row>
    <row r="71" spans="1:2">
      <c r="A71" s="3"/>
      <c r="B71" s="5"/>
    </row>
    <row r="72" spans="1:2">
      <c r="A72" s="3"/>
      <c r="B72" s="5"/>
    </row>
    <row r="73" spans="1:2">
      <c r="A73" s="3"/>
      <c r="B73" s="5"/>
    </row>
    <row r="74" spans="1:2">
      <c r="A74" s="3"/>
      <c r="B74" s="5"/>
    </row>
    <row r="75" spans="1:2">
      <c r="A75" s="3"/>
      <c r="B75" s="5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Efficiency Estimates BM</vt:lpstr>
      <vt:lpstr>Ch Average Opex Efficiency BM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Denis Lawrence</cp:lastModifiedBy>
  <dcterms:created xsi:type="dcterms:W3CDTF">2014-07-25T22:06:54Z</dcterms:created>
  <dcterms:modified xsi:type="dcterms:W3CDTF">2017-10-28T00:53:59Z</dcterms:modified>
</cp:coreProperties>
</file>