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727"/>
  <workbookPr/>
  <mc:AlternateContent xmlns:mc="http://schemas.openxmlformats.org/markup-compatibility/2006">
    <mc:Choice Requires="x15">
      <x15ac:absPath xmlns:x15ac="http://schemas.microsoft.com/office/spreadsheetml/2010/11/ac" url="C:\Users\Mirinda\AppData\Local\Microsoft\Windows\INetCache\Content.MSO\"/>
    </mc:Choice>
  </mc:AlternateContent>
  <xr:revisionPtr revIDLastSave="0" documentId="8_{DFE1D844-142D-445D-BF92-27576B000B30}" xr6:coauthVersionLast="43" xr6:coauthVersionMax="43" xr10:uidLastSave="{00000000-0000-0000-0000-000000000000}"/>
  <bookViews>
    <workbookView xWindow="10215" yWindow="0" windowWidth="10275" windowHeight="10920" activeTab="2"/>
  </bookViews>
  <sheets>
    <sheet name="Ch Avge Opex Efficiency 2012-17" sheetId="6" r:id="rId1"/>
    <sheet name="Efficiency Estimates BM" sheetId="1" r:id="rId2"/>
    <sheet name="Comparison" sheetId="7" r:id="rId3"/>
  </sheets>
  <calcPr calcId="11421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6" i="1" l="1"/>
  <c r="H46" i="1"/>
  <c r="G53" i="1"/>
  <c r="H53" i="1"/>
  <c r="I46" i="1"/>
  <c r="G47" i="1"/>
  <c r="H47" i="1"/>
  <c r="I47" i="1"/>
  <c r="G48" i="1"/>
  <c r="H48" i="1"/>
  <c r="I48" i="1"/>
  <c r="G49" i="1"/>
  <c r="H49" i="1"/>
  <c r="I49" i="1"/>
  <c r="G50" i="1"/>
  <c r="H50" i="1"/>
  <c r="I50" i="1"/>
  <c r="G51" i="1"/>
  <c r="H51" i="1"/>
  <c r="I51" i="1"/>
  <c r="G52" i="1"/>
  <c r="H52" i="1"/>
  <c r="I52" i="1"/>
  <c r="I53" i="1"/>
  <c r="G54" i="1"/>
  <c r="H54" i="1"/>
  <c r="I54" i="1"/>
  <c r="G55" i="1"/>
  <c r="H55" i="1"/>
  <c r="I55" i="1"/>
  <c r="G56" i="1"/>
  <c r="H56" i="1"/>
  <c r="I56" i="1"/>
  <c r="G57" i="1"/>
  <c r="H57" i="1"/>
  <c r="I57" i="1"/>
  <c r="H45" i="1"/>
  <c r="I45" i="1"/>
  <c r="J46" i="1"/>
  <c r="J47" i="1"/>
  <c r="J48" i="1"/>
  <c r="J49" i="1"/>
  <c r="J50" i="1"/>
  <c r="J51" i="1"/>
  <c r="J52" i="1"/>
  <c r="J53" i="1"/>
  <c r="J54" i="1"/>
  <c r="J55" i="1"/>
  <c r="J56" i="1"/>
  <c r="J57" i="1"/>
  <c r="J45" i="1"/>
  <c r="G14" i="1"/>
  <c r="H14" i="1"/>
  <c r="G21" i="1"/>
  <c r="H21" i="1"/>
  <c r="I14" i="1"/>
  <c r="J14" i="1"/>
  <c r="K46" i="1"/>
  <c r="G15" i="1"/>
  <c r="H15" i="1"/>
  <c r="I15" i="1"/>
  <c r="J15" i="1"/>
  <c r="K47" i="1"/>
  <c r="G16" i="1"/>
  <c r="H16" i="1"/>
  <c r="I16" i="1"/>
  <c r="J16" i="1"/>
  <c r="K48" i="1"/>
  <c r="G17" i="1"/>
  <c r="H17" i="1"/>
  <c r="I17" i="1"/>
  <c r="J17" i="1"/>
  <c r="K49" i="1"/>
  <c r="G18" i="1"/>
  <c r="H18" i="1"/>
  <c r="I18" i="1"/>
  <c r="J18" i="1"/>
  <c r="K50" i="1"/>
  <c r="G19" i="1"/>
  <c r="H19" i="1"/>
  <c r="I19" i="1"/>
  <c r="J19" i="1"/>
  <c r="K51" i="1"/>
  <c r="G20" i="1"/>
  <c r="H20" i="1"/>
  <c r="I20" i="1"/>
  <c r="J20" i="1"/>
  <c r="K52" i="1"/>
  <c r="I21" i="1"/>
  <c r="J21" i="1"/>
  <c r="K53" i="1"/>
  <c r="G22" i="1"/>
  <c r="H22" i="1"/>
  <c r="I22" i="1"/>
  <c r="J22" i="1"/>
  <c r="K54" i="1"/>
  <c r="G23" i="1"/>
  <c r="H23" i="1"/>
  <c r="I23" i="1"/>
  <c r="J23" i="1"/>
  <c r="K55" i="1"/>
  <c r="G24" i="1"/>
  <c r="H24" i="1"/>
  <c r="I24" i="1"/>
  <c r="J24" i="1"/>
  <c r="K56" i="1"/>
  <c r="G25" i="1"/>
  <c r="H25" i="1"/>
  <c r="I25" i="1"/>
  <c r="J25" i="1"/>
  <c r="K57" i="1"/>
  <c r="H13" i="1"/>
  <c r="I13" i="1"/>
  <c r="J13" i="1"/>
  <c r="K45" i="1"/>
</calcChain>
</file>

<file path=xl/sharedStrings.xml><?xml version="1.0" encoding="utf-8"?>
<sst xmlns="http://schemas.openxmlformats.org/spreadsheetml/2006/main" count="164" uniqueCount="80">
  <si>
    <t>-------------+----------------------------------------------------------------</t>
  </si>
  <si>
    <t>        </t>
  </si>
  <si>
    <t>lvc</t>
  </si>
  <si>
    <t>Coef.  </t>
  </si>
  <si>
    <t>ly2</t>
  </si>
  <si>
    <t>ly3</t>
  </si>
  <si>
    <t>ly4</t>
  </si>
  <si>
    <t>lz1</t>
  </si>
  <si>
    <t>         </t>
  </si>
  <si>
    <t>yr</t>
  </si>
  <si>
    <t>cd2</t>
  </si>
  <si>
    <t>cd3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</si>
  <si>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</si>
  <si>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</si>
  <si>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</si>
  <si>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</si>
  <si>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</si>
  <si>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</si>
  <si>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</si>
  <si>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</si>
  <si>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</si>
  <si>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</si>
  <si>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</si>
  <si>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</si>
  <si>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      </t>
  </si>
  <si>
    <t>_cons</t>
  </si>
  <si>
    <t>exp</t>
  </si>
  <si>
    <t>base d9</t>
  </si>
  <si>
    <t>coeff</t>
  </si>
  <si>
    <t>eff score</t>
  </si>
  <si>
    <t>-</t>
  </si>
  <si>
    <t>------------</t>
  </si>
  <si>
    <t>-----------</t>
  </si>
  <si>
    <t>---------</t>
  </si>
  <si>
    <t>--------</t>
  </si>
  <si>
    <t>Coef.</t>
  </si>
  <si>
    <t>z</t>
  </si>
  <si>
    <t>ly22</t>
  </si>
  <si>
    <t>ly23</t>
  </si>
  <si>
    <t>ly24</t>
  </si>
  <si>
    <t>ly33</t>
  </si>
  <si>
    <t>ly34</t>
  </si>
  <si>
    <t>ly44</t>
  </si>
  <si>
    <t>ACT</t>
  </si>
  <si>
    <t>AGD</t>
  </si>
  <si>
    <t>CIT</t>
  </si>
  <si>
    <t>END</t>
  </si>
  <si>
    <t>ENX</t>
  </si>
  <si>
    <t>ERG</t>
  </si>
  <si>
    <t>ESS</t>
  </si>
  <si>
    <t>JEN</t>
  </si>
  <si>
    <t>PCR</t>
  </si>
  <si>
    <t>SAP</t>
  </si>
  <si>
    <t>TND</t>
  </si>
  <si>
    <t>UED</t>
  </si>
  <si>
    <t>SFA CD</t>
  </si>
  <si>
    <t>Cobb Douglas with Dummy Variables</t>
  </si>
  <si>
    <t>Translog with Dummy Variables</t>
  </si>
  <si>
    <t>Cobb Douglas with Dummy Variables - Efficiency Scores</t>
  </si>
  <si>
    <t>Translog with Dummy Variables - Efficiency Scores</t>
  </si>
  <si>
    <t>Other Efficiency Scores</t>
  </si>
  <si>
    <t>Avr Rel prod levels</t>
  </si>
  <si>
    <t>LSE TLG</t>
  </si>
  <si>
    <t>LSE CD</t>
  </si>
  <si>
    <t>AND</t>
  </si>
  <si>
    <t>Std. Err.</t>
  </si>
  <si>
    <t>Medium Database Regression Estimates - USING NON-COINCIDENT MAX DEMAND FOR AUS &amp; ESTIMATED NON-COINCIDENT MAX DEMAND FOR NZ</t>
  </si>
  <si>
    <t>Opex MPFP Score</t>
  </si>
  <si>
    <t>Australia &amp; NZ updated 1 year to 2017, Ontario updated 1 year to 2016</t>
  </si>
  <si>
    <t>SFA TLG</t>
  </si>
  <si>
    <t>Opex MPFP</t>
  </si>
  <si>
    <t>Opex Efficiency Scores</t>
  </si>
  <si>
    <t>2018 ABR</t>
  </si>
  <si>
    <t>2018 ABR with Revised Australian DNSP Data</t>
  </si>
  <si>
    <t>DNSP</t>
  </si>
  <si>
    <t>SFACD</t>
  </si>
  <si>
    <t>LSETLG</t>
  </si>
  <si>
    <t>LSECD</t>
  </si>
  <si>
    <t>SFATLG</t>
  </si>
  <si>
    <t>RESULTS FOR DATABASE UPDATED TO INCLUDE 2017 DATA with Revised Australian DNSP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</si>
</sst>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name val="Calibri"/>
      <family val="2"/>
    </font>
    <font>
      <sz val="10"/>
      <color indexed="8"/>
      <name val="Arial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/>
  </cellStyleXfs>
  <cellXfs count="14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NumberFormat="1"/>
    <xf numFmtId="164" fontId="0" fillId="0" borderId="0" xfId="0" applyNumberFormat="1"/>
    <xf numFmtId="0" fontId="4" fillId="0" borderId="0" xfId="0" applyFont="1"/>
    <xf numFmtId="9" fontId="0" fillId="0" borderId="0" xfId="0" applyNumberFormat="1"/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17" fontId="0" fillId="0" borderId="0" xfId="0" quotePrefix="1" applyNumberFormat="1" applyAlignment="1">
      <alignment horizontal="right"/>
    </xf>
    <xf numFmtId="0" fontId="5" fillId="0" borderId="0" xfId="0" applyFont="1"/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4" fillId="0" borderId="0" xfId="0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137531068765531E-2"/>
          <c:y val="4.619565217391304E-2"/>
          <c:w val="0.79370339685169833"/>
          <c:h val="0.85190217391304368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'Efficiency Estimates BM'!$M$44</c:f>
              <c:strCache>
                <c:ptCount val="1"/>
                <c:pt idx="0">
                  <c:v>SFA CD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'Efficiency Estimates BM'!$L$45:$L$57</c:f>
              <c:strCache>
                <c:ptCount val="13"/>
                <c:pt idx="0">
                  <c:v>ACT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'Efficiency Estimates BM'!$M$45:$M$57</c:f>
              <c:numCache>
                <c:formatCode>0.000</c:formatCode>
                <c:ptCount val="13"/>
                <c:pt idx="0">
                  <c:v>0.4495943</c:v>
                </c:pt>
                <c:pt idx="1">
                  <c:v>0.44346059999999998</c:v>
                </c:pt>
                <c:pt idx="2">
                  <c:v>0.80391659999999998</c:v>
                </c:pt>
                <c:pt idx="3">
                  <c:v>0.58610549999999995</c:v>
                </c:pt>
                <c:pt idx="4">
                  <c:v>0.60688920000000002</c:v>
                </c:pt>
                <c:pt idx="5">
                  <c:v>0.55905229999999995</c:v>
                </c:pt>
                <c:pt idx="6">
                  <c:v>0.61042180000000001</c:v>
                </c:pt>
                <c:pt idx="7">
                  <c:v>0.62929009999999996</c:v>
                </c:pt>
                <c:pt idx="8">
                  <c:v>0.95507980000000003</c:v>
                </c:pt>
                <c:pt idx="9">
                  <c:v>0.74345899999999998</c:v>
                </c:pt>
                <c:pt idx="10">
                  <c:v>0.68479389999999996</c:v>
                </c:pt>
                <c:pt idx="11">
                  <c:v>0.76043970000000005</c:v>
                </c:pt>
                <c:pt idx="12">
                  <c:v>0.7772519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09-4054-A727-2C8ADBBAA721}"/>
            </c:ext>
          </c:extLst>
        </c:ser>
        <c:ser>
          <c:idx val="0"/>
          <c:order val="1"/>
          <c:tx>
            <c:strRef>
              <c:f>'Efficiency Estimates BM'!$N$44</c:f>
              <c:strCache>
                <c:ptCount val="1"/>
                <c:pt idx="0">
                  <c:v>SFA TLG</c:v>
                </c:pt>
              </c:strCache>
            </c:strRef>
          </c:tx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'Efficiency Estimates BM'!$N$45:$N$57</c:f>
              <c:numCache>
                <c:formatCode>0.000</c:formatCode>
                <c:ptCount val="13"/>
                <c:pt idx="0">
                  <c:v>0.45034790000000002</c:v>
                </c:pt>
                <c:pt idx="1">
                  <c:v>0.50257220000000002</c:v>
                </c:pt>
                <c:pt idx="2">
                  <c:v>0.91275609999999996</c:v>
                </c:pt>
                <c:pt idx="3">
                  <c:v>0.61887950000000003</c:v>
                </c:pt>
                <c:pt idx="4">
                  <c:v>0.64468820000000004</c:v>
                </c:pt>
                <c:pt idx="5">
                  <c:v>0.6355558</c:v>
                </c:pt>
                <c:pt idx="6">
                  <c:v>0.70488580000000001</c:v>
                </c:pt>
                <c:pt idx="7">
                  <c:v>0.61902299999999999</c:v>
                </c:pt>
                <c:pt idx="8">
                  <c:v>0.94460219999999995</c:v>
                </c:pt>
                <c:pt idx="9">
                  <c:v>0.78136030000000001</c:v>
                </c:pt>
                <c:pt idx="10">
                  <c:v>0.64702329999999997</c:v>
                </c:pt>
                <c:pt idx="11">
                  <c:v>0.73298649999999999</c:v>
                </c:pt>
                <c:pt idx="12">
                  <c:v>0.78295590000000004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09-4054-A727-2C8ADBBAA721}"/>
            </c:ext>
          </c:extLst>
        </c:ser>
        <c:ser>
          <c:idx val="1"/>
          <c:order val="2"/>
          <c:tx>
            <c:strRef>
              <c:f>'Efficiency Estimates BM'!$J$43</c:f>
              <c:strCache>
                <c:ptCount val="1"/>
                <c:pt idx="0">
                  <c:v>LSE TLG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'Efficiency Estimates BM'!$J$45:$J$57</c:f>
              <c:numCache>
                <c:formatCode>0.000</c:formatCode>
                <c:ptCount val="13"/>
                <c:pt idx="0">
                  <c:v>0.40384533842424808</c:v>
                </c:pt>
                <c:pt idx="1">
                  <c:v>0.46139484768684935</c:v>
                </c:pt>
                <c:pt idx="2">
                  <c:v>0.80565569915809343</c:v>
                </c:pt>
                <c:pt idx="3">
                  <c:v>0.61414734749005639</c:v>
                </c:pt>
                <c:pt idx="4">
                  <c:v>0.62035604477770212</c:v>
                </c:pt>
                <c:pt idx="5">
                  <c:v>0.62535849605482252</c:v>
                </c:pt>
                <c:pt idx="6">
                  <c:v>0.69432342276034975</c:v>
                </c:pt>
                <c:pt idx="7">
                  <c:v>0.5243541312135227</c:v>
                </c:pt>
                <c:pt idx="8">
                  <c:v>1</c:v>
                </c:pt>
                <c:pt idx="9">
                  <c:v>0.76133500588883929</c:v>
                </c:pt>
                <c:pt idx="10">
                  <c:v>0.63121048397220458</c:v>
                </c:pt>
                <c:pt idx="11">
                  <c:v>0.72154257031009272</c:v>
                </c:pt>
                <c:pt idx="12">
                  <c:v>0.68535028942661935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09-4054-A727-2C8ADBBAA721}"/>
            </c:ext>
          </c:extLst>
        </c:ser>
        <c:ser>
          <c:idx val="3"/>
          <c:order val="3"/>
          <c:tx>
            <c:strRef>
              <c:f>'Efficiency Estimates BM'!$K$43</c:f>
              <c:strCache>
                <c:ptCount val="1"/>
                <c:pt idx="0">
                  <c:v>LSE CD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'Efficiency Estimates BM'!$K$45:$K$57</c:f>
              <c:numCache>
                <c:formatCode>0.000</c:formatCode>
                <c:ptCount val="13"/>
                <c:pt idx="0">
                  <c:v>0.41821542851380844</c:v>
                </c:pt>
                <c:pt idx="1">
                  <c:v>0.4246211157611679</c:v>
                </c:pt>
                <c:pt idx="2">
                  <c:v>0.78989749113289653</c:v>
                </c:pt>
                <c:pt idx="3">
                  <c:v>0.56199703775551346</c:v>
                </c:pt>
                <c:pt idx="4">
                  <c:v>0.5829944572305974</c:v>
                </c:pt>
                <c:pt idx="5">
                  <c:v>0.56678059942870007</c:v>
                </c:pt>
                <c:pt idx="6">
                  <c:v>0.62459133943961431</c:v>
                </c:pt>
                <c:pt idx="7">
                  <c:v>0.60635788374078714</c:v>
                </c:pt>
                <c:pt idx="8">
                  <c:v>1</c:v>
                </c:pt>
                <c:pt idx="9">
                  <c:v>0.70839743068989747</c:v>
                </c:pt>
                <c:pt idx="10">
                  <c:v>0.68326418043650916</c:v>
                </c:pt>
                <c:pt idx="11">
                  <c:v>0.73435111972471034</c:v>
                </c:pt>
                <c:pt idx="12">
                  <c:v>0.77636601592019183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09-4054-A727-2C8ADBBAA721}"/>
            </c:ext>
          </c:extLst>
        </c:ser>
        <c:ser>
          <c:idx val="5"/>
          <c:order val="4"/>
          <c:tx>
            <c:strRef>
              <c:f>'Efficiency Estimates BM'!$O$43</c:f>
              <c:strCache>
                <c:ptCount val="1"/>
                <c:pt idx="0">
                  <c:v>Opex MPFP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'Efficiency Estimates BM'!$P$45:$P$57</c:f>
              <c:numCache>
                <c:formatCode>0.000</c:formatCode>
                <c:ptCount val="13"/>
                <c:pt idx="0">
                  <c:v>0.58177696955071578</c:v>
                </c:pt>
                <c:pt idx="1">
                  <c:v>0.49471252876436062</c:v>
                </c:pt>
                <c:pt idx="2">
                  <c:v>0.96796490532539281</c:v>
                </c:pt>
                <c:pt idx="3">
                  <c:v>0.70958984391833069</c:v>
                </c:pt>
                <c:pt idx="4">
                  <c:v>0.71395082263916776</c:v>
                </c:pt>
                <c:pt idx="5">
                  <c:v>0.64053814132673725</c:v>
                </c:pt>
                <c:pt idx="6">
                  <c:v>0.63850416706168289</c:v>
                </c:pt>
                <c:pt idx="7">
                  <c:v>0.63522050521852302</c:v>
                </c:pt>
                <c:pt idx="8">
                  <c:v>1</c:v>
                </c:pt>
                <c:pt idx="9">
                  <c:v>0.86690396366425637</c:v>
                </c:pt>
                <c:pt idx="10">
                  <c:v>0.65425023054581177</c:v>
                </c:pt>
                <c:pt idx="11">
                  <c:v>0.83205060803764574</c:v>
                </c:pt>
                <c:pt idx="12">
                  <c:v>0.7485025295400286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E09-4054-A727-2C8ADBBAA7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650312"/>
        <c:axId val="1"/>
      </c:barChart>
      <c:catAx>
        <c:axId val="80650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1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65031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6113989637305699"/>
          <c:y val="0.27551020408163263"/>
          <c:w val="0.99067357512953369"/>
          <c:h val="0.6326530612244898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pageMargins left="0.75" right="0.75" top="1" bottom="1" header="0.5" footer="0.5"/>
  <pageSetup paperSize="9" orientation="landscape" verticalDpi="4294967293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0070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B3DA7FCD-DE56-4161-A6ED-5B6C90CF3EE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5"/>
  <sheetViews>
    <sheetView topLeftCell="A37" workbookViewId="0">
      <selection activeCell="J45" sqref="J45:K57"/>
    </sheetView>
  </sheetViews>
  <sheetFormatPr defaultRowHeight="15" x14ac:dyDescent="0.25"/>
  <cols>
    <col min="7" max="7" width="12.85546875" style="2" customWidth="1"/>
    <col min="19" max="19" width="13" customWidth="1"/>
    <col min="20" max="20" width="6.140625" customWidth="1"/>
    <col min="21" max="21" width="14.5703125" customWidth="1"/>
    <col min="22" max="22" width="15.42578125" customWidth="1"/>
    <col min="23" max="23" width="11.7109375" customWidth="1"/>
    <col min="24" max="24" width="15.7109375" customWidth="1"/>
  </cols>
  <sheetData>
    <row r="1" spans="1:10" x14ac:dyDescent="0.25">
      <c r="A1" s="4" t="s">
        <v>79</v>
      </c>
    </row>
    <row r="2" spans="1:10" x14ac:dyDescent="0.25">
      <c r="A2" s="4" t="s">
        <v>66</v>
      </c>
    </row>
    <row r="3" spans="1:10" x14ac:dyDescent="0.25">
      <c r="A3" s="9" t="s">
        <v>68</v>
      </c>
    </row>
    <row r="4" spans="1:10" x14ac:dyDescent="0.25">
      <c r="B4" s="4" t="s">
        <v>56</v>
      </c>
    </row>
    <row r="5" spans="1:10" x14ac:dyDescent="0.25">
      <c r="A5" s="1" t="s">
        <v>1</v>
      </c>
      <c r="B5" t="s">
        <v>2</v>
      </c>
      <c r="C5" t="s">
        <v>3</v>
      </c>
      <c r="D5" t="s">
        <v>65</v>
      </c>
      <c r="E5" t="s">
        <v>36</v>
      </c>
      <c r="F5" s="2"/>
      <c r="G5"/>
    </row>
    <row r="6" spans="1:10" x14ac:dyDescent="0.25">
      <c r="A6" s="1" t="s">
        <v>0</v>
      </c>
    </row>
    <row r="7" spans="1:10" x14ac:dyDescent="0.25">
      <c r="A7" s="1" t="s">
        <v>1</v>
      </c>
      <c r="B7" t="s">
        <v>4</v>
      </c>
      <c r="C7" s="3">
        <v>0.68219560000000001</v>
      </c>
      <c r="D7" s="3">
        <v>6.7254900000000006E-2</v>
      </c>
      <c r="E7" s="3">
        <v>10.14</v>
      </c>
    </row>
    <row r="8" spans="1:10" x14ac:dyDescent="0.25">
      <c r="A8" s="1" t="s">
        <v>1</v>
      </c>
      <c r="B8" t="s">
        <v>5</v>
      </c>
      <c r="C8" s="3">
        <v>0.1190846</v>
      </c>
      <c r="D8" s="3">
        <v>3.40979E-2</v>
      </c>
      <c r="E8" s="3">
        <v>3.49</v>
      </c>
    </row>
    <row r="9" spans="1:10" x14ac:dyDescent="0.25">
      <c r="A9" s="1" t="s">
        <v>1</v>
      </c>
      <c r="B9" t="s">
        <v>6</v>
      </c>
      <c r="C9" s="3">
        <v>0.20623749999999999</v>
      </c>
      <c r="D9" s="3">
        <v>7.3523900000000003E-2</v>
      </c>
      <c r="E9" s="3">
        <v>2.81</v>
      </c>
    </row>
    <row r="10" spans="1:10" x14ac:dyDescent="0.25">
      <c r="A10" s="1" t="s">
        <v>1</v>
      </c>
      <c r="B10" t="s">
        <v>7</v>
      </c>
      <c r="C10" s="3">
        <v>-0.1942876</v>
      </c>
      <c r="D10" s="3">
        <v>2.6999700000000001E-2</v>
      </c>
      <c r="E10" s="3">
        <v>-7.2</v>
      </c>
    </row>
    <row r="11" spans="1:10" x14ac:dyDescent="0.25">
      <c r="A11" s="1" t="s">
        <v>8</v>
      </c>
      <c r="B11" t="s">
        <v>9</v>
      </c>
      <c r="C11" s="3">
        <v>1.8013000000000001E-2</v>
      </c>
      <c r="D11" s="3">
        <v>4.3587000000000001E-3</v>
      </c>
      <c r="E11" s="3">
        <v>4.13</v>
      </c>
      <c r="F11" s="4" t="s">
        <v>58</v>
      </c>
    </row>
    <row r="12" spans="1:10" x14ac:dyDescent="0.25">
      <c r="A12" s="1" t="s">
        <v>1</v>
      </c>
      <c r="B12" t="s">
        <v>10</v>
      </c>
      <c r="C12" s="3">
        <v>-0.29717179999999999</v>
      </c>
      <c r="D12" s="3">
        <v>0.1963152</v>
      </c>
      <c r="E12" s="3">
        <v>-1.51</v>
      </c>
      <c r="G12" s="2" t="s">
        <v>28</v>
      </c>
      <c r="H12" t="s">
        <v>26</v>
      </c>
      <c r="I12" t="s">
        <v>27</v>
      </c>
      <c r="J12" t="s">
        <v>29</v>
      </c>
    </row>
    <row r="13" spans="1:10" x14ac:dyDescent="0.25">
      <c r="A13" s="1" t="s">
        <v>1</v>
      </c>
      <c r="B13" t="s">
        <v>11</v>
      </c>
      <c r="C13" s="3">
        <v>-0.11969680000000001</v>
      </c>
      <c r="D13" s="3">
        <v>0.19613820000000001</v>
      </c>
      <c r="E13" s="3">
        <v>-0.61</v>
      </c>
      <c r="F13">
        <v>1</v>
      </c>
      <c r="G13" s="2">
        <v>0</v>
      </c>
      <c r="H13">
        <f>EXP(G13)</f>
        <v>1</v>
      </c>
      <c r="I13">
        <f t="shared" ref="I13:I20" si="0">H13/H$21</f>
        <v>2.3911121680844025</v>
      </c>
      <c r="J13">
        <f>1/I13</f>
        <v>0.41821542851380844</v>
      </c>
    </row>
    <row r="14" spans="1:10" x14ac:dyDescent="0.25">
      <c r="A14" s="1" t="s">
        <v>8</v>
      </c>
      <c r="B14" t="s">
        <v>12</v>
      </c>
      <c r="C14" s="3">
        <v>-1.52006E-2</v>
      </c>
      <c r="D14" s="3">
        <v>0.21913160000000001</v>
      </c>
      <c r="E14" s="3">
        <v>-7.0000000000000007E-2</v>
      </c>
      <c r="F14">
        <v>2</v>
      </c>
      <c r="G14" s="2">
        <f>C14</f>
        <v>-1.52006E-2</v>
      </c>
      <c r="H14">
        <f t="shared" ref="H14:H25" si="1">EXP(G14)</f>
        <v>0.98491434596728256</v>
      </c>
      <c r="I14">
        <f t="shared" si="0"/>
        <v>2.3550406771632604</v>
      </c>
      <c r="J14">
        <f t="shared" ref="J14:J25" si="2">1/I14</f>
        <v>0.4246211157611679</v>
      </c>
    </row>
    <row r="15" spans="1:10" x14ac:dyDescent="0.25">
      <c r="A15" s="1" t="s">
        <v>8</v>
      </c>
      <c r="B15" t="s">
        <v>13</v>
      </c>
      <c r="C15" s="3">
        <v>-0.63590650000000004</v>
      </c>
      <c r="D15" s="3">
        <v>0.20085230000000001</v>
      </c>
      <c r="E15" s="3">
        <v>-3.17</v>
      </c>
      <c r="F15">
        <v>3</v>
      </c>
      <c r="G15" s="2">
        <f t="shared" ref="G15:G25" si="3">C15</f>
        <v>-0.63590650000000004</v>
      </c>
      <c r="H15">
        <f t="shared" si="1"/>
        <v>0.52945531946682145</v>
      </c>
      <c r="I15">
        <f t="shared" si="0"/>
        <v>1.2659870568341314</v>
      </c>
      <c r="J15">
        <f t="shared" si="2"/>
        <v>0.78989749113289653</v>
      </c>
    </row>
    <row r="16" spans="1:10" x14ac:dyDescent="0.25">
      <c r="A16" s="1" t="s">
        <v>8</v>
      </c>
      <c r="B16" t="s">
        <v>14</v>
      </c>
      <c r="C16" s="3">
        <v>-0.29549989999999998</v>
      </c>
      <c r="D16" s="3">
        <v>0.2015334</v>
      </c>
      <c r="E16" s="3">
        <v>-1.47</v>
      </c>
      <c r="F16">
        <v>4</v>
      </c>
      <c r="G16" s="2">
        <f t="shared" si="3"/>
        <v>-0.29549989999999998</v>
      </c>
      <c r="H16">
        <f t="shared" si="1"/>
        <v>0.74415948913906094</v>
      </c>
      <c r="I16">
        <f t="shared" si="0"/>
        <v>1.7793688094758815</v>
      </c>
      <c r="J16">
        <f t="shared" si="2"/>
        <v>0.56199703775551346</v>
      </c>
    </row>
    <row r="17" spans="1:10" x14ac:dyDescent="0.25">
      <c r="A17" s="1" t="s">
        <v>8</v>
      </c>
      <c r="B17" t="s">
        <v>15</v>
      </c>
      <c r="C17" s="3">
        <v>-0.332181</v>
      </c>
      <c r="D17" s="3">
        <v>0.20454310000000001</v>
      </c>
      <c r="E17" s="3">
        <v>-1.62</v>
      </c>
      <c r="F17">
        <v>5</v>
      </c>
      <c r="G17" s="2">
        <f t="shared" si="3"/>
        <v>-0.332181</v>
      </c>
      <c r="H17">
        <f t="shared" si="1"/>
        <v>0.71735746940109868</v>
      </c>
      <c r="I17">
        <f t="shared" si="0"/>
        <v>1.7152821739512016</v>
      </c>
      <c r="J17">
        <f t="shared" si="2"/>
        <v>0.5829944572305974</v>
      </c>
    </row>
    <row r="18" spans="1:10" x14ac:dyDescent="0.25">
      <c r="A18" s="1" t="s">
        <v>8</v>
      </c>
      <c r="B18" t="s">
        <v>16</v>
      </c>
      <c r="C18" s="3">
        <v>-0.30397560000000001</v>
      </c>
      <c r="D18" s="3">
        <v>0.2153823</v>
      </c>
      <c r="E18" s="3">
        <v>-1.41</v>
      </c>
      <c r="F18">
        <v>6</v>
      </c>
      <c r="G18" s="2">
        <f t="shared" si="3"/>
        <v>-0.30397560000000001</v>
      </c>
      <c r="H18">
        <f t="shared" si="1"/>
        <v>0.73787887047538081</v>
      </c>
      <c r="I18">
        <f t="shared" si="0"/>
        <v>1.7643511457660579</v>
      </c>
      <c r="J18">
        <f t="shared" si="2"/>
        <v>0.56678059942870007</v>
      </c>
    </row>
    <row r="19" spans="1:10" x14ac:dyDescent="0.25">
      <c r="A19" s="1" t="s">
        <v>8</v>
      </c>
      <c r="B19" t="s">
        <v>17</v>
      </c>
      <c r="C19" s="3">
        <v>-0.40110089999999998</v>
      </c>
      <c r="D19" s="3">
        <v>0.2302101</v>
      </c>
      <c r="E19" s="3">
        <v>-1.74</v>
      </c>
      <c r="F19">
        <v>7</v>
      </c>
      <c r="G19" s="2">
        <f t="shared" si="3"/>
        <v>-0.40110089999999998</v>
      </c>
      <c r="H19">
        <f t="shared" si="1"/>
        <v>0.66958249675545123</v>
      </c>
      <c r="I19">
        <f t="shared" si="0"/>
        <v>1.6010468555282944</v>
      </c>
      <c r="J19">
        <f t="shared" si="2"/>
        <v>0.62459133943961431</v>
      </c>
    </row>
    <row r="20" spans="1:10" x14ac:dyDescent="0.25">
      <c r="A20" s="1" t="s">
        <v>8</v>
      </c>
      <c r="B20" t="s">
        <v>18</v>
      </c>
      <c r="C20" s="3">
        <v>-0.37147370000000002</v>
      </c>
      <c r="D20" s="3">
        <v>0.19586310000000001</v>
      </c>
      <c r="E20" s="3">
        <v>-1.9</v>
      </c>
      <c r="F20">
        <v>8</v>
      </c>
      <c r="G20" s="2">
        <f t="shared" si="3"/>
        <v>-0.37147370000000002</v>
      </c>
      <c r="H20">
        <f t="shared" si="1"/>
        <v>0.6897171451515125</v>
      </c>
      <c r="I20">
        <f t="shared" si="0"/>
        <v>1.6491910583082177</v>
      </c>
      <c r="J20">
        <f t="shared" si="2"/>
        <v>0.60635788374078714</v>
      </c>
    </row>
    <row r="21" spans="1:10" x14ac:dyDescent="0.25">
      <c r="A21" s="1" t="s">
        <v>8</v>
      </c>
      <c r="B21" t="s">
        <v>19</v>
      </c>
      <c r="C21" s="3">
        <v>-0.87175860000000005</v>
      </c>
      <c r="D21" s="3">
        <v>0.21221219999999999</v>
      </c>
      <c r="E21" s="3">
        <v>-4.1100000000000003</v>
      </c>
      <c r="F21">
        <v>9</v>
      </c>
      <c r="G21" s="2">
        <f t="shared" si="3"/>
        <v>-0.87175860000000005</v>
      </c>
      <c r="H21">
        <f t="shared" si="1"/>
        <v>0.41821542851380844</v>
      </c>
      <c r="I21">
        <f>H21/H$21</f>
        <v>1</v>
      </c>
      <c r="J21">
        <f t="shared" si="2"/>
        <v>1</v>
      </c>
    </row>
    <row r="22" spans="1:10" x14ac:dyDescent="0.25">
      <c r="A22" s="1" t="s">
        <v>1</v>
      </c>
      <c r="B22" t="s">
        <v>20</v>
      </c>
      <c r="C22" s="3">
        <v>-0.52700860000000005</v>
      </c>
      <c r="D22" s="3">
        <v>0.20393720000000001</v>
      </c>
      <c r="E22" s="3">
        <v>-2.58</v>
      </c>
      <c r="F22">
        <v>10</v>
      </c>
      <c r="G22" s="2">
        <f t="shared" si="3"/>
        <v>-0.52700860000000005</v>
      </c>
      <c r="H22">
        <f t="shared" si="1"/>
        <v>0.59036835877074656</v>
      </c>
      <c r="I22">
        <f>H22/H$21</f>
        <v>1.4116369663087502</v>
      </c>
      <c r="J22">
        <f t="shared" si="2"/>
        <v>0.70839743068989747</v>
      </c>
    </row>
    <row r="23" spans="1:10" x14ac:dyDescent="0.25">
      <c r="A23" s="1" t="s">
        <v>1</v>
      </c>
      <c r="B23" t="s">
        <v>21</v>
      </c>
      <c r="C23" s="3">
        <v>-0.49088490000000001</v>
      </c>
      <c r="D23" s="3">
        <v>0.2031433</v>
      </c>
      <c r="E23" s="3">
        <v>-2.42</v>
      </c>
      <c r="F23">
        <v>11</v>
      </c>
      <c r="G23" s="2">
        <f t="shared" si="3"/>
        <v>-0.49088490000000001</v>
      </c>
      <c r="H23">
        <f t="shared" si="1"/>
        <v>0.61208452087540721</v>
      </c>
      <c r="I23">
        <f>H23/H$21</f>
        <v>1.4635627457612976</v>
      </c>
      <c r="J23">
        <f t="shared" si="2"/>
        <v>0.68326418043650916</v>
      </c>
    </row>
    <row r="24" spans="1:10" x14ac:dyDescent="0.25">
      <c r="A24" s="1" t="s">
        <v>1</v>
      </c>
      <c r="B24" t="s">
        <v>22</v>
      </c>
      <c r="C24" s="3">
        <v>-0.56299060000000001</v>
      </c>
      <c r="D24" s="3">
        <v>0.222665</v>
      </c>
      <c r="E24" s="3">
        <v>-2.5299999999999998</v>
      </c>
      <c r="F24">
        <v>12</v>
      </c>
      <c r="G24" s="2">
        <f t="shared" si="3"/>
        <v>-0.56299060000000001</v>
      </c>
      <c r="H24">
        <f t="shared" si="1"/>
        <v>0.56950335783594475</v>
      </c>
      <c r="I24">
        <f>H24/H$21</f>
        <v>1.3617464086864532</v>
      </c>
      <c r="J24">
        <f t="shared" si="2"/>
        <v>0.73435111972471034</v>
      </c>
    </row>
    <row r="25" spans="1:10" x14ac:dyDescent="0.25">
      <c r="A25" s="1" t="s">
        <v>1</v>
      </c>
      <c r="B25" t="s">
        <v>23</v>
      </c>
      <c r="C25" s="3">
        <v>-0.61862740000000005</v>
      </c>
      <c r="D25" s="3">
        <v>0.20443230000000001</v>
      </c>
      <c r="E25" s="3">
        <v>-3.03</v>
      </c>
      <c r="F25">
        <v>13</v>
      </c>
      <c r="G25" s="2">
        <f t="shared" si="3"/>
        <v>-0.61862740000000005</v>
      </c>
      <c r="H25">
        <f t="shared" si="1"/>
        <v>0.53868332711358624</v>
      </c>
      <c r="I25">
        <f>H25/H$21</f>
        <v>1.2880522582054867</v>
      </c>
      <c r="J25">
        <f t="shared" si="2"/>
        <v>0.77636601592019183</v>
      </c>
    </row>
    <row r="26" spans="1:10" x14ac:dyDescent="0.25">
      <c r="A26" s="1" t="s">
        <v>24</v>
      </c>
      <c r="B26" t="s">
        <v>25</v>
      </c>
      <c r="C26" s="3">
        <v>-26.108989999999999</v>
      </c>
      <c r="D26" s="3">
        <v>8.7842979999999997</v>
      </c>
      <c r="E26" s="3">
        <v>-2.97</v>
      </c>
    </row>
    <row r="27" spans="1:10" x14ac:dyDescent="0.25">
      <c r="A27" s="1" t="s">
        <v>0</v>
      </c>
    </row>
    <row r="29" spans="1:10" x14ac:dyDescent="0.25">
      <c r="B29" s="4" t="s">
        <v>57</v>
      </c>
    </row>
    <row r="30" spans="1:10" x14ac:dyDescent="0.25">
      <c r="B30" t="s">
        <v>31</v>
      </c>
      <c r="C30" t="s">
        <v>32</v>
      </c>
      <c r="D30" t="s">
        <v>33</v>
      </c>
      <c r="E30" t="s">
        <v>34</v>
      </c>
    </row>
    <row r="31" spans="1:10" x14ac:dyDescent="0.25">
      <c r="B31" t="s">
        <v>2</v>
      </c>
      <c r="C31" t="s">
        <v>35</v>
      </c>
      <c r="D31" t="s">
        <v>65</v>
      </c>
      <c r="E31" t="s">
        <v>36</v>
      </c>
    </row>
    <row r="32" spans="1:10" x14ac:dyDescent="0.25">
      <c r="B32" t="s">
        <v>31</v>
      </c>
      <c r="C32" t="s">
        <v>32</v>
      </c>
      <c r="D32" t="s">
        <v>33</v>
      </c>
      <c r="E32" t="s">
        <v>34</v>
      </c>
    </row>
    <row r="33" spans="2:25" x14ac:dyDescent="0.25">
      <c r="B33" t="s">
        <v>4</v>
      </c>
      <c r="C33" s="3">
        <v>0.50879129999999995</v>
      </c>
      <c r="D33" s="3">
        <v>7.4576000000000003E-2</v>
      </c>
      <c r="E33" s="3">
        <v>6.82</v>
      </c>
    </row>
    <row r="34" spans="2:25" x14ac:dyDescent="0.25">
      <c r="B34" t="s">
        <v>5</v>
      </c>
      <c r="C34" s="3">
        <v>0.1361078</v>
      </c>
      <c r="D34" s="3">
        <v>2.9945300000000001E-2</v>
      </c>
      <c r="E34" s="3">
        <v>4.55</v>
      </c>
    </row>
    <row r="35" spans="2:25" x14ac:dyDescent="0.25">
      <c r="B35" t="s">
        <v>6</v>
      </c>
      <c r="C35" s="3">
        <v>0.33603769999999999</v>
      </c>
      <c r="D35" s="3">
        <v>6.6819799999999999E-2</v>
      </c>
      <c r="E35" s="3">
        <v>5.03</v>
      </c>
    </row>
    <row r="36" spans="2:25" x14ac:dyDescent="0.25">
      <c r="B36" t="s">
        <v>37</v>
      </c>
      <c r="C36" s="3">
        <v>-0.56432260000000001</v>
      </c>
      <c r="D36" s="3">
        <v>0.27188709999999999</v>
      </c>
      <c r="E36" s="3">
        <v>-2.08</v>
      </c>
    </row>
    <row r="37" spans="2:25" x14ac:dyDescent="0.25">
      <c r="B37" t="s">
        <v>38</v>
      </c>
      <c r="C37" s="3">
        <v>0.1795679</v>
      </c>
      <c r="D37" s="3">
        <v>9.4609399999999996E-2</v>
      </c>
      <c r="E37" s="3">
        <v>1.9</v>
      </c>
    </row>
    <row r="38" spans="2:25" x14ac:dyDescent="0.25">
      <c r="B38" t="s">
        <v>39</v>
      </c>
      <c r="C38" s="3">
        <v>0.31924619999999998</v>
      </c>
      <c r="D38" s="3">
        <v>0.2128546</v>
      </c>
      <c r="E38" s="3">
        <v>1.5</v>
      </c>
    </row>
    <row r="39" spans="2:25" x14ac:dyDescent="0.25">
      <c r="B39" t="s">
        <v>40</v>
      </c>
      <c r="C39" s="3">
        <v>3.7599199999999999E-2</v>
      </c>
      <c r="D39" s="3">
        <v>4.2383700000000003E-2</v>
      </c>
      <c r="E39" s="3">
        <v>0.89</v>
      </c>
      <c r="T39" s="4"/>
    </row>
    <row r="40" spans="2:25" x14ac:dyDescent="0.25">
      <c r="B40" t="s">
        <v>41</v>
      </c>
      <c r="C40" s="3">
        <v>-0.20847679999999999</v>
      </c>
      <c r="D40" s="3">
        <v>7.1914599999999995E-2</v>
      </c>
      <c r="E40" s="3">
        <v>-2.9</v>
      </c>
      <c r="U40" s="7"/>
      <c r="V40" s="8"/>
      <c r="X40" s="8"/>
    </row>
    <row r="41" spans="2:25" x14ac:dyDescent="0.25">
      <c r="B41" t="s">
        <v>42</v>
      </c>
      <c r="C41" s="3">
        <v>2.1478000000000001E-3</v>
      </c>
      <c r="D41" s="3">
        <v>0.18256030000000001</v>
      </c>
      <c r="E41" s="3">
        <v>0.01</v>
      </c>
      <c r="U41" s="7"/>
      <c r="V41" s="7"/>
      <c r="W41" s="7"/>
      <c r="X41" s="7"/>
    </row>
    <row r="42" spans="2:25" x14ac:dyDescent="0.25">
      <c r="B42" t="s">
        <v>7</v>
      </c>
      <c r="C42" s="3">
        <v>-0.1583832</v>
      </c>
      <c r="D42" s="3">
        <v>2.6489599999999999E-2</v>
      </c>
      <c r="E42" s="3">
        <v>-5.98</v>
      </c>
      <c r="F42" s="4" t="s">
        <v>59</v>
      </c>
      <c r="K42" s="4" t="s">
        <v>60</v>
      </c>
      <c r="U42" s="7"/>
      <c r="V42" s="7"/>
      <c r="W42" s="7"/>
      <c r="X42" s="7"/>
      <c r="Y42" s="4"/>
    </row>
    <row r="43" spans="2:25" x14ac:dyDescent="0.25">
      <c r="B43" t="s">
        <v>9</v>
      </c>
      <c r="C43" s="3">
        <v>1.9304600000000002E-2</v>
      </c>
      <c r="D43" s="3">
        <v>4.1501000000000003E-3</v>
      </c>
      <c r="E43" s="3">
        <v>4.6500000000000004</v>
      </c>
      <c r="J43" t="s">
        <v>62</v>
      </c>
      <c r="K43" t="s">
        <v>63</v>
      </c>
      <c r="O43" t="s">
        <v>70</v>
      </c>
      <c r="U43" s="7"/>
    </row>
    <row r="44" spans="2:25" ht="31.9" customHeight="1" x14ac:dyDescent="0.25">
      <c r="B44" t="s">
        <v>10</v>
      </c>
      <c r="C44" s="3">
        <v>-0.41852549999999999</v>
      </c>
      <c r="D44" s="3">
        <v>0.17880560000000001</v>
      </c>
      <c r="E44" s="3">
        <v>-2.34</v>
      </c>
      <c r="G44" s="2" t="s">
        <v>28</v>
      </c>
      <c r="H44" t="s">
        <v>26</v>
      </c>
      <c r="I44" t="s">
        <v>27</v>
      </c>
      <c r="J44" t="s">
        <v>29</v>
      </c>
      <c r="K44" t="s">
        <v>29</v>
      </c>
      <c r="M44" t="s">
        <v>55</v>
      </c>
      <c r="N44" t="s">
        <v>69</v>
      </c>
      <c r="O44" t="s">
        <v>61</v>
      </c>
      <c r="P44" s="12" t="s">
        <v>67</v>
      </c>
      <c r="Q44" s="4"/>
      <c r="S44" s="6"/>
      <c r="T44" s="6"/>
      <c r="U44" s="7"/>
      <c r="V44" s="6"/>
      <c r="W44" s="10"/>
      <c r="X44" s="11"/>
    </row>
    <row r="45" spans="2:25" x14ac:dyDescent="0.25">
      <c r="B45" t="s">
        <v>11</v>
      </c>
      <c r="C45" s="3">
        <v>-0.2284225</v>
      </c>
      <c r="D45" s="3">
        <v>0.177902</v>
      </c>
      <c r="E45" s="3">
        <v>-1.28</v>
      </c>
      <c r="F45">
        <v>1</v>
      </c>
      <c r="G45" s="2">
        <v>0</v>
      </c>
      <c r="H45">
        <f>EXP(G45)</f>
        <v>1</v>
      </c>
      <c r="I45">
        <f>H45/H$53</f>
        <v>2.4761954759757034</v>
      </c>
      <c r="J45" s="3">
        <f>1/I45</f>
        <v>0.40384533842424808</v>
      </c>
      <c r="K45" s="3">
        <f>J13</f>
        <v>0.41821542851380844</v>
      </c>
      <c r="L45" t="s">
        <v>43</v>
      </c>
      <c r="M45" s="3">
        <v>0.4495943</v>
      </c>
      <c r="N45" s="3">
        <v>0.45034790000000002</v>
      </c>
      <c r="O45" s="3">
        <v>1.1250500000000001</v>
      </c>
      <c r="P45" s="3">
        <v>0.58177696955071578</v>
      </c>
      <c r="S45" s="3"/>
      <c r="T45" s="3"/>
      <c r="U45" s="7"/>
      <c r="V45" s="3"/>
      <c r="X45" s="3"/>
    </row>
    <row r="46" spans="2:25" x14ac:dyDescent="0.25">
      <c r="B46" t="s">
        <v>12</v>
      </c>
      <c r="C46" s="3">
        <v>-0.13322220000000001</v>
      </c>
      <c r="D46" s="3">
        <v>0.2066009</v>
      </c>
      <c r="E46" s="3">
        <v>-0.64</v>
      </c>
      <c r="F46">
        <v>2</v>
      </c>
      <c r="G46">
        <f>C46</f>
        <v>-0.13322220000000001</v>
      </c>
      <c r="H46">
        <f t="shared" ref="H46:H57" si="4">EXP(G46)</f>
        <v>0.87527058537580282</v>
      </c>
      <c r="I46">
        <f t="shared" ref="I46:I57" si="5">H46/H$53</f>
        <v>2.1673410637621688</v>
      </c>
      <c r="J46" s="3">
        <f t="shared" ref="J46:J57" si="6">1/I46</f>
        <v>0.46139484768684935</v>
      </c>
      <c r="K46" s="3">
        <f t="shared" ref="K46:K57" si="7">J14</f>
        <v>0.4246211157611679</v>
      </c>
      <c r="L46" t="s">
        <v>44</v>
      </c>
      <c r="M46" s="3">
        <v>0.44346059999999998</v>
      </c>
      <c r="N46" s="3">
        <v>0.50257220000000002</v>
      </c>
      <c r="O46" s="3">
        <v>0.95668333333333333</v>
      </c>
      <c r="P46" s="3">
        <v>0.49471252876436062</v>
      </c>
      <c r="S46" s="3"/>
      <c r="T46" s="3"/>
      <c r="U46" s="7"/>
      <c r="V46" s="3"/>
      <c r="X46" s="3"/>
    </row>
    <row r="47" spans="2:25" x14ac:dyDescent="0.25">
      <c r="B47" t="s">
        <v>13</v>
      </c>
      <c r="C47" s="3">
        <v>-0.69062449999999997</v>
      </c>
      <c r="D47" s="3">
        <v>0.18170810000000001</v>
      </c>
      <c r="E47" s="3">
        <v>-3.8</v>
      </c>
      <c r="F47">
        <v>3</v>
      </c>
      <c r="G47">
        <f t="shared" ref="G47:G57" si="8">C47</f>
        <v>-0.69062449999999997</v>
      </c>
      <c r="H47">
        <f t="shared" si="4"/>
        <v>0.50126293259796295</v>
      </c>
      <c r="I47">
        <f t="shared" si="5"/>
        <v>1.2412250059733898</v>
      </c>
      <c r="J47" s="3">
        <f t="shared" si="6"/>
        <v>0.80565569915809343</v>
      </c>
      <c r="K47" s="3">
        <f t="shared" si="7"/>
        <v>0.78989749113289653</v>
      </c>
      <c r="L47" t="s">
        <v>45</v>
      </c>
      <c r="M47" s="3">
        <v>0.80391659999999998</v>
      </c>
      <c r="N47" s="3">
        <v>0.91275609999999996</v>
      </c>
      <c r="O47" s="3">
        <v>1.9055500000000001</v>
      </c>
      <c r="P47" s="3">
        <v>0.96796490532539281</v>
      </c>
      <c r="S47" s="3"/>
      <c r="T47" s="3"/>
      <c r="U47" s="7"/>
      <c r="V47" s="3"/>
      <c r="X47" s="3"/>
    </row>
    <row r="48" spans="2:25" x14ac:dyDescent="0.25">
      <c r="B48" t="s">
        <v>14</v>
      </c>
      <c r="C48" s="3">
        <v>-0.41920289999999999</v>
      </c>
      <c r="D48" s="3">
        <v>0.18565999999999999</v>
      </c>
      <c r="E48" s="3">
        <v>-2.2599999999999998</v>
      </c>
      <c r="F48">
        <v>4</v>
      </c>
      <c r="G48">
        <f t="shared" si="8"/>
        <v>-0.41920289999999999</v>
      </c>
      <c r="H48">
        <f t="shared" si="4"/>
        <v>0.65757076062399944</v>
      </c>
      <c r="I48">
        <f t="shared" si="5"/>
        <v>1.6282737425910496</v>
      </c>
      <c r="J48" s="3">
        <f t="shared" si="6"/>
        <v>0.61414734749005639</v>
      </c>
      <c r="K48" s="3">
        <f t="shared" si="7"/>
        <v>0.56199703775551346</v>
      </c>
      <c r="L48" t="s">
        <v>46</v>
      </c>
      <c r="M48" s="3">
        <v>0.58610549999999995</v>
      </c>
      <c r="N48" s="3">
        <v>0.61887950000000003</v>
      </c>
      <c r="O48" s="3">
        <v>1.3722166666666666</v>
      </c>
      <c r="P48" s="3">
        <v>0.70958984391833069</v>
      </c>
      <c r="S48" s="3"/>
      <c r="T48" s="3"/>
      <c r="U48" s="7"/>
      <c r="V48" s="3"/>
      <c r="X48" s="3"/>
    </row>
    <row r="49" spans="1:24" x14ac:dyDescent="0.25">
      <c r="B49" t="s">
        <v>15</v>
      </c>
      <c r="C49" s="3">
        <v>-0.42926160000000002</v>
      </c>
      <c r="D49" s="3">
        <v>0.19174579999999999</v>
      </c>
      <c r="E49" s="3">
        <v>-2.2400000000000002</v>
      </c>
      <c r="F49">
        <v>5</v>
      </c>
      <c r="G49">
        <f t="shared" si="8"/>
        <v>-0.42926160000000002</v>
      </c>
      <c r="H49">
        <f t="shared" si="4"/>
        <v>0.65098960802253758</v>
      </c>
      <c r="I49">
        <f t="shared" si="5"/>
        <v>1.611977522292604</v>
      </c>
      <c r="J49" s="3">
        <f t="shared" si="6"/>
        <v>0.62035604477770212</v>
      </c>
      <c r="K49" s="3">
        <f t="shared" si="7"/>
        <v>0.5829944572305974</v>
      </c>
      <c r="L49" t="s">
        <v>47</v>
      </c>
      <c r="M49" s="3">
        <v>0.60688920000000002</v>
      </c>
      <c r="N49" s="3">
        <v>0.64468820000000004</v>
      </c>
      <c r="O49" s="3">
        <v>1.3806499999999999</v>
      </c>
      <c r="P49" s="3">
        <v>0.71395082263916776</v>
      </c>
      <c r="S49" s="3"/>
      <c r="T49" s="3"/>
      <c r="U49" s="7"/>
      <c r="V49" s="3"/>
      <c r="X49" s="3"/>
    </row>
    <row r="50" spans="1:24" x14ac:dyDescent="0.25">
      <c r="B50" t="s">
        <v>16</v>
      </c>
      <c r="C50" s="3">
        <v>-0.43729309999999999</v>
      </c>
      <c r="D50" s="3">
        <v>0.213528</v>
      </c>
      <c r="E50" s="3">
        <v>-2.0499999999999998</v>
      </c>
      <c r="F50">
        <v>6</v>
      </c>
      <c r="G50">
        <f t="shared" si="8"/>
        <v>-0.43729309999999999</v>
      </c>
      <c r="H50">
        <f t="shared" si="4"/>
        <v>0.64578212492829823</v>
      </c>
      <c r="I50">
        <f t="shared" si="5"/>
        <v>1.5990827762134285</v>
      </c>
      <c r="J50" s="3">
        <f t="shared" si="6"/>
        <v>0.62535849605482252</v>
      </c>
      <c r="K50" s="3">
        <f t="shared" si="7"/>
        <v>0.56678059942870007</v>
      </c>
      <c r="L50" t="s">
        <v>48</v>
      </c>
      <c r="M50" s="3">
        <v>0.55905229999999995</v>
      </c>
      <c r="N50" s="3">
        <v>0.6355558</v>
      </c>
      <c r="O50" s="3">
        <v>1.2386833333333334</v>
      </c>
      <c r="P50" s="3">
        <v>0.64053814132673725</v>
      </c>
      <c r="S50" s="3"/>
      <c r="T50" s="3"/>
      <c r="U50" s="7"/>
      <c r="V50" s="3"/>
      <c r="X50" s="3"/>
    </row>
    <row r="51" spans="1:24" x14ac:dyDescent="0.25">
      <c r="B51" t="s">
        <v>17</v>
      </c>
      <c r="C51" s="3">
        <v>-0.54190590000000005</v>
      </c>
      <c r="D51" s="3">
        <v>0.2340691</v>
      </c>
      <c r="E51" s="3">
        <v>-2.3199999999999998</v>
      </c>
      <c r="F51">
        <v>7</v>
      </c>
      <c r="G51">
        <f t="shared" si="8"/>
        <v>-0.54190590000000005</v>
      </c>
      <c r="H51">
        <f t="shared" si="4"/>
        <v>0.58163865021105288</v>
      </c>
      <c r="I51">
        <f t="shared" si="5"/>
        <v>1.4402509943052237</v>
      </c>
      <c r="J51" s="3">
        <f t="shared" si="6"/>
        <v>0.69432342276034975</v>
      </c>
      <c r="K51" s="3">
        <f t="shared" si="7"/>
        <v>0.62459133943961431</v>
      </c>
      <c r="L51" t="s">
        <v>49</v>
      </c>
      <c r="M51" s="3">
        <v>0.61042180000000001</v>
      </c>
      <c r="N51" s="3">
        <v>0.70488580000000001</v>
      </c>
      <c r="O51" s="3">
        <v>1.23475</v>
      </c>
      <c r="P51" s="3">
        <v>0.63850416706168289</v>
      </c>
      <c r="S51" s="3"/>
      <c r="T51" s="3"/>
      <c r="U51" s="7"/>
      <c r="V51" s="3"/>
      <c r="X51" s="3"/>
    </row>
    <row r="52" spans="1:24" x14ac:dyDescent="0.25">
      <c r="B52" t="s">
        <v>18</v>
      </c>
      <c r="C52" s="3">
        <v>-0.26113530000000001</v>
      </c>
      <c r="D52" s="3">
        <v>0.1816847</v>
      </c>
      <c r="E52" s="3">
        <v>-1.44</v>
      </c>
      <c r="F52">
        <v>8</v>
      </c>
      <c r="G52">
        <f t="shared" si="8"/>
        <v>-0.26113530000000001</v>
      </c>
      <c r="H52">
        <f t="shared" si="4"/>
        <v>0.77017670765675317</v>
      </c>
      <c r="I52">
        <f t="shared" si="5"/>
        <v>1.907108079201514</v>
      </c>
      <c r="J52" s="3">
        <f t="shared" si="6"/>
        <v>0.5243541312135227</v>
      </c>
      <c r="K52" s="3">
        <f t="shared" si="7"/>
        <v>0.60635788374078714</v>
      </c>
      <c r="L52" t="s">
        <v>50</v>
      </c>
      <c r="M52" s="3">
        <v>0.62929009999999996</v>
      </c>
      <c r="N52" s="3">
        <v>0.61902299999999999</v>
      </c>
      <c r="O52" s="3">
        <v>1.2284000000000002</v>
      </c>
      <c r="P52" s="3">
        <v>0.63522050521852302</v>
      </c>
      <c r="S52" s="3"/>
      <c r="T52" s="3"/>
      <c r="U52" s="7"/>
      <c r="V52" s="3"/>
      <c r="X52" s="3"/>
    </row>
    <row r="53" spans="1:24" x14ac:dyDescent="0.25">
      <c r="B53" t="s">
        <v>19</v>
      </c>
      <c r="C53" s="3">
        <v>-0.90672330000000001</v>
      </c>
      <c r="D53" s="3">
        <v>0.20018069999999999</v>
      </c>
      <c r="E53" s="3">
        <v>-4.53</v>
      </c>
      <c r="F53">
        <v>9</v>
      </c>
      <c r="G53">
        <f t="shared" si="8"/>
        <v>-0.90672330000000001</v>
      </c>
      <c r="H53">
        <f t="shared" si="4"/>
        <v>0.40384533842424808</v>
      </c>
      <c r="I53">
        <f t="shared" si="5"/>
        <v>1</v>
      </c>
      <c r="J53" s="3">
        <f t="shared" si="6"/>
        <v>1</v>
      </c>
      <c r="K53" s="3">
        <f t="shared" si="7"/>
        <v>1</v>
      </c>
      <c r="L53" t="s">
        <v>51</v>
      </c>
      <c r="M53" s="3">
        <v>0.95507980000000003</v>
      </c>
      <c r="N53" s="3">
        <v>0.94460219999999995</v>
      </c>
      <c r="O53" s="3">
        <v>1.98905</v>
      </c>
      <c r="P53" s="3">
        <v>1</v>
      </c>
      <c r="S53" s="3"/>
      <c r="T53" s="3"/>
      <c r="U53" s="7"/>
      <c r="V53" s="3"/>
      <c r="X53" s="3"/>
    </row>
    <row r="54" spans="1:24" x14ac:dyDescent="0.25">
      <c r="B54" t="s">
        <v>20</v>
      </c>
      <c r="C54" s="3">
        <v>-0.63404150000000004</v>
      </c>
      <c r="D54" s="3">
        <v>0.19225539999999999</v>
      </c>
      <c r="E54" s="3">
        <v>-3.3</v>
      </c>
      <c r="F54">
        <v>10</v>
      </c>
      <c r="G54">
        <f t="shared" si="8"/>
        <v>-0.63404150000000004</v>
      </c>
      <c r="H54">
        <f t="shared" si="4"/>
        <v>0.53044367499267808</v>
      </c>
      <c r="I54">
        <f t="shared" si="5"/>
        <v>1.3134822282767957</v>
      </c>
      <c r="J54" s="3">
        <f t="shared" si="6"/>
        <v>0.76133500588883929</v>
      </c>
      <c r="K54" s="3">
        <f t="shared" si="7"/>
        <v>0.70839743068989747</v>
      </c>
      <c r="L54" t="s">
        <v>52</v>
      </c>
      <c r="M54" s="3">
        <v>0.74345899999999998</v>
      </c>
      <c r="N54" s="3">
        <v>0.78136030000000001</v>
      </c>
      <c r="O54" s="3">
        <v>1.6764333333333334</v>
      </c>
      <c r="P54" s="3">
        <v>0.86690396366425637</v>
      </c>
      <c r="S54" s="3"/>
      <c r="T54" s="3"/>
      <c r="U54" s="7"/>
      <c r="V54" s="3"/>
      <c r="X54" s="3"/>
    </row>
    <row r="55" spans="1:24" x14ac:dyDescent="0.25">
      <c r="B55" t="s">
        <v>21</v>
      </c>
      <c r="C55" s="3">
        <v>-0.44660739999999999</v>
      </c>
      <c r="D55" s="3">
        <v>0.19481689999999999</v>
      </c>
      <c r="E55" s="3">
        <v>-2.29</v>
      </c>
      <c r="F55">
        <v>11</v>
      </c>
      <c r="G55">
        <f t="shared" si="8"/>
        <v>-0.44660739999999999</v>
      </c>
      <c r="H55">
        <f t="shared" si="4"/>
        <v>0.63979504250761376</v>
      </c>
      <c r="I55">
        <f t="shared" si="5"/>
        <v>1.5842575898090361</v>
      </c>
      <c r="J55" s="3">
        <f t="shared" si="6"/>
        <v>0.63121048397220458</v>
      </c>
      <c r="K55" s="3">
        <f t="shared" si="7"/>
        <v>0.68326418043650916</v>
      </c>
      <c r="L55" t="s">
        <v>64</v>
      </c>
      <c r="M55" s="3">
        <v>0.68479389999999996</v>
      </c>
      <c r="N55" s="3">
        <v>0.64702329999999997</v>
      </c>
      <c r="O55" s="3">
        <v>1.2859166666666668</v>
      </c>
      <c r="P55" s="3">
        <v>0.65425023054581177</v>
      </c>
      <c r="S55" s="3"/>
      <c r="T55" s="3"/>
      <c r="U55" s="7"/>
      <c r="V55" s="3"/>
      <c r="X55" s="3"/>
    </row>
    <row r="56" spans="1:24" x14ac:dyDescent="0.25">
      <c r="B56" t="s">
        <v>22</v>
      </c>
      <c r="C56" s="3">
        <v>-0.58035939999999997</v>
      </c>
      <c r="D56" s="3">
        <v>0.2031502</v>
      </c>
      <c r="E56" s="3">
        <v>-2.86</v>
      </c>
      <c r="F56">
        <v>12</v>
      </c>
      <c r="G56">
        <f t="shared" si="8"/>
        <v>-0.58035939999999997</v>
      </c>
      <c r="H56">
        <f t="shared" si="4"/>
        <v>0.55969717524870366</v>
      </c>
      <c r="I56">
        <f t="shared" si="5"/>
        <v>1.3859196132672205</v>
      </c>
      <c r="J56" s="3">
        <f t="shared" si="6"/>
        <v>0.72154257031009272</v>
      </c>
      <c r="K56" s="3">
        <f t="shared" si="7"/>
        <v>0.73435111972471034</v>
      </c>
      <c r="L56" t="s">
        <v>53</v>
      </c>
      <c r="M56" s="3">
        <v>0.76043970000000005</v>
      </c>
      <c r="N56" s="3">
        <v>0.73298649999999999</v>
      </c>
      <c r="O56" s="3">
        <v>1.6090333333333333</v>
      </c>
      <c r="P56" s="3">
        <v>0.83205060803764574</v>
      </c>
      <c r="S56" s="3"/>
      <c r="T56" s="3"/>
      <c r="U56" s="7"/>
      <c r="V56" s="3"/>
      <c r="X56" s="3"/>
    </row>
    <row r="57" spans="1:24" x14ac:dyDescent="0.25">
      <c r="B57" t="s">
        <v>23</v>
      </c>
      <c r="C57" s="3">
        <v>-0.52889810000000004</v>
      </c>
      <c r="D57" s="3">
        <v>0.19099740000000001</v>
      </c>
      <c r="E57" s="3">
        <v>-2.77</v>
      </c>
      <c r="F57">
        <v>13</v>
      </c>
      <c r="G57">
        <f t="shared" si="8"/>
        <v>-0.52889810000000004</v>
      </c>
      <c r="H57">
        <f t="shared" si="4"/>
        <v>0.58925391096298341</v>
      </c>
      <c r="I57">
        <f t="shared" si="5"/>
        <v>1.4591078685275294</v>
      </c>
      <c r="J57" s="3">
        <f t="shared" si="6"/>
        <v>0.68535028942661935</v>
      </c>
      <c r="K57" s="3">
        <f t="shared" si="7"/>
        <v>0.77636601592019183</v>
      </c>
      <c r="L57" t="s">
        <v>54</v>
      </c>
      <c r="M57" s="3">
        <v>0.7772519</v>
      </c>
      <c r="N57" s="3">
        <v>0.78295590000000004</v>
      </c>
      <c r="O57" s="3">
        <v>1.4529166666666666</v>
      </c>
      <c r="P57" s="3">
        <v>0.7485025295400286</v>
      </c>
      <c r="S57" s="3"/>
      <c r="T57" s="3"/>
      <c r="U57" s="7"/>
      <c r="V57" s="3"/>
      <c r="X57" s="3"/>
    </row>
    <row r="58" spans="1:24" x14ac:dyDescent="0.25">
      <c r="B58" t="s">
        <v>25</v>
      </c>
      <c r="C58" s="3">
        <v>-28.649709999999999</v>
      </c>
      <c r="D58" s="3">
        <v>8.3621029999999994</v>
      </c>
      <c r="E58" s="3">
        <v>-3.43</v>
      </c>
      <c r="W58" s="7"/>
    </row>
    <row r="59" spans="1:24" x14ac:dyDescent="0.25">
      <c r="B59" t="s">
        <v>30</v>
      </c>
    </row>
    <row r="63" spans="1:24" x14ac:dyDescent="0.25">
      <c r="A63" s="3"/>
      <c r="B63" s="5"/>
    </row>
    <row r="64" spans="1:24" x14ac:dyDescent="0.25">
      <c r="A64" s="3"/>
      <c r="B64" s="5"/>
    </row>
    <row r="65" spans="1:2" x14ac:dyDescent="0.25">
      <c r="A65" s="3"/>
      <c r="B65" s="5"/>
    </row>
    <row r="66" spans="1:2" x14ac:dyDescent="0.25">
      <c r="A66" s="3"/>
      <c r="B66" s="5"/>
    </row>
    <row r="67" spans="1:2" x14ac:dyDescent="0.25">
      <c r="A67" s="3"/>
      <c r="B67" s="5"/>
    </row>
    <row r="68" spans="1:2" x14ac:dyDescent="0.25">
      <c r="A68" s="3"/>
      <c r="B68" s="5"/>
    </row>
    <row r="69" spans="1:2" x14ac:dyDescent="0.25">
      <c r="A69" s="3"/>
      <c r="B69" s="5"/>
    </row>
    <row r="70" spans="1:2" x14ac:dyDescent="0.25">
      <c r="A70" s="3"/>
      <c r="B70" s="5"/>
    </row>
    <row r="71" spans="1:2" x14ac:dyDescent="0.25">
      <c r="A71" s="3"/>
      <c r="B71" s="5"/>
    </row>
    <row r="72" spans="1:2" x14ac:dyDescent="0.25">
      <c r="A72" s="3"/>
      <c r="B72" s="5"/>
    </row>
    <row r="73" spans="1:2" x14ac:dyDescent="0.25">
      <c r="A73" s="3"/>
      <c r="B73" s="5"/>
    </row>
    <row r="74" spans="1:2" x14ac:dyDescent="0.25">
      <c r="A74" s="3"/>
      <c r="B74" s="5"/>
    </row>
    <row r="75" spans="1:2" x14ac:dyDescent="0.25">
      <c r="A75" s="3"/>
      <c r="B75" s="5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workbookViewId="0"/>
  </sheetViews>
  <sheetFormatPr defaultRowHeight="15" x14ac:dyDescent="0.25"/>
  <sheetData>
    <row r="1" spans="1:13" x14ac:dyDescent="0.25">
      <c r="A1" s="13" t="s">
        <v>71</v>
      </c>
    </row>
    <row r="3" spans="1:13" x14ac:dyDescent="0.25">
      <c r="A3" s="13" t="s">
        <v>72</v>
      </c>
      <c r="H3" s="13" t="s">
        <v>73</v>
      </c>
    </row>
    <row r="4" spans="1:13" x14ac:dyDescent="0.25">
      <c r="A4" s="13" t="s">
        <v>74</v>
      </c>
      <c r="B4" s="13" t="s">
        <v>75</v>
      </c>
      <c r="C4" s="13" t="s">
        <v>78</v>
      </c>
      <c r="D4" s="13" t="s">
        <v>76</v>
      </c>
      <c r="E4" s="13" t="s">
        <v>77</v>
      </c>
      <c r="F4" s="13" t="s">
        <v>70</v>
      </c>
      <c r="H4" s="13" t="s">
        <v>74</v>
      </c>
      <c r="I4" s="13" t="s">
        <v>75</v>
      </c>
      <c r="J4" s="13" t="s">
        <v>78</v>
      </c>
      <c r="K4" s="13" t="s">
        <v>76</v>
      </c>
      <c r="L4" s="13" t="s">
        <v>77</v>
      </c>
      <c r="M4" s="13" t="s">
        <v>70</v>
      </c>
    </row>
    <row r="5" spans="1:13" x14ac:dyDescent="0.25">
      <c r="A5" t="s">
        <v>43</v>
      </c>
      <c r="B5" s="3">
        <v>0.43248829999999999</v>
      </c>
      <c r="C5" s="3">
        <v>0.44557400000000003</v>
      </c>
      <c r="D5" s="3">
        <v>0.39081686682829297</v>
      </c>
      <c r="E5" s="3">
        <v>0.40251597237162312</v>
      </c>
      <c r="F5" s="3">
        <v>0.56562177924134638</v>
      </c>
      <c r="H5" t="s">
        <v>43</v>
      </c>
      <c r="I5" s="3">
        <v>0.4495943</v>
      </c>
      <c r="J5" s="3">
        <v>0.45034790000000002</v>
      </c>
      <c r="K5" s="3">
        <v>0.40384533842424808</v>
      </c>
      <c r="L5" s="3">
        <v>0.41821542851380844</v>
      </c>
      <c r="M5" s="3">
        <v>0.58177696955071578</v>
      </c>
    </row>
    <row r="6" spans="1:13" x14ac:dyDescent="0.25">
      <c r="A6" t="s">
        <v>44</v>
      </c>
      <c r="B6" s="3">
        <v>0.42929210000000001</v>
      </c>
      <c r="C6" s="3">
        <v>0.49129200000000001</v>
      </c>
      <c r="D6" s="3">
        <v>0.44311914267763902</v>
      </c>
      <c r="E6" s="3">
        <v>0.40849949537294117</v>
      </c>
      <c r="F6" s="3">
        <v>0.48097500481804545</v>
      </c>
      <c r="H6" t="s">
        <v>44</v>
      </c>
      <c r="I6" s="3">
        <v>0.44346059999999998</v>
      </c>
      <c r="J6" s="3">
        <v>0.50257220000000002</v>
      </c>
      <c r="K6" s="3">
        <v>0.46139484768684935</v>
      </c>
      <c r="L6" s="3">
        <v>0.4246211157611679</v>
      </c>
      <c r="M6" s="3">
        <v>0.49471252876436062</v>
      </c>
    </row>
    <row r="7" spans="1:13" x14ac:dyDescent="0.25">
      <c r="A7" t="s">
        <v>45</v>
      </c>
      <c r="B7" s="3">
        <v>0.78797859999999997</v>
      </c>
      <c r="C7" s="3">
        <v>0.91579089999999996</v>
      </c>
      <c r="D7" s="3">
        <v>0.7970559515168425</v>
      </c>
      <c r="E7" s="3">
        <v>0.77931098675219834</v>
      </c>
      <c r="F7" s="3">
        <v>0.95802016037807003</v>
      </c>
      <c r="H7" t="s">
        <v>45</v>
      </c>
      <c r="I7" s="3">
        <v>0.80391659999999998</v>
      </c>
      <c r="J7" s="3">
        <v>0.91275609999999996</v>
      </c>
      <c r="K7" s="3">
        <v>0.80565569915809343</v>
      </c>
      <c r="L7" s="3">
        <v>0.78989749113289653</v>
      </c>
      <c r="M7" s="3">
        <v>0.96796490532539281</v>
      </c>
    </row>
    <row r="8" spans="1:13" x14ac:dyDescent="0.25">
      <c r="A8" t="s">
        <v>46</v>
      </c>
      <c r="B8" s="3">
        <v>0.56703049999999999</v>
      </c>
      <c r="C8" s="3">
        <v>0.61085029999999996</v>
      </c>
      <c r="D8" s="3">
        <v>0.59290250694588043</v>
      </c>
      <c r="E8" s="3">
        <v>0.54070837150347817</v>
      </c>
      <c r="F8" s="3">
        <v>0.68988545620606156</v>
      </c>
      <c r="H8" t="s">
        <v>46</v>
      </c>
      <c r="I8" s="3">
        <v>0.58610549999999995</v>
      </c>
      <c r="J8" s="3">
        <v>0.61887950000000003</v>
      </c>
      <c r="K8" s="3">
        <v>0.61414734749005639</v>
      </c>
      <c r="L8" s="3">
        <v>0.56199703775551346</v>
      </c>
      <c r="M8" s="3">
        <v>0.70958984391833069</v>
      </c>
    </row>
    <row r="9" spans="1:13" x14ac:dyDescent="0.25">
      <c r="A9" t="s">
        <v>47</v>
      </c>
      <c r="B9" s="3">
        <v>0.58659150000000004</v>
      </c>
      <c r="C9" s="3">
        <v>0.63063910000000001</v>
      </c>
      <c r="D9" s="3">
        <v>0.59671330921618881</v>
      </c>
      <c r="E9" s="3">
        <v>0.56087871002427481</v>
      </c>
      <c r="F9" s="3">
        <v>0.69412533621578143</v>
      </c>
      <c r="H9" t="s">
        <v>47</v>
      </c>
      <c r="I9" s="3">
        <v>0.60688920000000002</v>
      </c>
      <c r="J9" s="3">
        <v>0.64468820000000004</v>
      </c>
      <c r="K9" s="3">
        <v>0.62035604477770212</v>
      </c>
      <c r="L9" s="3">
        <v>0.5829944572305974</v>
      </c>
      <c r="M9" s="3">
        <v>0.71395082263916776</v>
      </c>
    </row>
    <row r="10" spans="1:13" x14ac:dyDescent="0.25">
      <c r="A10" t="s">
        <v>48</v>
      </c>
      <c r="B10" s="3">
        <v>0.54486760000000001</v>
      </c>
      <c r="C10" s="3">
        <v>0.63171469999999996</v>
      </c>
      <c r="D10" s="3">
        <v>0.60863745532114233</v>
      </c>
      <c r="E10" s="3">
        <v>0.54553173468131899</v>
      </c>
      <c r="F10" s="3">
        <v>0.62275122964899499</v>
      </c>
      <c r="H10" t="s">
        <v>48</v>
      </c>
      <c r="I10" s="3">
        <v>0.55905229999999995</v>
      </c>
      <c r="J10" s="3">
        <v>0.6355558</v>
      </c>
      <c r="K10" s="3">
        <v>0.62535849605482252</v>
      </c>
      <c r="L10" s="3">
        <v>0.56678059942870007</v>
      </c>
      <c r="M10" s="3">
        <v>0.64053814132673725</v>
      </c>
    </row>
    <row r="11" spans="1:13" x14ac:dyDescent="0.25">
      <c r="A11" t="s">
        <v>49</v>
      </c>
      <c r="B11" s="3">
        <v>0.59402480000000002</v>
      </c>
      <c r="C11" s="3">
        <v>0.69024960000000002</v>
      </c>
      <c r="D11" s="3">
        <v>0.67160090919842486</v>
      </c>
      <c r="E11" s="3">
        <v>0.60111278489400322</v>
      </c>
      <c r="F11" s="3">
        <v>0.6207737362057264</v>
      </c>
      <c r="H11" t="s">
        <v>49</v>
      </c>
      <c r="I11" s="3">
        <v>0.61042180000000001</v>
      </c>
      <c r="J11" s="3">
        <v>0.70488580000000001</v>
      </c>
      <c r="K11" s="3">
        <v>0.69432342276034975</v>
      </c>
      <c r="L11" s="3">
        <v>0.62459133943961431</v>
      </c>
      <c r="M11" s="3">
        <v>0.63850416706168289</v>
      </c>
    </row>
    <row r="12" spans="1:13" x14ac:dyDescent="0.25">
      <c r="A12" t="s">
        <v>50</v>
      </c>
      <c r="B12" s="3">
        <v>0.60694919999999997</v>
      </c>
      <c r="C12" s="3">
        <v>0.60827129999999996</v>
      </c>
      <c r="D12" s="3">
        <v>0.50568966910773394</v>
      </c>
      <c r="E12" s="3">
        <v>0.58292327795295285</v>
      </c>
      <c r="F12" s="3">
        <v>0.61758125738417846</v>
      </c>
      <c r="H12" t="s">
        <v>50</v>
      </c>
      <c r="I12" s="3">
        <v>0.62929009999999996</v>
      </c>
      <c r="J12" s="3">
        <v>0.61902299999999999</v>
      </c>
      <c r="K12" s="3">
        <v>0.5243541312135227</v>
      </c>
      <c r="L12" s="3">
        <v>0.60635788374078714</v>
      </c>
      <c r="M12" s="3">
        <v>0.63522050521852302</v>
      </c>
    </row>
    <row r="13" spans="1:13" x14ac:dyDescent="0.25">
      <c r="A13" t="s">
        <v>51</v>
      </c>
      <c r="B13" s="3">
        <v>0.9504437</v>
      </c>
      <c r="C13" s="3">
        <v>0.94640650000000004</v>
      </c>
      <c r="D13" s="3">
        <v>1</v>
      </c>
      <c r="E13" s="3">
        <v>1</v>
      </c>
      <c r="F13" s="3">
        <v>1</v>
      </c>
      <c r="H13" t="s">
        <v>51</v>
      </c>
      <c r="I13" s="3">
        <v>0.95507980000000003</v>
      </c>
      <c r="J13" s="3">
        <v>0.94460219999999995</v>
      </c>
      <c r="K13" s="3">
        <v>1</v>
      </c>
      <c r="L13" s="3">
        <v>1</v>
      </c>
      <c r="M13" s="3">
        <v>1</v>
      </c>
    </row>
    <row r="14" spans="1:13" x14ac:dyDescent="0.25">
      <c r="A14" t="s">
        <v>52</v>
      </c>
      <c r="B14" s="3">
        <v>0.71839180000000002</v>
      </c>
      <c r="C14" s="3">
        <v>0.76744630000000003</v>
      </c>
      <c r="D14" s="3">
        <v>0.73560800797053827</v>
      </c>
      <c r="E14" s="3">
        <v>0.68141251999186092</v>
      </c>
      <c r="F14" s="3">
        <v>0.84283116730767627</v>
      </c>
      <c r="H14" t="s">
        <v>52</v>
      </c>
      <c r="I14" s="3">
        <v>0.74345899999999998</v>
      </c>
      <c r="J14" s="3">
        <v>0.78136030000000001</v>
      </c>
      <c r="K14" s="3">
        <v>0.76133500588883929</v>
      </c>
      <c r="L14" s="3">
        <v>0.70839743068989747</v>
      </c>
      <c r="M14" s="3">
        <v>0.86690396366425637</v>
      </c>
    </row>
    <row r="15" spans="1:13" x14ac:dyDescent="0.25">
      <c r="A15" t="s">
        <v>64</v>
      </c>
      <c r="B15" s="3">
        <v>0.67211469999999995</v>
      </c>
      <c r="C15" s="3">
        <v>0.63923410000000003</v>
      </c>
      <c r="D15" s="3">
        <v>0.61933200070065642</v>
      </c>
      <c r="E15" s="3">
        <v>0.67122176322694083</v>
      </c>
      <c r="F15" s="3">
        <v>0.64649790938722851</v>
      </c>
      <c r="H15" t="s">
        <v>64</v>
      </c>
      <c r="I15" s="3">
        <v>0.68479389999999996</v>
      </c>
      <c r="J15" s="3">
        <v>0.64702329999999997</v>
      </c>
      <c r="K15" s="3">
        <v>0.63121048397220458</v>
      </c>
      <c r="L15" s="3">
        <v>0.68326418043650916</v>
      </c>
      <c r="M15" s="3">
        <v>0.65425023054581177</v>
      </c>
    </row>
    <row r="16" spans="1:13" x14ac:dyDescent="0.25">
      <c r="A16" t="s">
        <v>53</v>
      </c>
      <c r="B16" s="3">
        <v>0.73753480000000005</v>
      </c>
      <c r="C16" s="3">
        <v>0.72772269999999994</v>
      </c>
      <c r="D16" s="3">
        <v>0.69845138629092651</v>
      </c>
      <c r="E16" s="3">
        <v>0.70604959223285557</v>
      </c>
      <c r="F16" s="3">
        <v>0.80894564406793867</v>
      </c>
      <c r="H16" t="s">
        <v>53</v>
      </c>
      <c r="I16" s="3">
        <v>0.76043970000000005</v>
      </c>
      <c r="J16" s="3">
        <v>0.73298649999999999</v>
      </c>
      <c r="K16" s="3">
        <v>0.72154257031009272</v>
      </c>
      <c r="L16" s="3">
        <v>0.73435111972471034</v>
      </c>
      <c r="M16" s="3">
        <v>0.83205060803764574</v>
      </c>
    </row>
    <row r="17" spans="1:13" x14ac:dyDescent="0.25">
      <c r="A17" t="s">
        <v>54</v>
      </c>
      <c r="B17" s="3">
        <v>0.7542162</v>
      </c>
      <c r="C17" s="3">
        <v>0.76859250000000001</v>
      </c>
      <c r="D17" s="3">
        <v>0.66261430510290464</v>
      </c>
      <c r="E17" s="3">
        <v>0.75071229236510728</v>
      </c>
      <c r="F17" s="3">
        <v>0.73045758863108856</v>
      </c>
      <c r="H17" t="s">
        <v>54</v>
      </c>
      <c r="I17" s="3">
        <v>0.7772519</v>
      </c>
      <c r="J17" s="3">
        <v>0.78295590000000004</v>
      </c>
      <c r="K17" s="3">
        <v>0.68535028942661935</v>
      </c>
      <c r="L17" s="3">
        <v>0.77636601592019183</v>
      </c>
      <c r="M17" s="3">
        <v>0.7485025295400286</v>
      </c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Efficiency Estimates BM</vt:lpstr>
      <vt:lpstr>Comparison</vt:lpstr>
      <vt:lpstr>Ch Avge Opex Efficiency 2012-17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Denis Lawrence</cp:lastModifiedBy>
  <dcterms:created xsi:type="dcterms:W3CDTF">2014-07-25T22:06:54Z</dcterms:created>
  <dcterms:modified xsi:type="dcterms:W3CDTF">2019-06-30T02:24:30Z</dcterms:modified>
</cp:coreProperties>
</file>