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40" yWindow="15" windowWidth="13725" windowHeight="11040" tabRatio="724" firstSheet="2" activeTab="8"/>
  </bookViews>
  <sheets>
    <sheet name="Cover" sheetId="6" r:id="rId1"/>
    <sheet name="1. Contents" sheetId="1" r:id="rId2"/>
    <sheet name="2. Revenue" sheetId="3" r:id="rId3"/>
    <sheet name="3. Opex" sheetId="7" r:id="rId4"/>
    <sheet name="4. Assets (RAB)" sheetId="4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definedNames>
    <definedName name="_ftn1" localSheetId="5">'5. Operational data'!$B$83</definedName>
    <definedName name="_ftnref1" localSheetId="5">'5. Operational data'!$B$78</definedName>
    <definedName name="OLE_LINK5" localSheetId="4">'4. Assets (RAB)'!$B$89</definedName>
    <definedName name="_xlnm.Print_Area" localSheetId="5">'5. Operational data'!$A$1:$K$106</definedName>
  </definedNames>
  <calcPr calcId="145621"/>
</workbook>
</file>

<file path=xl/calcChain.xml><?xml version="1.0" encoding="utf-8"?>
<calcChain xmlns="http://schemas.openxmlformats.org/spreadsheetml/2006/main">
  <c r="E17" i="10" l="1"/>
  <c r="F17" i="10"/>
  <c r="G17" i="10"/>
  <c r="H17" i="10"/>
  <c r="I17" i="10"/>
  <c r="J17" i="10"/>
  <c r="K17" i="10"/>
  <c r="D17" i="10"/>
  <c r="E28" i="10"/>
  <c r="F28" i="10"/>
  <c r="G28" i="10"/>
  <c r="H28" i="10"/>
  <c r="I28" i="10"/>
  <c r="J28" i="10"/>
  <c r="K28" i="10"/>
  <c r="D28" i="10"/>
  <c r="D8" i="15" l="1"/>
  <c r="K47" i="8" l="1"/>
  <c r="K54" i="8"/>
  <c r="K8" i="15" l="1"/>
  <c r="K6" i="15"/>
  <c r="K7" i="15" l="1"/>
  <c r="K20" i="9" l="1"/>
  <c r="J20" i="9"/>
  <c r="I20" i="9"/>
  <c r="H20" i="9"/>
  <c r="D20" i="9"/>
  <c r="G19" i="9"/>
  <c r="G20" i="9" s="1"/>
  <c r="F19" i="9"/>
  <c r="F20" i="9" s="1"/>
  <c r="E19" i="9"/>
  <c r="E20" i="9" s="1"/>
  <c r="J54" i="8"/>
  <c r="I54" i="8"/>
  <c r="H54" i="8"/>
  <c r="G54" i="8"/>
  <c r="F54" i="8"/>
  <c r="E54" i="8"/>
  <c r="D54" i="8"/>
  <c r="J47" i="8"/>
  <c r="I47" i="8"/>
  <c r="H47" i="8"/>
  <c r="G47" i="8"/>
  <c r="F47" i="8"/>
  <c r="E47" i="8"/>
  <c r="D47" i="8"/>
  <c r="E8" i="15" l="1"/>
  <c r="E6" i="15"/>
  <c r="E7" i="15"/>
  <c r="I8" i="15"/>
  <c r="I6" i="15"/>
  <c r="I7" i="15"/>
  <c r="F6" i="15"/>
  <c r="F8" i="15"/>
  <c r="F7" i="15"/>
  <c r="J8" i="15"/>
  <c r="J6" i="15"/>
  <c r="J7" i="15"/>
  <c r="G8" i="15"/>
  <c r="G6" i="15"/>
  <c r="G7" i="15"/>
  <c r="D6" i="15"/>
  <c r="D7" i="15"/>
  <c r="H8" i="15"/>
  <c r="H6" i="15"/>
  <c r="H7" i="15"/>
  <c r="U35" i="3"/>
  <c r="T35" i="3"/>
  <c r="S35" i="3"/>
  <c r="R35" i="3"/>
  <c r="Q35" i="3"/>
  <c r="P35" i="3"/>
  <c r="O35" i="3"/>
  <c r="N35" i="3"/>
  <c r="U29" i="3"/>
  <c r="T29" i="3"/>
  <c r="S29" i="3"/>
  <c r="R29" i="3"/>
  <c r="Q29" i="3"/>
  <c r="P29" i="3"/>
  <c r="O29" i="3"/>
  <c r="N29" i="3"/>
  <c r="U20" i="3"/>
  <c r="T20" i="3"/>
  <c r="S20" i="3"/>
  <c r="R20" i="3"/>
  <c r="Q20" i="3"/>
  <c r="P20" i="3"/>
  <c r="O20" i="3"/>
  <c r="N20" i="3"/>
  <c r="K35" i="3"/>
  <c r="J35" i="3"/>
  <c r="I35" i="3"/>
  <c r="H35" i="3"/>
  <c r="G35" i="3"/>
  <c r="F35" i="3"/>
  <c r="E35" i="3"/>
  <c r="D35" i="3"/>
  <c r="K29" i="3"/>
  <c r="J29" i="3"/>
  <c r="I29" i="3"/>
  <c r="H29" i="3"/>
  <c r="G29" i="3"/>
  <c r="F29" i="3"/>
  <c r="E29" i="3"/>
  <c r="D29" i="3"/>
  <c r="K20" i="3"/>
  <c r="J20" i="3"/>
  <c r="I20" i="3"/>
  <c r="H20" i="3"/>
  <c r="G20" i="3"/>
  <c r="F20" i="3"/>
  <c r="E20" i="3"/>
  <c r="D20" i="3"/>
</calcChain>
</file>

<file path=xl/sharedStrings.xml><?xml version="1.0" encoding="utf-8"?>
<sst xmlns="http://schemas.openxmlformats.org/spreadsheetml/2006/main" count="1405" uniqueCount="826">
  <si>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</si>
  <si>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</si>
  <si>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</si>
  <si>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</si>
  <si>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</si>
  <si>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</si>
  <si>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</si>
  <si>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</si>
  <si>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</si>
  <si>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</si>
  <si>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</si>
  <si>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</si>
  <si>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</si>
  <si>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</si>
  <si>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</si>
  <si>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</si>
  <si>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</si>
  <si>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</si>
  <si>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</si>
  <si>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</si>
  <si>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</si>
  <si>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</si>
  <si>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</si>
  <si>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</si>
  <si>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</si>
  <si>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</si>
  <si>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</si>
  <si>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</si>
  <si>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</si>
  <si>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</si>
  <si>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</si>
  <si>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</si>
  <si>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</si>
  <si>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</si>
  <si>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</si>
  <si>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</si>
  <si>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</si>
  <si>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</si>
  <si>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</si>
  <si>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</si>
  <si>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</si>
  <si>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</si>
  <si>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</si>
  <si>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</si>
  <si>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</si>
  <si>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</si>
  <si>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</si>
  <si>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</si>
  <si>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</si>
  <si>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</si>
  <si>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</si>
  <si>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</si>
  <si>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</si>
  <si>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</si>
  <si>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</si>
  <si>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</si>
  <si>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</si>
  <si>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</si>
  <si>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</si>
  <si>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</si>
  <si>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</si>
  <si>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</si>
  <si>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</si>
  <si>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</si>
  <si>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</si>
  <si>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</si>
  <si>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</si>
  <si>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</si>
  <si>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</si>
  <si>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</si>
  <si>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</si>
  <si>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3. Opex worksheet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</si>
  <si>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</si>
  <si>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</si>
  <si>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</si>
  <si>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</si>
  <si>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</si>
  <si>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</si>
  <si>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</si>
  <si>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</si>
  <si>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</si>
  <si>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</si>
  <si>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</si>
  <si>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</si>
  <si>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</si>
  <si>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</si>
  <si>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</si>
  <si>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</si>
  <si>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</si>
  <si>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</si>
  <si>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</si>
  <si>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</si>
  <si>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</si>
  <si>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</si>
  <si>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</si>
  <si>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</si>
  <si>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</si>
  <si>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</si>
  <si>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</si>
  <si>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</si>
  <si>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</si>
  <si>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</si>
  <si>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</si>
  <si>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</si>
  <si>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</si>
  <si>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</si>
  <si>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</si>
  <si>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</si>
  <si>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</si>
  <si>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</si>
  <si>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</si>
  <si>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</si>
  <si>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</si>
  <si>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</si>
  <si>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</si>
  <si>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</si>
  <si>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</si>
  <si>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</si>
  <si>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</si>
  <si>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</si>
  <si>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</si>
  <si>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</si>
  <si>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</si>
  <si>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</si>
  <si>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</si>
  <si>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</si>
  <si>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</si>
  <si>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</si>
  <si>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</si>
  <si>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</si>
  <si>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</si>
  <si>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</si>
  <si>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</si>
  <si>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</si>
  <si>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</si>
  <si>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</si>
  <si>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</si>
  <si>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</si>
  <si>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</si>
  <si>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</si>
  <si>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</si>
  <si>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</si>
  <si>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</si>
  <si>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</si>
  <si>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</si>
  <si>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</si>
  <si>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</si>
  <si>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</si>
  <si>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</si>
  <si>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</si>
  <si>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</si>
  <si>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</si>
  <si>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</si>
  <si>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</si>
  <si>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</si>
  <si>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</si>
  <si>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</si>
  <si>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</si>
  <si>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</si>
  <si>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</si>
  <si>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</si>
  <si>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</si>
  <si>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</si>
  <si>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</si>
  <si>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</si>
  <si>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</si>
  <si>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</si>
  <si>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</t>
  </si>
  <si>
    <t>DPA0201</t>
  </si>
  <si>
    <t>DPA0202</t>
  </si>
  <si>
    <t>DPA0203</t>
  </si>
  <si>
    <t>DPA0204</t>
  </si>
  <si>
    <t>DPA0205</t>
  </si>
  <si>
    <t>DPA0206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</si>
  <si>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</si>
  <si>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</si>
  <si>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</si>
  <si>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</si>
  <si>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</si>
  <si>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</si>
  <si>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</si>
  <si>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</si>
  <si>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DPA0401</t>
  </si>
  <si>
    <t>DPA0402</t>
  </si>
  <si>
    <t>DPA0403</t>
  </si>
  <si>
    <t>DPA0404</t>
  </si>
  <si>
    <t>DPA0405</t>
  </si>
  <si>
    <t>DPA0406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</si>
  <si>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</si>
  <si>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</si>
  <si>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</si>
  <si>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</si>
  <si>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</si>
  <si>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</si>
  <si>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</si>
  <si>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</si>
  <si>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</si>
  <si>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</si>
  <si>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</si>
  <si>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</si>
  <si>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</si>
  <si>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</si>
  <si>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</si>
  <si>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</si>
  <si>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</si>
  <si>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</si>
  <si>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</si>
  <si>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</si>
  <si>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</si>
  <si>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</si>
  <si>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</si>
  <si>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</si>
  <si>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</si>
  <si>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</si>
  <si>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</si>
  <si>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</si>
  <si>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</si>
  <si>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</si>
  <si>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</si>
  <si>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22 kV</t>
  </si>
  <si>
    <t>Overhead 33 kV</t>
  </si>
  <si>
    <t>Overhead 66 kV</t>
  </si>
  <si>
    <t>Overhead 132 kV</t>
  </si>
  <si>
    <t>Underground 22 kV</t>
  </si>
  <si>
    <t>Underground 33 kV</t>
  </si>
  <si>
    <t>Underground 66 kV</t>
  </si>
  <si>
    <t>Underground 132 kV</t>
  </si>
  <si>
    <t>DOPEX0101A</t>
  </si>
  <si>
    <t>DOPEX0102A</t>
  </si>
  <si>
    <t>DOPEX0103A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</si>
  <si>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</si>
  <si>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</si>
  <si>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</si>
  <si>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</si>
  <si>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</si>
  <si>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</si>
  <si>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</si>
  <si>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</si>
  <si>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</si>
  <si>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</si>
  <si>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</si>
  <si>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</si>
  <si>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</si>
  <si>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</si>
  <si>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</si>
  <si>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</si>
  <si>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</si>
  <si>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</si>
  <si>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</si>
  <si>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</si>
  <si>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</si>
  <si>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</si>
  <si>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</si>
  <si>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</si>
  <si>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</si>
  <si>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</si>
  <si>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</si>
  <si>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</si>
  <si>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  <scheme val="minor"/>
      </rPr>
      <t>ow voltage demand tariff customers energy deliveries</t>
    </r>
  </si>
  <si>
    <r>
      <t>Non-residential h</t>
    </r>
    <r>
      <rPr>
        <sz val="11"/>
        <rFont val="Calibri"/>
        <family val="2"/>
        <scheme val="minor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</si>
  <si>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</si>
  <si>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</si>
  <si>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</si>
  <si>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</si>
  <si>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</si>
  <si>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</si>
  <si>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</si>
  <si>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</si>
  <si>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</si>
  <si>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</si>
  <si>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</si>
  <si>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</si>
  <si>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</si>
  <si>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</si>
  <si>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</si>
  <si>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</si>
  <si>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</si>
  <si>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</si>
  <si>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</si>
  <si>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</si>
  <si>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</si>
  <si>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</si>
  <si>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</si>
  <si>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</si>
  <si>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</si>
  <si>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</si>
  <si>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</si>
  <si>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</si>
  <si>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</si>
  <si>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</si>
  <si>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</si>
  <si>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</si>
  <si>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</si>
  <si>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</si>
  <si>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</si>
  <si>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</si>
  <si>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</si>
  <si>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</si>
  <si>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</si>
  <si>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</si>
  <si>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</si>
  <si>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</si>
  <si>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</si>
  <si>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</si>
  <si>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</si>
  <si>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</si>
  <si>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</si>
  <si>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</si>
  <si>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</si>
  <si>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</si>
  <si>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</si>
  <si>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</si>
  <si>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</si>
  <si>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</si>
  <si>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</si>
  <si>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</si>
  <si>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</si>
  <si>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</si>
  <si>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</si>
  <si>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</si>
  <si>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</si>
  <si>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</si>
  <si>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</si>
  <si>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</si>
  <si>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</si>
  <si>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</si>
  <si>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</si>
  <si>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</si>
  <si>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</si>
  <si>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</si>
  <si>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</si>
  <si>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</si>
  <si>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</si>
  <si>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</si>
  <si>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</si>
  <si>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</si>
  <si>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</si>
  <si>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</si>
  <si>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</si>
  <si>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</si>
  <si>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</si>
  <si>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</si>
  <si>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</si>
  <si>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</si>
  <si>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</si>
  <si>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</si>
  <si>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</si>
  <si>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</si>
  <si>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</si>
  <si>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</si>
  <si>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</si>
  <si>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</si>
  <si>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</si>
  <si>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</si>
  <si>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</si>
  <si>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</si>
  <si>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</si>
  <si>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</si>
  <si>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</si>
  <si>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</si>
  <si>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</si>
  <si>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</si>
  <si>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</si>
  <si>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</si>
  <si>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</si>
  <si>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</si>
  <si>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</si>
  <si>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</si>
  <si>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</si>
  <si>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</si>
  <si>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</si>
  <si>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[Insert subsequent regulatory years  here]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</si>
  <si>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</si>
  <si>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</si>
  <si>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</si>
  <si>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</si>
  <si>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</si>
  <si>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</si>
  <si>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</si>
  <si>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</si>
  <si>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</si>
  <si>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</si>
  <si>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</si>
  <si>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</si>
  <si>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</si>
  <si>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</si>
  <si>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</si>
  <si>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</si>
  <si>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</si>
  <si>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</si>
  <si>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</si>
  <si>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</si>
  <si>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</si>
  <si>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</si>
  <si>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</si>
  <si>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</si>
  <si>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</si>
  <si>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</si>
  <si>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</si>
  <si>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</si>
  <si>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</si>
  <si>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</si>
  <si>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</si>
  <si>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</si>
  <si>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</si>
  <si>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</si>
  <si>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</si>
  <si>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</si>
  <si>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</si>
  <si>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</si>
  <si>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</si>
  <si>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</si>
  <si>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</si>
  <si>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</si>
  <si>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</si>
  <si>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</si>
  <si>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</si>
  <si>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</si>
  <si>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</si>
  <si>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</si>
  <si>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</si>
  <si>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</si>
  <si>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</si>
  <si>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</si>
  <si>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</si>
  <si>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</si>
  <si>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</si>
  <si>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</si>
  <si>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</si>
  <si>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</si>
  <si>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</si>
  <si>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</si>
  <si>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</si>
  <si>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</si>
  <si>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</si>
  <si>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</si>
  <si>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</si>
  <si>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</si>
  <si>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</si>
  <si>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</si>
  <si>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</si>
  <si>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</si>
  <si>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</si>
  <si>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</si>
  <si>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</si>
  <si>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</si>
  <si>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</si>
  <si>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</si>
  <si>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</si>
  <si>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</si>
  <si>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</si>
  <si>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</si>
  <si>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</si>
  <si>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</si>
  <si>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</si>
  <si>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</si>
  <si>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</si>
  <si>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</si>
  <si>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</si>
  <si>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</si>
  <si>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</si>
  <si>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</si>
  <si>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</si>
  <si>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</si>
  <si>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</si>
  <si>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</si>
  <si>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</si>
  <si>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</si>
  <si>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</si>
  <si>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</si>
  <si>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</si>
  <si>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</si>
  <si>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</si>
  <si>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</si>
  <si>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</si>
  <si>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</si>
  <si>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</si>
  <si>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DOPEX0301</t>
  </si>
  <si>
    <t>DOPEX0302</t>
  </si>
  <si>
    <t>DOPEX0303</t>
  </si>
  <si>
    <t>DOPEX0304</t>
  </si>
  <si>
    <t>DOPEX0305</t>
  </si>
  <si>
    <t>DOPEX0306</t>
  </si>
  <si>
    <t>Opex component</t>
  </si>
  <si>
    <t>Capex component</t>
  </si>
  <si>
    <t>DOPEX0307</t>
  </si>
  <si>
    <t>DOPEX0308</t>
  </si>
  <si>
    <t>DOPEX0309</t>
  </si>
  <si>
    <t>DOPEX0310</t>
  </si>
  <si>
    <t>DOPEX0311</t>
  </si>
  <si>
    <t>DOPEX0312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</si>
  <si>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</si>
  <si>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</si>
  <si>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</si>
  <si>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</si>
  <si>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</si>
  <si>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</si>
  <si>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</si>
  <si>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</si>
  <si>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</si>
  <si>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</si>
  <si>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</si>
  <si>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</si>
  <si>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</si>
  <si>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</si>
  <si>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</si>
  <si>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</si>
  <si>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</si>
  <si>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</si>
  <si>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</si>
  <si>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</si>
  <si>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</si>
  <si>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</si>
  <si>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</si>
  <si>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</si>
  <si>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</si>
  <si>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</si>
  <si>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</si>
  <si>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</si>
  <si>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</si>
  <si>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</si>
  <si>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</si>
  <si>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</si>
  <si>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</si>
  <si>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</si>
  <si>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</si>
  <si>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</si>
  <si>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</si>
  <si>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</si>
  <si>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</si>
  <si>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</si>
  <si>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</si>
  <si>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</si>
  <si>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</si>
  <si>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</si>
  <si>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</si>
  <si>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</si>
  <si>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</si>
  <si>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</si>
  <si>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7.1.2 Exclusive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</si>
  <si>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</si>
  <si>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</si>
  <si>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</si>
  <si>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</si>
  <si>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</si>
  <si>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</si>
  <si>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</si>
  <si>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</si>
  <si>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</si>
  <si>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</si>
  <si>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</si>
  <si>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</si>
  <si>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</si>
  <si>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</si>
  <si>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</si>
  <si>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</si>
  <si>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</si>
  <si>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</si>
  <si>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</si>
  <si>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</si>
  <si>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</si>
  <si>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</si>
  <si>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</si>
  <si>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</si>
  <si>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</si>
  <si>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Materiality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</si>
  <si>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</si>
  <si>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</si>
  <si>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</si>
  <si>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</si>
  <si>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</si>
  <si>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</si>
  <si>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</si>
  <si>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</si>
  <si>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</si>
  <si>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</si>
  <si>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</si>
  <si>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</si>
  <si>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</si>
  <si>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</si>
  <si>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</si>
  <si>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</si>
  <si>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</si>
  <si>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</si>
  <si>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</si>
  <si>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</si>
  <si>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</si>
  <si>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</si>
  <si>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</si>
  <si>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</si>
  <si>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</si>
  <si>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</si>
  <si>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</si>
  <si>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</si>
  <si>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DOPEX0206</t>
  </si>
  <si>
    <t>DOPEX0206A</t>
  </si>
  <si>
    <t>6. Physical Assets worksheet</t>
  </si>
  <si>
    <t>8. Operating environment factors worksheet</t>
  </si>
  <si>
    <t>Route Line length</t>
  </si>
  <si>
    <t>DPA0208</t>
  </si>
  <si>
    <t>Underground SWER</t>
  </si>
  <si>
    <t>Month last rainfall data recorded</t>
  </si>
  <si>
    <t>Bundoora</t>
  </si>
  <si>
    <t>Yes</t>
  </si>
  <si>
    <t>2014 Jan</t>
  </si>
  <si>
    <t>Essendon Fields</t>
  </si>
  <si>
    <t>DOEF04003</t>
  </si>
  <si>
    <t>Flemington</t>
  </si>
  <si>
    <t>2013 Dec</t>
  </si>
  <si>
    <t>DOEF04004</t>
  </si>
  <si>
    <t>Melbourne Airport</t>
  </si>
  <si>
    <t>DOEF04005</t>
  </si>
  <si>
    <t>Sunbury</t>
  </si>
  <si>
    <t>2013 Nov</t>
  </si>
  <si>
    <t>DOEF04006</t>
  </si>
  <si>
    <t>Viewbank</t>
  </si>
  <si>
    <t>DOEF04007</t>
  </si>
  <si>
    <t>Alphington</t>
  </si>
  <si>
    <t>No</t>
  </si>
  <si>
    <t>1996 Jan</t>
  </si>
  <si>
    <t>DOEF04008</t>
  </si>
  <si>
    <t>Broadmeadows</t>
  </si>
  <si>
    <t>1982 Feb</t>
  </si>
  <si>
    <t>DOEF04009</t>
  </si>
  <si>
    <t>Bulla</t>
  </si>
  <si>
    <t>1973 Dec</t>
  </si>
  <si>
    <t>DOEF04010</t>
  </si>
  <si>
    <t>Coburg</t>
  </si>
  <si>
    <t>1969 Jul</t>
  </si>
  <si>
    <t>DOEF04011</t>
  </si>
  <si>
    <t>Diggers Rest</t>
  </si>
  <si>
    <t>1970 Feb</t>
  </si>
  <si>
    <t>DOEF04012</t>
  </si>
  <si>
    <t>1960 Dec</t>
  </si>
  <si>
    <t>DOEF04013</t>
  </si>
  <si>
    <t>Greenvale</t>
  </si>
  <si>
    <t>1948 Jun</t>
  </si>
  <si>
    <t>DOEF04014</t>
  </si>
  <si>
    <t>1964 Dec</t>
  </si>
  <si>
    <t>DOEF04015</t>
  </si>
  <si>
    <t>2011 Apr</t>
  </si>
  <si>
    <t>DOEF04016</t>
  </si>
  <si>
    <t>1922 Aug</t>
  </si>
  <si>
    <t>DOEF04017</t>
  </si>
  <si>
    <t>Heidelberg Heights</t>
  </si>
  <si>
    <t>1990 Dec</t>
  </si>
  <si>
    <t>DOEF04018</t>
  </si>
  <si>
    <t>Keilor</t>
  </si>
  <si>
    <t>1998 Oct</t>
  </si>
  <si>
    <t>DOEF04019</t>
  </si>
  <si>
    <t>Keilor Lodge</t>
  </si>
  <si>
    <t>1918 Jun</t>
  </si>
  <si>
    <t>DOEF04020</t>
  </si>
  <si>
    <t>2001 Aug</t>
  </si>
  <si>
    <t>DOEF04021</t>
  </si>
  <si>
    <t>Mickleham</t>
  </si>
  <si>
    <t>2009 Jul</t>
  </si>
  <si>
    <t>DOEF04022</t>
  </si>
  <si>
    <t>Oaklands Junction</t>
  </si>
  <si>
    <t>1992 Nov</t>
  </si>
  <si>
    <t>DOEF04023</t>
  </si>
  <si>
    <t>Pascoe Vale</t>
  </si>
  <si>
    <t>1968 Dec</t>
  </si>
  <si>
    <t>DOEF04024</t>
  </si>
  <si>
    <t>1979 Dec</t>
  </si>
  <si>
    <t>DOEF04025</t>
  </si>
  <si>
    <t>Preston</t>
  </si>
  <si>
    <t>1968 Aug</t>
  </si>
  <si>
    <t>DOEF04026</t>
  </si>
  <si>
    <t>1974 Jul</t>
  </si>
  <si>
    <t>DOEF04027</t>
  </si>
  <si>
    <t>Strathmore</t>
  </si>
  <si>
    <t>1975 Dec</t>
  </si>
  <si>
    <t>DOEF04028</t>
  </si>
  <si>
    <t>Sydenham</t>
  </si>
  <si>
    <t>1991 Jul</t>
  </si>
  <si>
    <t>DOEF04029</t>
  </si>
  <si>
    <t>Toolern Vale</t>
  </si>
  <si>
    <t>1963 May</t>
  </si>
  <si>
    <t>DOEF04030</t>
  </si>
  <si>
    <t>Wildwood</t>
  </si>
  <si>
    <t>1935 Dec</t>
  </si>
  <si>
    <t>DOEF04031</t>
  </si>
  <si>
    <t>Williamstown</t>
  </si>
  <si>
    <t>1980 Dec</t>
  </si>
  <si>
    <t>DOEF04032</t>
  </si>
  <si>
    <t>Yarraville</t>
  </si>
  <si>
    <t>1974 Sep</t>
  </si>
  <si>
    <t>DOPEX0104A</t>
  </si>
  <si>
    <t>DOPEX0105A</t>
  </si>
  <si>
    <t>DOPEX0106A</t>
  </si>
  <si>
    <t>DOPEX0107A</t>
  </si>
  <si>
    <t>DOPEX0108A</t>
  </si>
  <si>
    <t>DOPEX0109A</t>
  </si>
  <si>
    <t>DOPEX0110A</t>
  </si>
  <si>
    <t>DOPEX0111A</t>
  </si>
  <si>
    <t>Routine</t>
  </si>
  <si>
    <t>Condition based</t>
  </si>
  <si>
    <t>Vegetation Control</t>
  </si>
  <si>
    <t>Emergency - Fault</t>
  </si>
  <si>
    <t>Inspection</t>
  </si>
  <si>
    <t>SCADA/Network Control</t>
  </si>
  <si>
    <t>Other - Standard Control Services (a)</t>
  </si>
  <si>
    <t>Metering</t>
  </si>
  <si>
    <t>Public Lighting</t>
  </si>
  <si>
    <t>Alternative control -other</t>
  </si>
  <si>
    <t>Negotiated services</t>
  </si>
  <si>
    <t>DOPEX0112A</t>
  </si>
  <si>
    <t>DOPEX0113A</t>
  </si>
  <si>
    <t>DOPEX0114A</t>
  </si>
  <si>
    <t>DOPEX0115A</t>
  </si>
  <si>
    <t>DOPEX0116A</t>
  </si>
  <si>
    <t>DOPEX0117A</t>
  </si>
  <si>
    <t>DOPEX0118A</t>
  </si>
  <si>
    <t>DOPEX0119A</t>
  </si>
  <si>
    <t>DOPEX0120A</t>
  </si>
  <si>
    <t>DOPEX0121A</t>
  </si>
  <si>
    <t>DOPEX0122A</t>
  </si>
  <si>
    <t>DOPEX0123A</t>
  </si>
  <si>
    <t>DOPEX0124A</t>
  </si>
  <si>
    <t>DOPEX0125A</t>
  </si>
  <si>
    <t>DOPEX0126A</t>
  </si>
  <si>
    <t>DOPEX0127A</t>
  </si>
  <si>
    <t>Network Operating Costs</t>
  </si>
  <si>
    <t>Billing &amp; Revenue Collection</t>
  </si>
  <si>
    <t>Advertising/Marketing</t>
  </si>
  <si>
    <t>Customer Service</t>
  </si>
  <si>
    <t>Regulatory</t>
  </si>
  <si>
    <t>Regulatory Reset</t>
  </si>
  <si>
    <t>IT</t>
  </si>
  <si>
    <t>Licence fee</t>
  </si>
  <si>
    <t>GSL payments</t>
  </si>
  <si>
    <t>Non-network alternatives costs</t>
  </si>
  <si>
    <t>Debt raising costs</t>
  </si>
  <si>
    <t>Provision for Doubtful Debts</t>
  </si>
  <si>
    <t>Provision for Claims/Compensation</t>
  </si>
  <si>
    <t>DPA0407</t>
  </si>
  <si>
    <t xml:space="preserve">Overhead 66 kV </t>
  </si>
  <si>
    <t xml:space="preserve">Overhead 11 kV </t>
  </si>
  <si>
    <t xml:space="preserve">Underground 11 kV </t>
  </si>
  <si>
    <t>DPA0308</t>
  </si>
  <si>
    <t>Overhead 6.6 kV</t>
  </si>
  <si>
    <t>DPA0408</t>
  </si>
  <si>
    <t>Underground  6.6 kV</t>
  </si>
  <si>
    <t>DPA0108</t>
  </si>
  <si>
    <t>DPA0207</t>
  </si>
  <si>
    <t>Underground 6.6 kV</t>
  </si>
  <si>
    <t>DOPSD0309</t>
  </si>
  <si>
    <t>Average power factor conversion for 6.6kV lines</t>
  </si>
  <si>
    <t xml:space="preserve">Average power factor conversion for 11 kV lines </t>
  </si>
  <si>
    <t>Jemena Electricity Networks (Vic) Limited</t>
  </si>
  <si>
    <t>82 064 651 083</t>
  </si>
  <si>
    <t>321 Ferntree Gully Road</t>
  </si>
  <si>
    <t>Mt Waverley</t>
  </si>
  <si>
    <t>VIC</t>
  </si>
  <si>
    <t>Anton Murashev</t>
  </si>
  <si>
    <t>(03) 8544 9036</t>
  </si>
  <si>
    <t>anton.murashev@jemena.com.au</t>
  </si>
  <si>
    <t>Maintenance</t>
  </si>
  <si>
    <t>Activities</t>
  </si>
  <si>
    <t>DOPEX0101B</t>
  </si>
  <si>
    <t>Subtransmission</t>
  </si>
  <si>
    <t>DOPEX0102B</t>
  </si>
  <si>
    <t>CBD</t>
  </si>
  <si>
    <t>DOPEX0103B</t>
  </si>
  <si>
    <t>Urban</t>
  </si>
  <si>
    <t>DOPEX0104B</t>
  </si>
  <si>
    <t>Rural – short</t>
  </si>
  <si>
    <t>DOPEX0105B</t>
  </si>
  <si>
    <t>Rural – long</t>
  </si>
  <si>
    <t>DOPEX0106B</t>
  </si>
  <si>
    <t>Non-standard metering</t>
  </si>
  <si>
    <t>DOPEX0107B</t>
  </si>
  <si>
    <t>Standard metering</t>
  </si>
  <si>
    <t>DOPEX0108B</t>
  </si>
  <si>
    <t>DOPEX0109B</t>
  </si>
  <si>
    <t>SCADA/Network control</t>
  </si>
  <si>
    <t>DOPEX0110B</t>
  </si>
  <si>
    <t xml:space="preserve">Other </t>
  </si>
  <si>
    <t>DOPEX0111B</t>
  </si>
  <si>
    <t>Network operating costs</t>
  </si>
  <si>
    <t>DOPEX0112B</t>
  </si>
  <si>
    <t>Premium Feed In tariff</t>
  </si>
  <si>
    <t>DOPEX0113B</t>
  </si>
  <si>
    <t>Electricity purchasing</t>
  </si>
  <si>
    <t>DOPEX0114B</t>
  </si>
  <si>
    <t>Meter data services</t>
  </si>
  <si>
    <t>DOPEX0115B</t>
  </si>
  <si>
    <t>DOPEX0116B</t>
  </si>
  <si>
    <t>DOPEX0117B</t>
  </si>
  <si>
    <t>DOPEX0118B</t>
  </si>
  <si>
    <t>DOPEX0119B</t>
  </si>
  <si>
    <t>Goodwill Amortisation</t>
  </si>
  <si>
    <t>DOPEX0120B</t>
  </si>
  <si>
    <t>DOPEX0121B</t>
  </si>
  <si>
    <t>Unregulated (included in Table AA of RAS)</t>
  </si>
  <si>
    <t>DOPEX01B</t>
  </si>
  <si>
    <t>Rec for Table 3.1.1 using Calanderised Regulatory submissions</t>
  </si>
  <si>
    <t>As per the returns</t>
  </si>
  <si>
    <t>Maintenance SCS</t>
  </si>
  <si>
    <t>(RAS/RIN/EDPR)</t>
  </si>
  <si>
    <t>Maintenance ACS</t>
  </si>
  <si>
    <t>Activities SCS</t>
  </si>
  <si>
    <t>Activities ACS</t>
  </si>
  <si>
    <t>Total (per Returns)</t>
  </si>
  <si>
    <t>Sum of the Benchmark RIN</t>
  </si>
  <si>
    <t>Difference</t>
  </si>
  <si>
    <t>Explanation</t>
  </si>
  <si>
    <t>Margin</t>
  </si>
  <si>
    <t>Unregulated Services</t>
  </si>
  <si>
    <t>Total</t>
  </si>
  <si>
    <t>Diff</t>
  </si>
  <si>
    <t>Note: for 2006, the amounts in table 3.1.2 are based of the RAS submission for the Financial Year ended 30th June 2006. Hence, the total will not agree with table 3.1.1</t>
  </si>
  <si>
    <t>Note: for 2007, the amounts in table 3.1.2 are based of the RAS submission for the 18 months ended 31st Dec 2007. Hence, the total will not agree with table 3.1.1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</si>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</sst>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#,##0.000"/>
    <numFmt numFmtId="165" formatCode="_(* #,##0_);_(* \(#,##0\);_(* &quot;-&quot;_);_(@_)"/>
    <numFmt numFmtId="166" formatCode="_-* #,##0_-;\-* #,##0_-;_-* &quot;-&quot;??_-;_-@_-"/>
    <numFmt numFmtId="167" formatCode="0.000"/>
    <numFmt numFmtId="168" formatCode="_(#,##0.00%_);\(#,##0.00%\);_(&quot;-&quot;_)"/>
    <numFmt numFmtId="169" formatCode="#,##0;[Red]\(#,##0\)"/>
    <numFmt numFmtId="170" formatCode="#,##0_ ;\-#,##0\ "/>
  </numFmts>
  <fonts count="2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i/>
      <sz val="11"/>
      <color theme="0" tint="-0.14999847407452621"/>
      <name val="Arial"/>
      <family val="2"/>
    </font>
    <font>
      <b/>
      <sz val="11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5" fontId="8" fillId="2" borderId="0" applyNumberFormat="0" applyFont="0" applyBorder="0" applyAlignment="0">
      <alignment horizontal="right"/>
    </xf>
    <xf numFmtId="0" fontId="12" fillId="0" borderId="0" applyNumberFormat="0" applyFill="0" applyBorder="0" applyAlignment="0" applyProtection="0"/>
    <xf numFmtId="165" fontId="5" fillId="3" borderId="0" applyFont="0" applyBorder="0" applyAlignment="0">
      <alignment horizontal="right"/>
      <protection locked="0"/>
    </xf>
    <xf numFmtId="0" fontId="5" fillId="4" borderId="0"/>
    <xf numFmtId="0" fontId="5" fillId="0" borderId="0"/>
    <xf numFmtId="165" fontId="5" fillId="2" borderId="0" applyNumberFormat="0" applyFont="0" applyBorder="0" applyAlignment="0">
      <alignment horizontal="right"/>
    </xf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</cellStyleXfs>
  <cellXfs count="170">
    <xf numFmtId="0" fontId="0" fillId="0" borderId="0" xfId="0"/>
    <xf numFmtId="0" fontId="1" fillId="0" borderId="0" xfId="0" applyFont="1"/>
    <xf numFmtId="0" fontId="0" fillId="0" borderId="0" xfId="0" applyFont="1"/>
    <xf numFmtId="0" fontId="0" fillId="4" borderId="0" xfId="0" applyFill="1"/>
    <xf numFmtId="0" fontId="12" fillId="4" borderId="0" xfId="2" applyFill="1"/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applyAlignment="1">
      <alignment horizontal="left"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164" fontId="0" fillId="0" borderId="0" xfId="0" applyNumberFormat="1"/>
    <xf numFmtId="0" fontId="0" fillId="0" borderId="0" xfId="0" applyBorder="1"/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/>
    <xf numFmtId="0" fontId="5" fillId="4" borderId="0" xfId="4"/>
    <xf numFmtId="0" fontId="5" fillId="4" borderId="0" xfId="4" applyAlignment="1"/>
    <xf numFmtId="0" fontId="6" fillId="0" borderId="0" xfId="4" applyFont="1" applyFill="1"/>
    <xf numFmtId="0" fontId="9" fillId="0" borderId="1" xfId="4" applyFont="1" applyFill="1" applyBorder="1"/>
    <xf numFmtId="0" fontId="9" fillId="0" borderId="0" xfId="4" applyFont="1" applyFill="1"/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 applyBorder="1"/>
    <xf numFmtId="0" fontId="8" fillId="0" borderId="5" xfId="0" applyFont="1" applyFill="1" applyBorder="1" applyProtection="1">
      <protection locked="0"/>
    </xf>
    <xf numFmtId="0" fontId="8" fillId="0" borderId="5" xfId="0" applyFont="1" applyFill="1" applyBorder="1"/>
    <xf numFmtId="0" fontId="8" fillId="0" borderId="5" xfId="0" applyFont="1" applyFill="1" applyBorder="1" applyAlignment="1" applyProtection="1">
      <protection locked="0"/>
    </xf>
    <xf numFmtId="0" fontId="8" fillId="0" borderId="6" xfId="0" applyFont="1" applyFill="1" applyBorder="1" applyAlignment="1"/>
    <xf numFmtId="0" fontId="8" fillId="0" borderId="6" xfId="0" applyFont="1" applyFill="1" applyBorder="1"/>
    <xf numFmtId="0" fontId="8" fillId="0" borderId="7" xfId="0" applyFont="1" applyFill="1" applyBorder="1"/>
    <xf numFmtId="0" fontId="5" fillId="0" borderId="0" xfId="4" applyFont="1" applyFill="1"/>
    <xf numFmtId="0" fontId="9" fillId="0" borderId="8" xfId="4" applyFont="1" applyFill="1" applyBorder="1"/>
    <xf numFmtId="0" fontId="8" fillId="0" borderId="9" xfId="0" applyFont="1" applyFill="1" applyBorder="1" applyAlignment="1">
      <alignment horizontal="left" indent="1"/>
    </xf>
    <xf numFmtId="0" fontId="7" fillId="0" borderId="1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right" indent="1"/>
    </xf>
    <xf numFmtId="0" fontId="8" fillId="0" borderId="10" xfId="0" applyFont="1" applyFill="1" applyBorder="1" applyAlignment="1">
      <alignment horizontal="left" indent="1"/>
    </xf>
    <xf numFmtId="0" fontId="8" fillId="0" borderId="11" xfId="0" applyFont="1" applyFill="1" applyBorder="1" applyAlignment="1">
      <alignment horizontal="left" inden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/>
    <xf numFmtId="0" fontId="14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vertical="center" wrapText="1"/>
    </xf>
    <xf numFmtId="164" fontId="0" fillId="0" borderId="0" xfId="0" applyNumberFormat="1" applyBorder="1"/>
    <xf numFmtId="0" fontId="0" fillId="5" borderId="1" xfId="0" applyFill="1" applyBorder="1"/>
    <xf numFmtId="0" fontId="0" fillId="0" borderId="0" xfId="0" applyFill="1"/>
    <xf numFmtId="0" fontId="0" fillId="0" borderId="1" xfId="0" applyFill="1" applyBorder="1"/>
    <xf numFmtId="0" fontId="16" fillId="5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wrapText="1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0" fillId="0" borderId="0" xfId="0" applyNumberFormat="1" applyFill="1" applyBorder="1"/>
    <xf numFmtId="0" fontId="0" fillId="0" borderId="0" xfId="0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Border="1" applyAlignment="1">
      <alignment vertical="top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14" fillId="0" borderId="0" xfId="0" applyFont="1" applyAlignment="1"/>
    <xf numFmtId="0" fontId="16" fillId="0" borderId="0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16" fillId="5" borderId="0" xfId="0" applyFont="1" applyFill="1"/>
    <xf numFmtId="0" fontId="9" fillId="5" borderId="8" xfId="4" applyFont="1" applyFill="1" applyBorder="1"/>
    <xf numFmtId="0" fontId="9" fillId="5" borderId="12" xfId="4" applyFont="1" applyFill="1" applyBorder="1" applyAlignment="1"/>
    <xf numFmtId="0" fontId="5" fillId="5" borderId="12" xfId="4" applyFont="1" applyFill="1" applyBorder="1" applyAlignment="1"/>
    <xf numFmtId="0" fontId="5" fillId="5" borderId="13" xfId="4" applyFont="1" applyFill="1" applyBorder="1" applyAlignment="1"/>
    <xf numFmtId="0" fontId="8" fillId="5" borderId="8" xfId="0" applyFont="1" applyFill="1" applyBorder="1" applyAlignment="1" applyProtection="1">
      <alignment horizontal="left"/>
      <protection locked="0"/>
    </xf>
    <xf numFmtId="0" fontId="8" fillId="5" borderId="12" xfId="0" applyFont="1" applyFill="1" applyBorder="1" applyAlignment="1" applyProtection="1">
      <alignment horizontal="left"/>
      <protection locked="0"/>
    </xf>
    <xf numFmtId="0" fontId="8" fillId="5" borderId="13" xfId="0" applyFont="1" applyFill="1" applyBorder="1" applyAlignment="1" applyProtection="1">
      <alignment horizontal="left"/>
      <protection locked="0"/>
    </xf>
    <xf numFmtId="0" fontId="8" fillId="5" borderId="14" xfId="0" applyFont="1" applyFill="1" applyBorder="1" applyAlignment="1" applyProtection="1">
      <alignment horizontal="left"/>
      <protection locked="0"/>
    </xf>
    <xf numFmtId="0" fontId="8" fillId="5" borderId="15" xfId="0" applyFont="1" applyFill="1" applyBorder="1" applyAlignment="1" applyProtection="1">
      <alignment horizontal="left"/>
      <protection locked="0"/>
    </xf>
    <xf numFmtId="0" fontId="8" fillId="5" borderId="16" xfId="0" applyFont="1" applyFill="1" applyBorder="1" applyAlignment="1" applyProtection="1">
      <alignment horizontal="left"/>
      <protection locked="0"/>
    </xf>
    <xf numFmtId="0" fontId="8" fillId="5" borderId="4" xfId="0" applyFont="1" applyFill="1" applyBorder="1" applyAlignment="1" applyProtection="1">
      <alignment horizontal="left"/>
      <protection locked="0"/>
    </xf>
    <xf numFmtId="0" fontId="8" fillId="5" borderId="17" xfId="0" applyFont="1" applyFill="1" applyBorder="1" applyAlignment="1" applyProtection="1">
      <alignment horizontal="left"/>
      <protection locked="0"/>
    </xf>
    <xf numFmtId="0" fontId="8" fillId="5" borderId="18" xfId="0" applyFont="1" applyFill="1" applyBorder="1" applyAlignment="1" applyProtection="1">
      <alignment horizontal="left"/>
      <protection locked="0"/>
    </xf>
    <xf numFmtId="0" fontId="8" fillId="5" borderId="19" xfId="0" applyFont="1" applyFill="1" applyBorder="1" applyAlignment="1" applyProtection="1">
      <alignment horizontal="left"/>
      <protection locked="0"/>
    </xf>
    <xf numFmtId="0" fontId="8" fillId="5" borderId="12" xfId="0" applyFont="1" applyFill="1" applyBorder="1" applyAlignment="1" applyProtection="1">
      <protection locked="0"/>
    </xf>
    <xf numFmtId="0" fontId="10" fillId="5" borderId="12" xfId="0" applyFont="1" applyFill="1" applyBorder="1" applyAlignment="1"/>
    <xf numFmtId="0" fontId="10" fillId="5" borderId="13" xfId="0" applyFont="1" applyFill="1" applyBorder="1" applyAlignment="1"/>
    <xf numFmtId="0" fontId="8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6" borderId="1" xfId="0" applyFill="1" applyBorder="1"/>
    <xf numFmtId="0" fontId="18" fillId="0" borderId="0" xfId="0" applyFont="1"/>
    <xf numFmtId="0" fontId="16" fillId="0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166" fontId="0" fillId="5" borderId="1" xfId="7" applyNumberFormat="1" applyFont="1" applyFill="1" applyBorder="1"/>
    <xf numFmtId="166" fontId="0" fillId="5" borderId="1" xfId="0" applyNumberFormat="1" applyFill="1" applyBorder="1"/>
    <xf numFmtId="1" fontId="0" fillId="5" borderId="1" xfId="0" applyNumberFormat="1" applyFill="1" applyBorder="1"/>
    <xf numFmtId="2" fontId="0" fillId="5" borderId="1" xfId="0" applyNumberFormat="1" applyFill="1" applyBorder="1"/>
    <xf numFmtId="0" fontId="16" fillId="0" borderId="0" xfId="0" applyFont="1"/>
    <xf numFmtId="167" fontId="0" fillId="5" borderId="1" xfId="0" applyNumberFormat="1" applyFill="1" applyBorder="1"/>
    <xf numFmtId="1" fontId="17" fillId="5" borderId="1" xfId="0" applyNumberFormat="1" applyFont="1" applyFill="1" applyBorder="1"/>
    <xf numFmtId="10" fontId="0" fillId="5" borderId="1" xfId="8" applyNumberFormat="1" applyFont="1" applyFill="1" applyBorder="1"/>
    <xf numFmtId="0" fontId="16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3" fontId="0" fillId="5" borderId="1" xfId="0" applyNumberFormat="1" applyFill="1" applyBorder="1"/>
    <xf numFmtId="3" fontId="0" fillId="8" borderId="1" xfId="0" applyNumberFormat="1" applyFill="1" applyBorder="1"/>
    <xf numFmtId="0" fontId="0" fillId="8" borderId="1" xfId="0" applyFill="1" applyBorder="1"/>
    <xf numFmtId="4" fontId="0" fillId="5" borderId="1" xfId="0" applyNumberFormat="1" applyFill="1" applyBorder="1"/>
    <xf numFmtId="4" fontId="0" fillId="0" borderId="0" xfId="0" applyNumberFormat="1"/>
    <xf numFmtId="4" fontId="0" fillId="0" borderId="0" xfId="0" applyNumberFormat="1" applyBorder="1"/>
    <xf numFmtId="2" fontId="0" fillId="0" borderId="0" xfId="0" applyNumberFormat="1"/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2" fontId="0" fillId="6" borderId="1" xfId="0" applyNumberFormat="1" applyFill="1" applyBorder="1"/>
    <xf numFmtId="0" fontId="5" fillId="5" borderId="8" xfId="0" applyFont="1" applyFill="1" applyBorder="1" applyAlignment="1" applyProtection="1">
      <alignment horizontal="left"/>
      <protection locked="0"/>
    </xf>
    <xf numFmtId="0" fontId="5" fillId="5" borderId="14" xfId="0" applyFont="1" applyFill="1" applyBorder="1" applyAlignment="1" applyProtection="1">
      <alignment horizontal="left"/>
      <protection locked="0"/>
    </xf>
    <xf numFmtId="0" fontId="5" fillId="5" borderId="4" xfId="0" applyFont="1" applyFill="1" applyBorder="1" applyAlignment="1" applyProtection="1">
      <alignment horizontal="left"/>
      <protection locked="0"/>
    </xf>
    <xf numFmtId="0" fontId="5" fillId="5" borderId="8" xfId="0" applyFont="1" applyFill="1" applyBorder="1" applyAlignment="1" applyProtection="1">
      <protection locked="0"/>
    </xf>
    <xf numFmtId="0" fontId="12" fillId="5" borderId="8" xfId="2" applyFill="1" applyBorder="1" applyAlignment="1" applyProtection="1">
      <alignment horizontal="left"/>
      <protection locked="0"/>
    </xf>
    <xf numFmtId="3" fontId="19" fillId="5" borderId="1" xfId="9" applyNumberFormat="1" applyFont="1" applyFill="1" applyBorder="1"/>
    <xf numFmtId="164" fontId="19" fillId="0" borderId="0" xfId="9" applyNumberFormat="1" applyFont="1"/>
    <xf numFmtId="168" fontId="20" fillId="0" borderId="0" xfId="9" applyNumberFormat="1" applyFont="1"/>
    <xf numFmtId="0" fontId="19" fillId="0" borderId="0" xfId="9" applyFont="1"/>
    <xf numFmtId="0" fontId="19" fillId="0" borderId="0" xfId="9" applyFont="1" applyAlignment="1">
      <alignment horizontal="center" vertical="center" wrapText="1"/>
    </xf>
    <xf numFmtId="164" fontId="19" fillId="0" borderId="0" xfId="9" applyNumberFormat="1" applyFont="1" applyBorder="1"/>
    <xf numFmtId="0" fontId="19" fillId="8" borderId="1" xfId="9" applyFont="1" applyFill="1" applyBorder="1"/>
    <xf numFmtId="0" fontId="21" fillId="0" borderId="0" xfId="0" applyFont="1"/>
    <xf numFmtId="166" fontId="0" fillId="7" borderId="1" xfId="7" applyNumberFormat="1" applyFont="1" applyFill="1" applyBorder="1" applyAlignment="1">
      <alignment horizontal="center"/>
    </xf>
    <xf numFmtId="43" fontId="0" fillId="7" borderId="1" xfId="7" applyFont="1" applyFill="1" applyBorder="1" applyAlignment="1">
      <alignment horizontal="center"/>
    </xf>
    <xf numFmtId="169" fontId="0" fillId="7" borderId="1" xfId="7" applyNumberFormat="1" applyFont="1" applyFill="1" applyBorder="1" applyAlignment="1"/>
    <xf numFmtId="169" fontId="0" fillId="0" borderId="0" xfId="0" applyNumberFormat="1"/>
    <xf numFmtId="164" fontId="0" fillId="5" borderId="1" xfId="0" applyNumberFormat="1" applyFill="1" applyBorder="1"/>
    <xf numFmtId="0" fontId="4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3" fontId="0" fillId="0" borderId="0" xfId="0" applyNumberFormat="1" applyFill="1" applyBorder="1"/>
    <xf numFmtId="164" fontId="0" fillId="0" borderId="0" xfId="0" applyNumberFormat="1" applyFill="1"/>
    <xf numFmtId="169" fontId="0" fillId="5" borderId="1" xfId="7" applyNumberFormat="1" applyFont="1" applyFill="1" applyBorder="1" applyAlignment="1"/>
    <xf numFmtId="169" fontId="0" fillId="0" borderId="0" xfId="7" applyNumberFormat="1" applyFont="1" applyFill="1" applyBorder="1" applyAlignment="1"/>
    <xf numFmtId="166" fontId="0" fillId="0" borderId="0" xfId="0" applyNumberFormat="1"/>
    <xf numFmtId="170" fontId="0" fillId="7" borderId="1" xfId="7" applyNumberFormat="1" applyFont="1" applyFill="1" applyBorder="1" applyAlignment="1"/>
    <xf numFmtId="164" fontId="0" fillId="8" borderId="1" xfId="0" applyNumberFormat="1" applyFill="1" applyBorder="1"/>
    <xf numFmtId="0" fontId="0" fillId="8" borderId="0" xfId="0" applyFill="1"/>
    <xf numFmtId="166" fontId="0" fillId="5" borderId="1" xfId="0" applyNumberFormat="1" applyFill="1" applyBorder="1" applyAlignment="1">
      <alignment horizontal="center"/>
    </xf>
    <xf numFmtId="170" fontId="0" fillId="5" borderId="1" xfId="7" applyNumberFormat="1" applyFont="1" applyFill="1" applyBorder="1" applyAlignment="1"/>
    <xf numFmtId="0" fontId="16" fillId="0" borderId="8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164" fontId="0" fillId="0" borderId="12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" fontId="0" fillId="9" borderId="1" xfId="0" applyNumberFormat="1" applyFill="1" applyBorder="1"/>
    <xf numFmtId="1" fontId="0" fillId="10" borderId="1" xfId="0" applyNumberFormat="1" applyFill="1" applyBorder="1"/>
  </cellXfs>
  <cellStyles count="10">
    <cellStyle name="Blockout" xfId="1"/>
    <cellStyle name="Blockout 2" xfId="6"/>
    <cellStyle name="Comma" xfId="7" builtinId="3"/>
    <cellStyle name="Hyperlink" xfId="2" builtinId="8"/>
    <cellStyle name="Input1" xfId="3"/>
    <cellStyle name="Normal" xfId="0" builtinId="0"/>
    <cellStyle name="Normal 2" xfId="9"/>
    <cellStyle name="Normal 2 2" xfId="5"/>
    <cellStyle name="Normal_2010 06 22 - IE - Scheme Template for data collection" xfId="4"/>
    <cellStyle name="Percent" xfId="8" builtinId="5"/>
  </cellStyles>
  <dxfs count="4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nton.murashev@jemena.com.a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showGridLines="0" workbookViewId="0">
      <selection activeCell="A2" sqref="A2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25" t="s">
        <v>588</v>
      </c>
      <c r="B1" s="38"/>
      <c r="C1" s="38"/>
      <c r="D1" s="38"/>
      <c r="E1" s="38"/>
      <c r="F1" s="38"/>
      <c r="G1" s="38"/>
      <c r="H1" s="38"/>
      <c r="I1" s="38"/>
      <c r="J1" s="23"/>
    </row>
    <row r="2" spans="1:10" x14ac:dyDescent="0.25">
      <c r="A2" s="38"/>
      <c r="B2" s="38"/>
      <c r="C2" s="38"/>
      <c r="D2" s="38"/>
      <c r="E2" s="38"/>
      <c r="F2" s="38"/>
      <c r="G2" s="38"/>
      <c r="H2" s="38"/>
      <c r="I2" s="38"/>
      <c r="J2" s="23"/>
    </row>
    <row r="3" spans="1:10" x14ac:dyDescent="0.25">
      <c r="A3" s="38"/>
      <c r="B3" s="38"/>
      <c r="C3" s="38"/>
      <c r="D3" s="38"/>
      <c r="E3" s="38"/>
      <c r="F3" s="38"/>
      <c r="G3" s="38"/>
      <c r="H3" s="38"/>
      <c r="I3" s="38"/>
      <c r="J3" s="24"/>
    </row>
    <row r="4" spans="1:10" ht="18" x14ac:dyDescent="0.25">
      <c r="A4" s="39" t="s">
        <v>80</v>
      </c>
      <c r="B4" s="82" t="s">
        <v>750</v>
      </c>
      <c r="C4" s="83"/>
      <c r="D4" s="84"/>
      <c r="E4" s="85"/>
      <c r="F4" s="38"/>
      <c r="G4" s="38"/>
      <c r="H4" s="38"/>
      <c r="I4" s="38"/>
      <c r="J4" s="23"/>
    </row>
    <row r="5" spans="1:10" ht="18" x14ac:dyDescent="0.25">
      <c r="A5" s="27"/>
      <c r="B5" s="27"/>
      <c r="C5" s="38"/>
      <c r="D5" s="38"/>
      <c r="E5" s="38"/>
      <c r="F5" s="38"/>
      <c r="G5" s="38"/>
      <c r="H5" s="38"/>
      <c r="I5" s="38"/>
      <c r="J5" s="23"/>
    </row>
    <row r="6" spans="1:10" ht="18" x14ac:dyDescent="0.25">
      <c r="A6" s="26" t="s">
        <v>81</v>
      </c>
      <c r="B6" s="26"/>
      <c r="C6" s="83" t="s">
        <v>751</v>
      </c>
      <c r="D6" s="84"/>
      <c r="E6" s="85"/>
      <c r="F6" s="38"/>
      <c r="G6" s="38"/>
      <c r="H6" s="38"/>
      <c r="I6" s="38"/>
      <c r="J6" s="23"/>
    </row>
    <row r="7" spans="1:10" ht="15.75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23"/>
    </row>
    <row r="8" spans="1:10" x14ac:dyDescent="0.25">
      <c r="A8" s="40"/>
      <c r="B8" s="28"/>
      <c r="C8" s="28"/>
      <c r="D8" s="28"/>
      <c r="E8" s="29"/>
      <c r="F8" s="29"/>
      <c r="G8" s="29"/>
      <c r="H8" s="30"/>
      <c r="I8" s="38"/>
      <c r="J8" s="23"/>
    </row>
    <row r="9" spans="1:10" x14ac:dyDescent="0.25">
      <c r="A9" s="41" t="s">
        <v>4</v>
      </c>
      <c r="C9" s="101" t="s">
        <v>82</v>
      </c>
      <c r="D9" s="132" t="s">
        <v>752</v>
      </c>
      <c r="E9" s="87"/>
      <c r="F9" s="87"/>
      <c r="G9" s="88"/>
      <c r="H9" s="34"/>
      <c r="I9" s="38"/>
      <c r="J9" s="23"/>
    </row>
    <row r="10" spans="1:10" x14ac:dyDescent="0.25">
      <c r="A10" s="41"/>
      <c r="C10" s="101"/>
      <c r="D10" s="89"/>
      <c r="E10" s="90"/>
      <c r="F10" s="90"/>
      <c r="G10" s="91"/>
      <c r="H10" s="34"/>
      <c r="I10" s="38"/>
      <c r="J10" s="23"/>
    </row>
    <row r="11" spans="1:10" x14ac:dyDescent="0.25">
      <c r="A11" s="41"/>
      <c r="C11" s="101" t="s">
        <v>83</v>
      </c>
      <c r="D11" s="133" t="s">
        <v>753</v>
      </c>
      <c r="E11" s="90"/>
      <c r="F11" s="90"/>
      <c r="G11" s="91"/>
      <c r="H11" s="34"/>
      <c r="I11" s="38"/>
      <c r="J11" s="23"/>
    </row>
    <row r="12" spans="1:10" x14ac:dyDescent="0.25">
      <c r="A12" s="41"/>
      <c r="B12" s="99"/>
      <c r="C12" s="102" t="s">
        <v>84</v>
      </c>
      <c r="D12" s="134" t="s">
        <v>754</v>
      </c>
      <c r="E12" s="42" t="s">
        <v>85</v>
      </c>
      <c r="F12" s="92">
        <v>3149</v>
      </c>
      <c r="G12" s="31"/>
      <c r="H12" s="32"/>
      <c r="I12" s="38"/>
      <c r="J12" s="23"/>
    </row>
    <row r="13" spans="1:10" x14ac:dyDescent="0.25">
      <c r="A13" s="41"/>
      <c r="B13" s="31"/>
      <c r="C13" s="101"/>
      <c r="D13" s="31"/>
      <c r="E13" s="31"/>
      <c r="F13" s="31"/>
      <c r="G13" s="31"/>
      <c r="H13" s="33"/>
      <c r="I13" s="38"/>
      <c r="J13" s="23"/>
    </row>
    <row r="14" spans="1:10" x14ac:dyDescent="0.25">
      <c r="A14" s="41" t="s">
        <v>455</v>
      </c>
      <c r="B14" s="100"/>
      <c r="C14" s="101" t="s">
        <v>82</v>
      </c>
      <c r="D14" s="93"/>
      <c r="E14" s="94"/>
      <c r="F14" s="94"/>
      <c r="G14" s="95"/>
      <c r="H14" s="34"/>
      <c r="I14" s="38"/>
      <c r="J14" s="23"/>
    </row>
    <row r="15" spans="1:10" x14ac:dyDescent="0.25">
      <c r="A15" s="41"/>
      <c r="B15" s="100"/>
      <c r="C15" s="101"/>
      <c r="D15" s="93"/>
      <c r="E15" s="94"/>
      <c r="F15" s="94"/>
      <c r="G15" s="95"/>
      <c r="H15" s="34"/>
      <c r="I15" s="38"/>
      <c r="J15" s="23"/>
    </row>
    <row r="16" spans="1:10" x14ac:dyDescent="0.25">
      <c r="A16" s="41"/>
      <c r="C16" s="101" t="s">
        <v>83</v>
      </c>
      <c r="D16" s="86"/>
      <c r="E16" s="87"/>
      <c r="F16" s="87"/>
      <c r="G16" s="88"/>
      <c r="H16" s="34"/>
      <c r="I16" s="38"/>
      <c r="J16" s="23"/>
    </row>
    <row r="17" spans="1:10" x14ac:dyDescent="0.25">
      <c r="A17" s="43"/>
      <c r="B17" s="99"/>
      <c r="C17" s="101" t="s">
        <v>84</v>
      </c>
      <c r="D17" s="92"/>
      <c r="E17" s="42" t="s">
        <v>85</v>
      </c>
      <c r="F17" s="92"/>
      <c r="G17" s="31"/>
      <c r="H17" s="32"/>
      <c r="I17" s="38"/>
      <c r="J17" s="23"/>
    </row>
    <row r="18" spans="1:10" ht="15.75" thickBot="1" x14ac:dyDescent="0.3">
      <c r="A18" s="44"/>
      <c r="B18" s="35"/>
      <c r="C18" s="35"/>
      <c r="D18" s="35"/>
      <c r="E18" s="36"/>
      <c r="F18" s="36"/>
      <c r="G18" s="36"/>
      <c r="H18" s="37"/>
      <c r="I18" s="38"/>
      <c r="J18" s="23"/>
    </row>
    <row r="19" spans="1:10" x14ac:dyDescent="0.25">
      <c r="A19" s="40"/>
      <c r="B19" s="28"/>
      <c r="C19" s="28"/>
      <c r="D19" s="28"/>
      <c r="E19" s="29"/>
      <c r="F19" s="29"/>
      <c r="G19" s="29"/>
      <c r="H19" s="30"/>
      <c r="I19" s="38"/>
      <c r="J19" s="23"/>
    </row>
    <row r="20" spans="1:10" x14ac:dyDescent="0.25">
      <c r="A20" s="41" t="s">
        <v>86</v>
      </c>
      <c r="B20" s="135" t="s">
        <v>755</v>
      </c>
      <c r="C20" s="96"/>
      <c r="D20" s="97"/>
      <c r="E20" s="97"/>
      <c r="F20" s="98"/>
      <c r="G20" s="31"/>
      <c r="H20" s="33"/>
      <c r="I20" s="38"/>
      <c r="J20" s="23"/>
    </row>
    <row r="21" spans="1:10" x14ac:dyDescent="0.25">
      <c r="A21" s="41" t="s">
        <v>87</v>
      </c>
      <c r="B21" s="132" t="s">
        <v>756</v>
      </c>
      <c r="C21" s="87"/>
      <c r="D21" s="87"/>
      <c r="E21" s="87"/>
      <c r="F21" s="88"/>
      <c r="G21" s="31"/>
      <c r="H21" s="33"/>
      <c r="I21" s="38"/>
      <c r="J21" s="23"/>
    </row>
    <row r="22" spans="1:10" x14ac:dyDescent="0.25">
      <c r="A22" s="41" t="s">
        <v>88</v>
      </c>
      <c r="B22" s="136" t="s">
        <v>757</v>
      </c>
      <c r="C22" s="87"/>
      <c r="D22" s="87"/>
      <c r="E22" s="87"/>
      <c r="F22" s="88"/>
      <c r="G22" s="31"/>
      <c r="H22" s="33"/>
      <c r="I22" s="38"/>
      <c r="J22" s="23"/>
    </row>
    <row r="23" spans="1:10" ht="15.75" thickBot="1" x14ac:dyDescent="0.3">
      <c r="A23" s="44"/>
      <c r="B23" s="35"/>
      <c r="C23" s="35"/>
      <c r="D23" s="35"/>
      <c r="E23" s="36"/>
      <c r="F23" s="36"/>
      <c r="G23" s="36"/>
      <c r="H23" s="37"/>
      <c r="I23" s="38"/>
      <c r="J23" s="23"/>
    </row>
    <row r="24" spans="1:10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23"/>
    </row>
    <row r="25" spans="1:10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23"/>
    </row>
  </sheetData>
  <phoneticPr fontId="11" type="noConversion"/>
  <hyperlinks>
    <hyperlink ref="B2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workbookViewId="0">
      <selection activeCell="M15" sqref="M15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25" t="s">
        <v>79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honeticPr fontId="1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zoomScale="85" zoomScaleNormal="85" workbookViewId="0"/>
  </sheetViews>
  <sheetFormatPr defaultRowHeight="15" x14ac:dyDescent="0.25"/>
  <cols>
    <col min="1" max="1" width="13.85546875" customWidth="1"/>
    <col min="2" max="2" width="79.140625" bestFit="1" customWidth="1"/>
    <col min="3" max="3" width="9.85546875" customWidth="1"/>
    <col min="4" max="11" width="9.140625" customWidth="1"/>
    <col min="12" max="12" width="21.28515625" customWidth="1"/>
    <col min="13" max="13" width="4.7109375" customWidth="1"/>
    <col min="14" max="21" width="9.140625" customWidth="1"/>
    <col min="22" max="22" width="21.28515625" customWidth="1"/>
  </cols>
  <sheetData>
    <row r="1" spans="1:22" ht="15.75" x14ac:dyDescent="0.25">
      <c r="B1" s="6" t="s">
        <v>69</v>
      </c>
    </row>
    <row r="2" spans="1:22" ht="15.75" x14ac:dyDescent="0.25">
      <c r="B2" s="6"/>
    </row>
    <row r="3" spans="1:22" x14ac:dyDescent="0.25">
      <c r="B3" s="1" t="s">
        <v>70</v>
      </c>
      <c r="D3" s="1" t="s">
        <v>1</v>
      </c>
      <c r="N3" s="1" t="s">
        <v>74</v>
      </c>
    </row>
    <row r="4" spans="1:22" s="56" customFormat="1" ht="30" x14ac:dyDescent="0.25">
      <c r="B4" s="1" t="s">
        <v>231</v>
      </c>
      <c r="D4" s="57">
        <v>2006</v>
      </c>
      <c r="E4" s="57">
        <v>2007</v>
      </c>
      <c r="F4" s="57">
        <v>2008</v>
      </c>
      <c r="G4" s="57">
        <v>2009</v>
      </c>
      <c r="H4" s="57">
        <v>2010</v>
      </c>
      <c r="I4" s="57">
        <v>2011</v>
      </c>
      <c r="J4" s="57">
        <v>2012</v>
      </c>
      <c r="K4" s="57">
        <v>2013</v>
      </c>
      <c r="L4" s="105" t="s">
        <v>371</v>
      </c>
      <c r="N4" s="57">
        <v>2006</v>
      </c>
      <c r="O4" s="57">
        <v>2007</v>
      </c>
      <c r="P4" s="57">
        <v>2008</v>
      </c>
      <c r="Q4" s="57">
        <v>2009</v>
      </c>
      <c r="R4" s="57">
        <v>2010</v>
      </c>
      <c r="S4" s="57">
        <v>2011</v>
      </c>
      <c r="T4" s="57">
        <v>2012</v>
      </c>
      <c r="U4" s="57">
        <v>2013</v>
      </c>
      <c r="V4" s="105" t="s">
        <v>371</v>
      </c>
    </row>
    <row r="5" spans="1:22" s="1" customFormat="1" x14ac:dyDescent="0.25">
      <c r="A5" s="1" t="s">
        <v>68</v>
      </c>
      <c r="B5" s="1" t="s">
        <v>2</v>
      </c>
      <c r="C5" s="1" t="s">
        <v>3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</row>
    <row r="6" spans="1:22" ht="15.75" x14ac:dyDescent="0.25">
      <c r="B6" s="20" t="s">
        <v>501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</row>
    <row r="7" spans="1:22" x14ac:dyDescent="0.25">
      <c r="A7" s="8" t="s">
        <v>105</v>
      </c>
      <c r="B7" s="9" t="s">
        <v>5</v>
      </c>
      <c r="C7" s="46" t="s">
        <v>566</v>
      </c>
      <c r="D7" s="112">
        <v>7985.0309999999999</v>
      </c>
      <c r="E7" s="112">
        <v>7712.2719999999999</v>
      </c>
      <c r="F7" s="112">
        <v>7460.2879999999996</v>
      </c>
      <c r="G7" s="112">
        <v>7422.3209999999999</v>
      </c>
      <c r="H7" s="112">
        <v>7733.7539999999999</v>
      </c>
      <c r="I7" s="112">
        <v>8624.9330000000009</v>
      </c>
      <c r="J7" s="112">
        <v>9403.4310000000005</v>
      </c>
      <c r="K7" s="112">
        <v>10891.48</v>
      </c>
      <c r="L7" s="17"/>
      <c r="M7" s="17"/>
      <c r="N7" s="55">
        <v>0</v>
      </c>
      <c r="O7" s="55">
        <v>0</v>
      </c>
      <c r="P7" s="55">
        <v>0</v>
      </c>
      <c r="Q7" s="55">
        <v>0</v>
      </c>
      <c r="R7" s="55">
        <v>0</v>
      </c>
      <c r="S7" s="55">
        <v>0</v>
      </c>
      <c r="T7" s="55">
        <v>0</v>
      </c>
      <c r="U7" s="55">
        <v>0</v>
      </c>
    </row>
    <row r="8" spans="1:22" x14ac:dyDescent="0.25">
      <c r="A8" s="8" t="s">
        <v>106</v>
      </c>
      <c r="B8" s="9" t="s">
        <v>6</v>
      </c>
      <c r="C8" s="46" t="s">
        <v>566</v>
      </c>
      <c r="D8" s="112">
        <v>65059.232000000004</v>
      </c>
      <c r="E8" s="112">
        <v>70420.205000000002</v>
      </c>
      <c r="F8" s="112">
        <v>70894.963000000003</v>
      </c>
      <c r="G8" s="112">
        <v>80957.990999999995</v>
      </c>
      <c r="H8" s="112">
        <v>82165.534</v>
      </c>
      <c r="I8" s="112">
        <v>88274.304000000004</v>
      </c>
      <c r="J8" s="112">
        <v>91168.066000000006</v>
      </c>
      <c r="K8" s="112">
        <v>100062.145</v>
      </c>
      <c r="L8" s="17"/>
      <c r="M8" s="17"/>
      <c r="N8" s="55">
        <v>0</v>
      </c>
      <c r="O8" s="55">
        <v>0</v>
      </c>
      <c r="P8" s="55">
        <v>0</v>
      </c>
      <c r="Q8" s="55">
        <v>0</v>
      </c>
      <c r="R8" s="55">
        <v>0</v>
      </c>
      <c r="S8" s="55">
        <v>0</v>
      </c>
      <c r="T8" s="55">
        <v>0</v>
      </c>
      <c r="U8" s="55">
        <v>0</v>
      </c>
    </row>
    <row r="9" spans="1:22" x14ac:dyDescent="0.25">
      <c r="A9" s="8" t="s">
        <v>107</v>
      </c>
      <c r="B9" s="9" t="s">
        <v>7</v>
      </c>
      <c r="C9" s="46" t="s">
        <v>566</v>
      </c>
      <c r="D9" s="112">
        <v>33459.644</v>
      </c>
      <c r="E9" s="112">
        <v>34715.582999999999</v>
      </c>
      <c r="F9" s="112">
        <v>35825.553</v>
      </c>
      <c r="G9" s="112">
        <v>33118.870999999999</v>
      </c>
      <c r="H9" s="112">
        <v>35145.720999999998</v>
      </c>
      <c r="I9" s="112">
        <v>37931.214999999997</v>
      </c>
      <c r="J9" s="112">
        <v>39191.569000000003</v>
      </c>
      <c r="K9" s="112">
        <v>44355.252</v>
      </c>
      <c r="L9" s="17"/>
      <c r="M9" s="17"/>
      <c r="N9" s="55">
        <v>0</v>
      </c>
      <c r="O9" s="55">
        <v>0</v>
      </c>
      <c r="P9" s="55">
        <v>0</v>
      </c>
      <c r="Q9" s="55">
        <v>0</v>
      </c>
      <c r="R9" s="55">
        <v>0</v>
      </c>
      <c r="S9" s="55">
        <v>0</v>
      </c>
      <c r="T9" s="55">
        <v>0</v>
      </c>
      <c r="U9" s="55">
        <v>0</v>
      </c>
    </row>
    <row r="10" spans="1:22" x14ac:dyDescent="0.25">
      <c r="A10" s="8" t="s">
        <v>108</v>
      </c>
      <c r="B10" s="9" t="s">
        <v>8</v>
      </c>
      <c r="C10" s="46" t="s">
        <v>566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112">
        <v>20.978000000000002</v>
      </c>
      <c r="L10" s="17"/>
      <c r="M10" s="17"/>
      <c r="N10" s="55">
        <v>0</v>
      </c>
      <c r="O10" s="55">
        <v>0</v>
      </c>
      <c r="P10" s="55">
        <v>0</v>
      </c>
      <c r="Q10" s="55">
        <v>0</v>
      </c>
      <c r="R10" s="55">
        <v>0</v>
      </c>
      <c r="S10" s="55">
        <v>0</v>
      </c>
      <c r="T10" s="55">
        <v>0</v>
      </c>
      <c r="U10" s="55">
        <v>0</v>
      </c>
    </row>
    <row r="11" spans="1:22" x14ac:dyDescent="0.25">
      <c r="A11" s="8" t="s">
        <v>109</v>
      </c>
      <c r="B11" s="9" t="s">
        <v>9</v>
      </c>
      <c r="C11" s="46" t="s">
        <v>566</v>
      </c>
      <c r="D11" s="112">
        <v>4545.4430000000002</v>
      </c>
      <c r="E11" s="112">
        <v>4670.1319999999996</v>
      </c>
      <c r="F11" s="112">
        <v>4916.8950000000004</v>
      </c>
      <c r="G11" s="112">
        <v>4625.6980000000003</v>
      </c>
      <c r="H11" s="112">
        <v>4912.2039999999997</v>
      </c>
      <c r="I11" s="112">
        <v>5588.009</v>
      </c>
      <c r="J11" s="112">
        <v>6111.4520000000002</v>
      </c>
      <c r="K11" s="112">
        <v>7141.8829999999998</v>
      </c>
      <c r="L11" s="17"/>
      <c r="M11" s="17"/>
      <c r="N11" s="55">
        <v>0</v>
      </c>
      <c r="O11" s="55">
        <v>0</v>
      </c>
      <c r="P11" s="55">
        <v>0</v>
      </c>
      <c r="Q11" s="55">
        <v>0</v>
      </c>
      <c r="R11" s="55">
        <v>0</v>
      </c>
      <c r="S11" s="55">
        <v>0</v>
      </c>
      <c r="T11" s="55">
        <v>0</v>
      </c>
      <c r="U11" s="55">
        <v>0</v>
      </c>
    </row>
    <row r="12" spans="1:22" x14ac:dyDescent="0.25">
      <c r="A12" s="60" t="s">
        <v>110</v>
      </c>
      <c r="B12" s="9" t="s">
        <v>574</v>
      </c>
      <c r="C12" s="46" t="s">
        <v>566</v>
      </c>
      <c r="D12" s="112">
        <v>866.64300000000003</v>
      </c>
      <c r="E12" s="112">
        <v>848.95299999999997</v>
      </c>
      <c r="F12" s="112">
        <v>822.70100000000002</v>
      </c>
      <c r="G12" s="112">
        <v>686.72400000000005</v>
      </c>
      <c r="H12" s="112">
        <v>555.99300000000005</v>
      </c>
      <c r="I12" s="112">
        <v>717.70100000000002</v>
      </c>
      <c r="J12" s="112">
        <v>732.41300000000001</v>
      </c>
      <c r="K12" s="112">
        <v>771.91899999999998</v>
      </c>
      <c r="L12" s="17"/>
      <c r="M12" s="17"/>
      <c r="N12" s="55">
        <v>0</v>
      </c>
      <c r="O12" s="55">
        <v>0</v>
      </c>
      <c r="P12" s="55">
        <v>0</v>
      </c>
      <c r="Q12" s="55">
        <v>0</v>
      </c>
      <c r="R12" s="55">
        <v>0</v>
      </c>
      <c r="S12" s="55">
        <v>0</v>
      </c>
      <c r="T12" s="55">
        <v>0</v>
      </c>
      <c r="U12" s="55">
        <v>0</v>
      </c>
    </row>
    <row r="13" spans="1:22" x14ac:dyDescent="0.25">
      <c r="A13" s="60" t="s">
        <v>111</v>
      </c>
      <c r="B13" s="9" t="s">
        <v>254</v>
      </c>
      <c r="C13" s="46" t="s">
        <v>566</v>
      </c>
      <c r="D13" s="112">
        <v>2764.8620000000001</v>
      </c>
      <c r="E13" s="112">
        <v>1804.2850000000001</v>
      </c>
      <c r="F13" s="112">
        <v>1653.8910000000001</v>
      </c>
      <c r="G13" s="112">
        <v>1708.587</v>
      </c>
      <c r="H13" s="112">
        <v>1733.271</v>
      </c>
      <c r="I13" s="112">
        <v>1990.8119999999999</v>
      </c>
      <c r="J13" s="112">
        <v>2101.35</v>
      </c>
      <c r="K13" s="112">
        <v>2328.1210000000001</v>
      </c>
      <c r="L13" s="17"/>
      <c r="M13" s="17"/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5">
        <v>0</v>
      </c>
      <c r="T13" s="55">
        <v>0</v>
      </c>
      <c r="U13" s="55">
        <v>0</v>
      </c>
    </row>
    <row r="14" spans="1:22" x14ac:dyDescent="0.25">
      <c r="A14" s="60" t="s">
        <v>112</v>
      </c>
      <c r="B14" s="9" t="s">
        <v>10</v>
      </c>
      <c r="C14" s="46" t="s">
        <v>566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17"/>
      <c r="M14" s="17"/>
      <c r="N14" s="55">
        <v>0</v>
      </c>
      <c r="O14" s="55">
        <v>0</v>
      </c>
      <c r="P14" s="55">
        <v>0</v>
      </c>
      <c r="Q14" s="55">
        <v>0</v>
      </c>
      <c r="R14" s="55">
        <v>0</v>
      </c>
      <c r="S14" s="55">
        <v>0</v>
      </c>
      <c r="T14" s="55">
        <v>0</v>
      </c>
      <c r="U14" s="55">
        <v>0</v>
      </c>
    </row>
    <row r="15" spans="1:22" x14ac:dyDescent="0.25">
      <c r="A15" s="60" t="s">
        <v>113</v>
      </c>
      <c r="B15" s="9" t="s">
        <v>11</v>
      </c>
      <c r="C15" s="46" t="s">
        <v>566</v>
      </c>
      <c r="D15" s="112">
        <v>31926.242999999999</v>
      </c>
      <c r="E15" s="112">
        <v>35036.472000000002</v>
      </c>
      <c r="F15" s="112">
        <v>36679.425999999999</v>
      </c>
      <c r="G15" s="112">
        <v>39466.091999999997</v>
      </c>
      <c r="H15" s="112">
        <v>41174.315000000002</v>
      </c>
      <c r="I15" s="112">
        <v>45099.95</v>
      </c>
      <c r="J15" s="112">
        <v>50988.62</v>
      </c>
      <c r="K15" s="112">
        <v>60707.637000000002</v>
      </c>
      <c r="L15" s="17"/>
      <c r="M15" s="17"/>
      <c r="N15" s="55">
        <v>0</v>
      </c>
      <c r="O15" s="55">
        <v>0</v>
      </c>
      <c r="P15" s="55">
        <v>0</v>
      </c>
      <c r="Q15" s="55">
        <v>0</v>
      </c>
      <c r="R15" s="55">
        <v>0</v>
      </c>
      <c r="S15" s="55">
        <v>0</v>
      </c>
      <c r="T15" s="55">
        <v>0</v>
      </c>
      <c r="U15" s="55">
        <v>0</v>
      </c>
    </row>
    <row r="16" spans="1:22" x14ac:dyDescent="0.25">
      <c r="A16" s="60" t="s">
        <v>430</v>
      </c>
      <c r="B16" s="9" t="s">
        <v>433</v>
      </c>
      <c r="C16" s="46" t="s">
        <v>566</v>
      </c>
      <c r="D16" s="112">
        <v>5654.6350000000002</v>
      </c>
      <c r="E16" s="112">
        <v>7072.8940000000002</v>
      </c>
      <c r="F16" s="112">
        <v>8841.232</v>
      </c>
      <c r="G16" s="112">
        <v>10895.116</v>
      </c>
      <c r="H16" s="55">
        <v>0</v>
      </c>
      <c r="I16" s="55">
        <v>0</v>
      </c>
      <c r="J16" s="55">
        <v>0</v>
      </c>
      <c r="K16" s="55">
        <v>0</v>
      </c>
      <c r="L16" s="17"/>
      <c r="M16" s="17"/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5">
        <v>0</v>
      </c>
    </row>
    <row r="17" spans="1:21" x14ac:dyDescent="0.25">
      <c r="A17" s="60" t="s">
        <v>431</v>
      </c>
      <c r="B17" s="9" t="s">
        <v>434</v>
      </c>
      <c r="C17" s="46" t="s">
        <v>566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17"/>
      <c r="M17" s="17"/>
      <c r="N17" s="113">
        <v>377.827</v>
      </c>
      <c r="O17" s="113">
        <v>729.59500000000003</v>
      </c>
      <c r="P17" s="113">
        <v>879.53599999999994</v>
      </c>
      <c r="Q17" s="113">
        <v>846.83500000000004</v>
      </c>
      <c r="R17" s="113">
        <v>789.55600000000004</v>
      </c>
      <c r="S17" s="113">
        <v>2633.4079999999999</v>
      </c>
      <c r="T17" s="113">
        <v>2843.9279999999999</v>
      </c>
      <c r="U17" s="113">
        <v>2842.3739999999998</v>
      </c>
    </row>
    <row r="18" spans="1:21" x14ac:dyDescent="0.25">
      <c r="A18" s="60" t="s">
        <v>432</v>
      </c>
      <c r="B18" s="9" t="s">
        <v>435</v>
      </c>
      <c r="C18" s="46" t="s">
        <v>566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17"/>
      <c r="M18" s="17"/>
      <c r="N18" s="113">
        <v>2301.011</v>
      </c>
      <c r="O18" s="113">
        <v>2326.4780000000001</v>
      </c>
      <c r="P18" s="113">
        <v>2484.9250000000002</v>
      </c>
      <c r="Q18" s="113">
        <v>2763.4789999999998</v>
      </c>
      <c r="R18" s="113">
        <v>3054.0680000000002</v>
      </c>
      <c r="S18" s="113">
        <v>3656.1149999999998</v>
      </c>
      <c r="T18" s="113">
        <v>3660.3510000000001</v>
      </c>
      <c r="U18" s="113">
        <v>3915.3490000000002</v>
      </c>
    </row>
    <row r="19" spans="1:21" x14ac:dyDescent="0.25">
      <c r="A19" s="60" t="s">
        <v>573</v>
      </c>
      <c r="B19" s="9" t="s">
        <v>12</v>
      </c>
      <c r="C19" s="46" t="s">
        <v>566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17"/>
      <c r="M19" s="17"/>
      <c r="N19" s="113">
        <v>3315.183</v>
      </c>
      <c r="O19" s="113">
        <v>4178.058</v>
      </c>
      <c r="P19" s="113">
        <v>4769.746799999999</v>
      </c>
      <c r="Q19" s="113">
        <v>4954.348</v>
      </c>
      <c r="R19" s="113">
        <v>5456.9350000000004</v>
      </c>
      <c r="S19" s="113">
        <v>4981.7139999999999</v>
      </c>
      <c r="T19" s="113">
        <v>5299.8729999999996</v>
      </c>
      <c r="U19" s="113">
        <v>5842.5720000000001</v>
      </c>
    </row>
    <row r="20" spans="1:21" x14ac:dyDescent="0.25">
      <c r="A20" s="60" t="s">
        <v>115</v>
      </c>
      <c r="B20" s="19" t="s">
        <v>14</v>
      </c>
      <c r="C20" s="46" t="s">
        <v>566</v>
      </c>
      <c r="D20" s="112">
        <f>SUM(D7:D19)</f>
        <v>152261.73300000001</v>
      </c>
      <c r="E20" s="112">
        <f t="shared" ref="E20:K20" si="0">SUM(E7:E19)</f>
        <v>162280.796</v>
      </c>
      <c r="F20" s="112">
        <f t="shared" si="0"/>
        <v>167094.94899999999</v>
      </c>
      <c r="G20" s="112">
        <f t="shared" si="0"/>
        <v>178881.4</v>
      </c>
      <c r="H20" s="112">
        <f t="shared" si="0"/>
        <v>173420.79199999999</v>
      </c>
      <c r="I20" s="112">
        <f t="shared" si="0"/>
        <v>188226.924</v>
      </c>
      <c r="J20" s="112">
        <f t="shared" si="0"/>
        <v>199696.90099999998</v>
      </c>
      <c r="K20" s="112">
        <f t="shared" si="0"/>
        <v>226279.41500000004</v>
      </c>
      <c r="L20" s="17"/>
      <c r="M20" s="17"/>
      <c r="N20" s="112">
        <f t="shared" ref="N20" si="1">SUM(N7:N19)</f>
        <v>5994.0209999999997</v>
      </c>
      <c r="O20" s="112">
        <f t="shared" ref="O20" si="2">SUM(O7:O19)</f>
        <v>7234.1310000000003</v>
      </c>
      <c r="P20" s="112">
        <f t="shared" ref="P20" si="3">SUM(P7:P19)</f>
        <v>8134.2077999999992</v>
      </c>
      <c r="Q20" s="112">
        <f t="shared" ref="Q20" si="4">SUM(Q7:Q19)</f>
        <v>8564.6620000000003</v>
      </c>
      <c r="R20" s="112">
        <f t="shared" ref="R20" si="5">SUM(R7:R19)</f>
        <v>9300.5590000000011</v>
      </c>
      <c r="S20" s="112">
        <f t="shared" ref="S20" si="6">SUM(S7:S19)</f>
        <v>11271.236999999999</v>
      </c>
      <c r="T20" s="112">
        <f t="shared" ref="T20" si="7">SUM(T7:T19)</f>
        <v>11804.152</v>
      </c>
      <c r="U20" s="112">
        <f t="shared" ref="U20" si="8">SUM(U7:U19)</f>
        <v>12600.295</v>
      </c>
    </row>
    <row r="21" spans="1:21" x14ac:dyDescent="0.25">
      <c r="A21" s="60"/>
      <c r="B21" s="19"/>
      <c r="C21" s="46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ht="15.75" x14ac:dyDescent="0.25">
      <c r="A22" s="60"/>
      <c r="B22" s="20" t="s">
        <v>502</v>
      </c>
      <c r="C22" s="46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x14ac:dyDescent="0.25">
      <c r="A23" s="60" t="s">
        <v>114</v>
      </c>
      <c r="B23" s="9" t="s">
        <v>238</v>
      </c>
      <c r="C23" s="46" t="s">
        <v>566</v>
      </c>
      <c r="D23" s="112">
        <v>63724.707999999999</v>
      </c>
      <c r="E23" s="112">
        <v>66860.865000000005</v>
      </c>
      <c r="F23" s="112">
        <v>68080.853000000003</v>
      </c>
      <c r="G23" s="112">
        <v>72847.805999999997</v>
      </c>
      <c r="H23" s="112">
        <v>76755.05</v>
      </c>
      <c r="I23" s="112">
        <v>82707.892999999996</v>
      </c>
      <c r="J23" s="112">
        <v>86393.638000000006</v>
      </c>
      <c r="K23" s="112">
        <v>96183.047000000006</v>
      </c>
      <c r="L23" s="17"/>
      <c r="M23" s="17"/>
      <c r="N23" s="55">
        <v>0</v>
      </c>
      <c r="O23" s="55">
        <v>0</v>
      </c>
      <c r="P23" s="55">
        <v>0</v>
      </c>
      <c r="Q23" s="55">
        <v>0</v>
      </c>
      <c r="R23" s="55">
        <v>0</v>
      </c>
      <c r="S23" s="55">
        <v>0</v>
      </c>
      <c r="T23" s="55">
        <v>0</v>
      </c>
      <c r="U23" s="55">
        <v>0</v>
      </c>
    </row>
    <row r="24" spans="1:21" x14ac:dyDescent="0.25">
      <c r="A24" s="60" t="s">
        <v>116</v>
      </c>
      <c r="B24" s="9" t="s">
        <v>584</v>
      </c>
      <c r="C24" s="46" t="s">
        <v>566</v>
      </c>
      <c r="D24" s="112">
        <v>34427.589</v>
      </c>
      <c r="E24" s="112">
        <v>36948.841999999997</v>
      </c>
      <c r="F24" s="112">
        <v>36836.75</v>
      </c>
      <c r="G24" s="112">
        <v>39272.118999999999</v>
      </c>
      <c r="H24" s="112">
        <v>38323.108</v>
      </c>
      <c r="I24" s="112">
        <v>40618.963000000003</v>
      </c>
      <c r="J24" s="112">
        <v>39756.792000000001</v>
      </c>
      <c r="K24" s="112">
        <v>43587.605000000003</v>
      </c>
      <c r="L24" s="17"/>
      <c r="M24" s="17"/>
      <c r="N24" s="55">
        <v>0</v>
      </c>
      <c r="O24" s="55">
        <v>0</v>
      </c>
      <c r="P24" s="55">
        <v>0</v>
      </c>
      <c r="Q24" s="55">
        <v>0</v>
      </c>
      <c r="R24" s="55">
        <v>0</v>
      </c>
      <c r="S24" s="55">
        <v>0</v>
      </c>
      <c r="T24" s="55">
        <v>0</v>
      </c>
      <c r="U24" s="55">
        <v>0</v>
      </c>
    </row>
    <row r="25" spans="1:21" x14ac:dyDescent="0.25">
      <c r="A25" s="60" t="s">
        <v>117</v>
      </c>
      <c r="B25" s="9" t="s">
        <v>585</v>
      </c>
      <c r="C25" s="46" t="s">
        <v>566</v>
      </c>
      <c r="D25" s="112">
        <v>31450.170999999998</v>
      </c>
      <c r="E25" s="112">
        <v>34434.324999999997</v>
      </c>
      <c r="F25" s="112">
        <v>36296.925000000003</v>
      </c>
      <c r="G25" s="112">
        <v>39140.845999999998</v>
      </c>
      <c r="H25" s="112">
        <v>41276.870000000003</v>
      </c>
      <c r="I25" s="112">
        <v>46842.252999999997</v>
      </c>
      <c r="J25" s="112">
        <v>54268.648000000001</v>
      </c>
      <c r="K25" s="112">
        <v>64709.131999999998</v>
      </c>
      <c r="L25" s="17"/>
      <c r="M25" s="17"/>
      <c r="N25" s="55">
        <v>0</v>
      </c>
      <c r="O25" s="55">
        <v>0</v>
      </c>
      <c r="P25" s="55">
        <v>0</v>
      </c>
      <c r="Q25" s="55">
        <v>0</v>
      </c>
      <c r="R25" s="55">
        <v>0</v>
      </c>
      <c r="S25" s="55">
        <v>0</v>
      </c>
      <c r="T25" s="55">
        <v>0</v>
      </c>
      <c r="U25" s="55">
        <v>0</v>
      </c>
    </row>
    <row r="26" spans="1:21" x14ac:dyDescent="0.25">
      <c r="A26" s="60" t="s">
        <v>118</v>
      </c>
      <c r="B26" s="9" t="s">
        <v>586</v>
      </c>
      <c r="C26" s="46" t="s">
        <v>566</v>
      </c>
      <c r="D26" s="112">
        <v>14239.768</v>
      </c>
      <c r="E26" s="112">
        <v>15159.583000000001</v>
      </c>
      <c r="F26" s="112">
        <v>15385.298000000001</v>
      </c>
      <c r="G26" s="112">
        <v>15016.925999999999</v>
      </c>
      <c r="H26" s="112">
        <v>15332.494000000001</v>
      </c>
      <c r="I26" s="112">
        <v>16067.002</v>
      </c>
      <c r="J26" s="112">
        <v>17176.473000000002</v>
      </c>
      <c r="K26" s="112">
        <v>19471.508999999998</v>
      </c>
      <c r="L26" s="17"/>
      <c r="M26" s="17"/>
      <c r="N26" s="55">
        <v>0</v>
      </c>
      <c r="O26" s="55">
        <v>0</v>
      </c>
      <c r="P26" s="55">
        <v>0</v>
      </c>
      <c r="Q26" s="55">
        <v>0</v>
      </c>
      <c r="R26" s="55">
        <v>0</v>
      </c>
      <c r="S26" s="55">
        <v>0</v>
      </c>
      <c r="T26" s="55">
        <v>0</v>
      </c>
      <c r="U26" s="55">
        <v>0</v>
      </c>
    </row>
    <row r="27" spans="1:21" x14ac:dyDescent="0.25">
      <c r="A27" s="60" t="s">
        <v>119</v>
      </c>
      <c r="B27" s="9" t="s">
        <v>254</v>
      </c>
      <c r="C27" s="46" t="s">
        <v>566</v>
      </c>
      <c r="D27" s="112">
        <v>2764.8620000000001</v>
      </c>
      <c r="E27" s="112">
        <v>1804.2850000000001</v>
      </c>
      <c r="F27" s="112">
        <v>1653.8910000000001</v>
      </c>
      <c r="G27" s="112">
        <v>1708.587</v>
      </c>
      <c r="H27" s="112">
        <v>1733.271</v>
      </c>
      <c r="I27" s="112">
        <v>1990.8119999999999</v>
      </c>
      <c r="J27" s="112">
        <v>2101.35</v>
      </c>
      <c r="K27" s="112">
        <v>2328.1210000000001</v>
      </c>
      <c r="L27" s="17"/>
      <c r="M27" s="17"/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0</v>
      </c>
      <c r="T27" s="55">
        <v>0</v>
      </c>
      <c r="U27" s="55">
        <v>0</v>
      </c>
    </row>
    <row r="28" spans="1:21" x14ac:dyDescent="0.25">
      <c r="A28" s="60" t="s">
        <v>120</v>
      </c>
      <c r="B28" s="9" t="s">
        <v>13</v>
      </c>
      <c r="C28" s="46" t="s">
        <v>566</v>
      </c>
      <c r="D28" s="112">
        <v>5654.6350000000002</v>
      </c>
      <c r="E28" s="112">
        <v>7072.8940000000002</v>
      </c>
      <c r="F28" s="112">
        <v>8841.232</v>
      </c>
      <c r="G28" s="112">
        <v>10895.116</v>
      </c>
      <c r="H28" s="112">
        <v>0</v>
      </c>
      <c r="I28" s="112">
        <v>0</v>
      </c>
      <c r="J28" s="112">
        <v>0</v>
      </c>
      <c r="K28" s="112">
        <v>0</v>
      </c>
      <c r="L28" s="17"/>
      <c r="M28" s="17"/>
      <c r="N28" s="112">
        <v>5994.0209999999997</v>
      </c>
      <c r="O28" s="112">
        <v>7234.1310000000003</v>
      </c>
      <c r="P28" s="112">
        <v>8134.2077999999992</v>
      </c>
      <c r="Q28" s="112">
        <v>8564.6620000000003</v>
      </c>
      <c r="R28" s="112">
        <v>9300.5590000000011</v>
      </c>
      <c r="S28" s="112">
        <v>11271.236999999999</v>
      </c>
      <c r="T28" s="112">
        <v>11804.152</v>
      </c>
      <c r="U28" s="112">
        <v>12600.295</v>
      </c>
    </row>
    <row r="29" spans="1:21" x14ac:dyDescent="0.25">
      <c r="A29" s="60" t="s">
        <v>121</v>
      </c>
      <c r="B29" s="19" t="s">
        <v>92</v>
      </c>
      <c r="C29" s="46" t="s">
        <v>566</v>
      </c>
      <c r="D29" s="112">
        <f>SUM(D23:D28)</f>
        <v>152261.73300000001</v>
      </c>
      <c r="E29" s="112">
        <f t="shared" ref="E29:K29" si="9">SUM(E23:E28)</f>
        <v>162280.79400000002</v>
      </c>
      <c r="F29" s="112">
        <f t="shared" si="9"/>
        <v>167094.94899999999</v>
      </c>
      <c r="G29" s="112">
        <f t="shared" si="9"/>
        <v>178881.4</v>
      </c>
      <c r="H29" s="112">
        <f t="shared" si="9"/>
        <v>173420.79300000001</v>
      </c>
      <c r="I29" s="112">
        <f t="shared" si="9"/>
        <v>188226.92300000001</v>
      </c>
      <c r="J29" s="112">
        <f t="shared" si="9"/>
        <v>199696.90100000001</v>
      </c>
      <c r="K29" s="112">
        <f t="shared" si="9"/>
        <v>226279.41399999999</v>
      </c>
      <c r="L29" s="17"/>
      <c r="M29" s="17"/>
      <c r="N29" s="112">
        <f t="shared" ref="N29" si="10">SUM(N23:N28)</f>
        <v>5994.0209999999997</v>
      </c>
      <c r="O29" s="112">
        <f t="shared" ref="O29" si="11">SUM(O23:O28)</f>
        <v>7234.1310000000003</v>
      </c>
      <c r="P29" s="112">
        <f t="shared" ref="P29" si="12">SUM(P23:P28)</f>
        <v>8134.2077999999992</v>
      </c>
      <c r="Q29" s="112">
        <f t="shared" ref="Q29" si="13">SUM(Q23:Q28)</f>
        <v>8564.6620000000003</v>
      </c>
      <c r="R29" s="112">
        <f t="shared" ref="R29" si="14">SUM(R23:R28)</f>
        <v>9300.5590000000011</v>
      </c>
      <c r="S29" s="112">
        <f t="shared" ref="S29" si="15">SUM(S23:S28)</f>
        <v>11271.236999999999</v>
      </c>
      <c r="T29" s="112">
        <f t="shared" ref="T29" si="16">SUM(T23:T28)</f>
        <v>11804.152</v>
      </c>
      <c r="U29" s="112">
        <f t="shared" ref="U29" si="17">SUM(U23:U28)</f>
        <v>12600.295</v>
      </c>
    </row>
    <row r="30" spans="1:21" x14ac:dyDescent="0.25">
      <c r="A30" s="60"/>
      <c r="B30" s="19"/>
      <c r="C30" s="46"/>
    </row>
    <row r="31" spans="1:21" ht="15.75" x14ac:dyDescent="0.25">
      <c r="A31" s="60"/>
      <c r="B31" s="20" t="s">
        <v>503</v>
      </c>
      <c r="C31" s="46"/>
    </row>
    <row r="32" spans="1:21" x14ac:dyDescent="0.25">
      <c r="A32" s="60" t="s">
        <v>122</v>
      </c>
      <c r="B32" s="9" t="s">
        <v>89</v>
      </c>
      <c r="C32" s="46" t="s">
        <v>566</v>
      </c>
      <c r="D32" s="112">
        <v>1995.6949999999999</v>
      </c>
      <c r="E32" s="112">
        <v>2132.6350000000002</v>
      </c>
      <c r="F32" s="112">
        <v>2168.4380000000001</v>
      </c>
      <c r="G32" s="112">
        <v>2304.8359999999998</v>
      </c>
      <c r="H32" s="112">
        <v>2310.0050000000001</v>
      </c>
      <c r="I32" s="112">
        <v>8828.5079999999998</v>
      </c>
      <c r="J32" s="112">
        <v>9366.49</v>
      </c>
      <c r="K32" s="112">
        <v>10214.323</v>
      </c>
      <c r="N32" s="55">
        <v>0</v>
      </c>
      <c r="O32" s="55">
        <v>0</v>
      </c>
      <c r="P32" s="55">
        <v>0</v>
      </c>
      <c r="Q32" s="55">
        <v>0</v>
      </c>
      <c r="R32" s="55">
        <v>0</v>
      </c>
      <c r="S32" s="55">
        <v>0</v>
      </c>
      <c r="T32" s="55">
        <v>0</v>
      </c>
      <c r="U32" s="55">
        <v>0</v>
      </c>
    </row>
    <row r="33" spans="1:21" x14ac:dyDescent="0.25">
      <c r="A33" s="60" t="s">
        <v>123</v>
      </c>
      <c r="B33" s="9" t="s">
        <v>90</v>
      </c>
      <c r="C33" s="46" t="s">
        <v>566</v>
      </c>
      <c r="D33" s="112">
        <v>960.29</v>
      </c>
      <c r="E33" s="112">
        <v>-432.87400000000002</v>
      </c>
      <c r="F33" s="112">
        <v>0</v>
      </c>
      <c r="G33" s="112">
        <v>-221.83199999999999</v>
      </c>
      <c r="H33" s="112">
        <v>4835.4480000000003</v>
      </c>
      <c r="I33" s="112">
        <v>-271.858</v>
      </c>
      <c r="J33" s="112">
        <v>-288.42399999999998</v>
      </c>
      <c r="K33" s="112">
        <v>8191.8919999999998</v>
      </c>
      <c r="N33" s="55">
        <v>0</v>
      </c>
      <c r="O33" s="55">
        <v>0</v>
      </c>
      <c r="P33" s="55">
        <v>0</v>
      </c>
      <c r="Q33" s="55">
        <v>0</v>
      </c>
      <c r="R33" s="55">
        <v>0</v>
      </c>
      <c r="S33" s="55">
        <v>0</v>
      </c>
      <c r="T33" s="55">
        <v>0</v>
      </c>
      <c r="U33" s="55">
        <v>0</v>
      </c>
    </row>
    <row r="34" spans="1:21" x14ac:dyDescent="0.25">
      <c r="A34" s="60" t="s">
        <v>124</v>
      </c>
      <c r="B34" s="9" t="s">
        <v>91</v>
      </c>
      <c r="C34" s="46" t="s">
        <v>566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N34" s="55">
        <v>0</v>
      </c>
      <c r="O34" s="55">
        <v>0</v>
      </c>
      <c r="P34" s="55">
        <v>0</v>
      </c>
      <c r="Q34" s="55">
        <v>0</v>
      </c>
      <c r="R34" s="55">
        <v>0</v>
      </c>
      <c r="S34" s="55">
        <v>0</v>
      </c>
      <c r="T34" s="55">
        <v>0</v>
      </c>
      <c r="U34" s="55">
        <v>0</v>
      </c>
    </row>
    <row r="35" spans="1:21" x14ac:dyDescent="0.25">
      <c r="A35" s="60" t="s">
        <v>125</v>
      </c>
      <c r="B35" s="47" t="s">
        <v>93</v>
      </c>
      <c r="C35" s="46" t="s">
        <v>566</v>
      </c>
      <c r="D35" s="113">
        <f>SUM(D32:D34)</f>
        <v>2955.9849999999997</v>
      </c>
      <c r="E35" s="113">
        <f t="shared" ref="E35:K35" si="18">SUM(E32:E34)</f>
        <v>1699.7610000000002</v>
      </c>
      <c r="F35" s="113">
        <f t="shared" si="18"/>
        <v>2168.4380000000001</v>
      </c>
      <c r="G35" s="113">
        <f t="shared" si="18"/>
        <v>2083.0039999999999</v>
      </c>
      <c r="H35" s="113">
        <f t="shared" si="18"/>
        <v>7145.4530000000004</v>
      </c>
      <c r="I35" s="113">
        <f t="shared" si="18"/>
        <v>8556.65</v>
      </c>
      <c r="J35" s="113">
        <f t="shared" si="18"/>
        <v>9078.0659999999989</v>
      </c>
      <c r="K35" s="113">
        <f t="shared" si="18"/>
        <v>18406.215</v>
      </c>
      <c r="N35" s="55">
        <f t="shared" ref="N35" si="19">SUM(N32:N34)</f>
        <v>0</v>
      </c>
      <c r="O35" s="55">
        <f t="shared" ref="O35" si="20">SUM(O32:O34)</f>
        <v>0</v>
      </c>
      <c r="P35" s="55">
        <f t="shared" ref="P35" si="21">SUM(P32:P34)</f>
        <v>0</v>
      </c>
      <c r="Q35" s="55">
        <f t="shared" ref="Q35" si="22">SUM(Q32:Q34)</f>
        <v>0</v>
      </c>
      <c r="R35" s="55">
        <f t="shared" ref="R35" si="23">SUM(R32:R34)</f>
        <v>0</v>
      </c>
      <c r="S35" s="55">
        <f t="shared" ref="S35" si="24">SUM(S32:S34)</f>
        <v>0</v>
      </c>
      <c r="T35" s="55">
        <f t="shared" ref="T35" si="25">SUM(T32:T34)</f>
        <v>0</v>
      </c>
      <c r="U35" s="55">
        <f t="shared" ref="U35" si="26">SUM(U32:U34)</f>
        <v>0</v>
      </c>
    </row>
  </sheetData>
  <phoneticPr fontId="1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0"/>
  <sheetViews>
    <sheetView topLeftCell="A109" zoomScale="85" zoomScaleNormal="85" workbookViewId="0">
      <selection activeCell="X120" sqref="X120"/>
    </sheetView>
  </sheetViews>
  <sheetFormatPr defaultRowHeight="15" x14ac:dyDescent="0.25"/>
  <cols>
    <col min="1" max="1" width="21.140625" customWidth="1"/>
    <col min="2" max="2" width="40.85546875" customWidth="1"/>
    <col min="3" max="3" width="11" customWidth="1"/>
    <col min="4" max="11" width="12.28515625" customWidth="1"/>
    <col min="12" max="12" width="15.85546875" hidden="1" customWidth="1"/>
    <col min="13" max="13" width="4.7109375" customWidth="1"/>
    <col min="14" max="14" width="13.28515625" customWidth="1"/>
    <col min="15" max="18" width="11.5703125" customWidth="1"/>
    <col min="19" max="20" width="10.7109375" bestFit="1" customWidth="1"/>
    <col min="21" max="21" width="10.5703125" customWidth="1"/>
    <col min="22" max="22" width="19" hidden="1" customWidth="1"/>
    <col min="23" max="23" width="9.28515625" bestFit="1" customWidth="1"/>
  </cols>
  <sheetData>
    <row r="1" spans="1:23" ht="15.75" x14ac:dyDescent="0.25">
      <c r="B1" s="6" t="s">
        <v>71</v>
      </c>
    </row>
    <row r="2" spans="1:23" ht="15" customHeight="1" x14ac:dyDescent="0.25">
      <c r="B2" s="45"/>
      <c r="C2" s="80"/>
      <c r="D2" s="80"/>
      <c r="E2" s="80"/>
      <c r="F2" s="80"/>
      <c r="G2" s="80"/>
      <c r="H2" s="80"/>
      <c r="K2" s="80"/>
      <c r="L2" s="75"/>
    </row>
    <row r="3" spans="1:23" x14ac:dyDescent="0.25">
      <c r="B3" s="1" t="s">
        <v>70</v>
      </c>
      <c r="C3" s="1"/>
      <c r="D3" s="1" t="s">
        <v>1</v>
      </c>
      <c r="N3" s="1" t="s">
        <v>74</v>
      </c>
    </row>
    <row r="4" spans="1:23" s="56" customFormat="1" ht="60" x14ac:dyDescent="0.25">
      <c r="B4" s="1" t="s">
        <v>231</v>
      </c>
      <c r="D4" s="57">
        <v>2006</v>
      </c>
      <c r="E4" s="57">
        <v>2007</v>
      </c>
      <c r="F4" s="57">
        <v>2008</v>
      </c>
      <c r="G4" s="57">
        <v>2009</v>
      </c>
      <c r="H4" s="57">
        <v>2010</v>
      </c>
      <c r="I4" s="57">
        <v>2011</v>
      </c>
      <c r="J4" s="57">
        <v>2012</v>
      </c>
      <c r="K4" s="57">
        <v>2013</v>
      </c>
      <c r="L4" s="105" t="s">
        <v>371</v>
      </c>
      <c r="N4" s="57">
        <v>2006</v>
      </c>
      <c r="O4" s="57">
        <v>2007</v>
      </c>
      <c r="P4" s="57">
        <v>2008</v>
      </c>
      <c r="Q4" s="57">
        <v>2009</v>
      </c>
      <c r="R4" s="57">
        <v>2010</v>
      </c>
      <c r="S4" s="57">
        <v>2011</v>
      </c>
      <c r="T4" s="57">
        <v>2012</v>
      </c>
      <c r="U4" s="57">
        <v>2013</v>
      </c>
      <c r="V4" s="105" t="s">
        <v>371</v>
      </c>
      <c r="W4"/>
    </row>
    <row r="5" spans="1:23" x14ac:dyDescent="0.25">
      <c r="A5" s="1" t="s">
        <v>68</v>
      </c>
      <c r="B5" s="1" t="s">
        <v>2</v>
      </c>
      <c r="C5" s="1" t="s">
        <v>3</v>
      </c>
    </row>
    <row r="6" spans="1:23" ht="15.75" x14ac:dyDescent="0.25">
      <c r="A6" s="1"/>
      <c r="B6" s="20" t="s">
        <v>504</v>
      </c>
      <c r="C6" s="144">
        <v>1</v>
      </c>
    </row>
    <row r="7" spans="1:23" ht="30" x14ac:dyDescent="0.25">
      <c r="B7" s="45" t="s">
        <v>505</v>
      </c>
      <c r="C7" s="11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</row>
    <row r="8" spans="1:23" x14ac:dyDescent="0.25">
      <c r="B8" s="52" t="s">
        <v>758</v>
      </c>
      <c r="C8" s="46"/>
      <c r="D8" s="145"/>
      <c r="E8" s="145"/>
      <c r="F8" s="145"/>
      <c r="G8" s="145"/>
      <c r="H8" s="145"/>
      <c r="I8" s="145"/>
      <c r="J8" s="145"/>
      <c r="K8" s="145"/>
      <c r="M8" s="66"/>
      <c r="N8" s="146"/>
      <c r="O8" s="146"/>
      <c r="P8" s="146"/>
      <c r="Q8" s="146"/>
      <c r="R8" s="146"/>
      <c r="S8" s="146"/>
      <c r="T8" s="146"/>
      <c r="U8" s="146"/>
    </row>
    <row r="9" spans="1:23" x14ac:dyDescent="0.25">
      <c r="A9" t="s">
        <v>227</v>
      </c>
      <c r="B9" s="9" t="s">
        <v>696</v>
      </c>
      <c r="C9" s="46" t="s">
        <v>566</v>
      </c>
      <c r="D9" s="145">
        <v>2924.3662997222095</v>
      </c>
      <c r="E9" s="145">
        <v>2594.9840992850413</v>
      </c>
      <c r="F9" s="145">
        <v>2460.6971054300834</v>
      </c>
      <c r="G9" s="145">
        <v>2178.4126646394084</v>
      </c>
      <c r="H9" s="145">
        <v>2608.1081152411389</v>
      </c>
      <c r="I9" s="145">
        <v>3431.8264309484821</v>
      </c>
      <c r="J9" s="145">
        <v>1504.5737427744059</v>
      </c>
      <c r="K9" s="145">
        <v>4804.9040101863302</v>
      </c>
      <c r="M9" s="17"/>
      <c r="N9" s="145">
        <v>0</v>
      </c>
      <c r="O9" s="145">
        <v>0</v>
      </c>
      <c r="P9" s="145">
        <v>0</v>
      </c>
      <c r="Q9" s="145">
        <v>0</v>
      </c>
      <c r="R9" s="145">
        <v>0</v>
      </c>
      <c r="S9" s="145">
        <v>0</v>
      </c>
      <c r="T9" s="145">
        <v>0</v>
      </c>
      <c r="U9" s="145">
        <v>0</v>
      </c>
    </row>
    <row r="10" spans="1:23" x14ac:dyDescent="0.25">
      <c r="A10" t="s">
        <v>228</v>
      </c>
      <c r="B10" s="9" t="s">
        <v>697</v>
      </c>
      <c r="C10" s="46" t="s">
        <v>566</v>
      </c>
      <c r="D10" s="145">
        <v>3641.2190692185864</v>
      </c>
      <c r="E10" s="145">
        <v>3231.0950880309601</v>
      </c>
      <c r="F10" s="145">
        <v>3063.8901921124243</v>
      </c>
      <c r="G10" s="145">
        <v>2712.4090904295299</v>
      </c>
      <c r="H10" s="145">
        <v>3247.4362068465512</v>
      </c>
      <c r="I10" s="145">
        <v>4838.4624244130855</v>
      </c>
      <c r="J10" s="145">
        <v>3923.7471484465623</v>
      </c>
      <c r="K10" s="145">
        <v>3366.9900273677263</v>
      </c>
      <c r="M10" s="66"/>
      <c r="N10" s="145">
        <v>0</v>
      </c>
      <c r="O10" s="145">
        <v>0</v>
      </c>
      <c r="P10" s="145">
        <v>0</v>
      </c>
      <c r="Q10" s="145">
        <v>0</v>
      </c>
      <c r="R10" s="145">
        <v>0</v>
      </c>
      <c r="S10" s="145">
        <v>0</v>
      </c>
      <c r="T10" s="145">
        <v>0</v>
      </c>
      <c r="U10" s="145">
        <v>0</v>
      </c>
    </row>
    <row r="11" spans="1:23" x14ac:dyDescent="0.25">
      <c r="A11" t="s">
        <v>229</v>
      </c>
      <c r="B11" s="9" t="s">
        <v>698</v>
      </c>
      <c r="C11" s="46" t="s">
        <v>566</v>
      </c>
      <c r="D11" s="145">
        <v>1098.8</v>
      </c>
      <c r="E11" s="145">
        <v>1027.5999999999999</v>
      </c>
      <c r="F11" s="145">
        <v>1060.2209949565356</v>
      </c>
      <c r="G11" s="145">
        <v>931.39504525731263</v>
      </c>
      <c r="H11" s="145">
        <v>1139.502687737315</v>
      </c>
      <c r="I11" s="145">
        <v>2427.373426450969</v>
      </c>
      <c r="J11" s="145">
        <v>4974.9005175129514</v>
      </c>
      <c r="K11" s="145">
        <v>4531.8453521168958</v>
      </c>
      <c r="M11" s="17"/>
      <c r="N11" s="145">
        <v>0</v>
      </c>
      <c r="O11" s="145">
        <v>0</v>
      </c>
      <c r="P11" s="145">
        <v>0</v>
      </c>
      <c r="Q11" s="145">
        <v>0</v>
      </c>
      <c r="R11" s="145">
        <v>0</v>
      </c>
      <c r="S11" s="145">
        <v>0</v>
      </c>
      <c r="T11" s="145">
        <v>0</v>
      </c>
      <c r="U11" s="145">
        <v>0</v>
      </c>
    </row>
    <row r="12" spans="1:23" x14ac:dyDescent="0.25">
      <c r="A12" t="s">
        <v>688</v>
      </c>
      <c r="B12" s="9" t="s">
        <v>699</v>
      </c>
      <c r="C12" s="46" t="s">
        <v>566</v>
      </c>
      <c r="D12" s="145">
        <v>5339.7799229039638</v>
      </c>
      <c r="E12" s="145">
        <v>4738.3407457997137</v>
      </c>
      <c r="F12" s="145">
        <v>4493.1378812468129</v>
      </c>
      <c r="G12" s="145">
        <v>3977.6973943196535</v>
      </c>
      <c r="H12" s="145">
        <v>4762.304692079937</v>
      </c>
      <c r="I12" s="145">
        <v>4558.8708998716611</v>
      </c>
      <c r="J12" s="145">
        <v>5990.1233105508481</v>
      </c>
      <c r="K12" s="145">
        <v>7238.2510156902126</v>
      </c>
      <c r="M12" s="66"/>
      <c r="N12" s="145">
        <v>0</v>
      </c>
      <c r="O12" s="145">
        <v>0</v>
      </c>
      <c r="P12" s="145">
        <v>0</v>
      </c>
      <c r="Q12" s="145">
        <v>0</v>
      </c>
      <c r="R12" s="145">
        <v>0</v>
      </c>
      <c r="S12" s="145">
        <v>0</v>
      </c>
      <c r="T12" s="145">
        <v>0</v>
      </c>
      <c r="U12" s="145">
        <v>0</v>
      </c>
    </row>
    <row r="13" spans="1:23" x14ac:dyDescent="0.25">
      <c r="A13" t="s">
        <v>689</v>
      </c>
      <c r="B13" s="9" t="s">
        <v>700</v>
      </c>
      <c r="C13" s="46" t="s">
        <v>566</v>
      </c>
      <c r="D13" s="145">
        <v>1336.8347081552424</v>
      </c>
      <c r="E13" s="145">
        <v>1186.2620668842831</v>
      </c>
      <c r="F13" s="145">
        <v>1124.8745744021699</v>
      </c>
      <c r="G13" s="145">
        <v>995.83204027879151</v>
      </c>
      <c r="H13" s="145">
        <v>1192.2615342020949</v>
      </c>
      <c r="I13" s="145">
        <v>1152.1342901565367</v>
      </c>
      <c r="J13" s="145">
        <v>1338.9172436494575</v>
      </c>
      <c r="K13" s="145">
        <v>1962.0546099027292</v>
      </c>
      <c r="M13" s="17"/>
      <c r="N13" s="145">
        <v>0</v>
      </c>
      <c r="O13" s="145">
        <v>0</v>
      </c>
      <c r="P13" s="145">
        <v>0</v>
      </c>
      <c r="Q13" s="145">
        <v>0</v>
      </c>
      <c r="R13" s="145">
        <v>0</v>
      </c>
      <c r="S13" s="145">
        <v>0</v>
      </c>
      <c r="T13" s="145">
        <v>0</v>
      </c>
      <c r="U13" s="145">
        <v>0</v>
      </c>
    </row>
    <row r="14" spans="1:23" x14ac:dyDescent="0.25">
      <c r="A14" t="s">
        <v>690</v>
      </c>
      <c r="B14" s="9" t="s">
        <v>701</v>
      </c>
      <c r="C14" s="46" t="s">
        <v>566</v>
      </c>
      <c r="D14" s="145">
        <v>471.62599999999998</v>
      </c>
      <c r="E14" s="145">
        <v>351.61099999999999</v>
      </c>
      <c r="F14" s="145">
        <v>392.26216438037181</v>
      </c>
      <c r="G14" s="145">
        <v>298.78163731717211</v>
      </c>
      <c r="H14" s="145">
        <v>59.832281987831458</v>
      </c>
      <c r="I14" s="145">
        <v>1.9242223661518862</v>
      </c>
      <c r="J14" s="145">
        <v>134.97200000000001</v>
      </c>
      <c r="K14" s="145">
        <v>47.825000000000003</v>
      </c>
      <c r="M14" s="66"/>
      <c r="N14" s="145">
        <v>0</v>
      </c>
      <c r="O14" s="145">
        <v>0</v>
      </c>
      <c r="P14" s="145">
        <v>0</v>
      </c>
      <c r="Q14" s="145">
        <v>0</v>
      </c>
      <c r="R14" s="145">
        <v>0</v>
      </c>
      <c r="S14" s="145">
        <v>0</v>
      </c>
      <c r="T14" s="145">
        <v>0</v>
      </c>
      <c r="U14" s="145">
        <v>0</v>
      </c>
    </row>
    <row r="15" spans="1:23" x14ac:dyDescent="0.25">
      <c r="A15" t="s">
        <v>691</v>
      </c>
      <c r="B15" s="9" t="s">
        <v>702</v>
      </c>
      <c r="C15" s="46" t="s">
        <v>566</v>
      </c>
      <c r="D15" s="145">
        <v>61.711790000000001</v>
      </c>
      <c r="E15" s="145">
        <v>72.982029999999995</v>
      </c>
      <c r="F15" s="145">
        <v>0</v>
      </c>
      <c r="G15" s="145">
        <v>0</v>
      </c>
      <c r="H15" s="145">
        <v>0</v>
      </c>
      <c r="I15" s="145">
        <v>1370.7718281999998</v>
      </c>
      <c r="J15" s="145">
        <v>1031</v>
      </c>
      <c r="K15" s="145">
        <v>3454.9149826087391</v>
      </c>
      <c r="M15" s="17"/>
      <c r="N15" s="145">
        <v>0</v>
      </c>
      <c r="O15" s="145">
        <v>0</v>
      </c>
      <c r="P15" s="145">
        <v>0</v>
      </c>
      <c r="Q15" s="145">
        <v>0</v>
      </c>
      <c r="R15" s="145">
        <v>0</v>
      </c>
      <c r="S15" s="145">
        <v>0</v>
      </c>
      <c r="T15" s="145">
        <v>0</v>
      </c>
      <c r="U15" s="145">
        <v>0</v>
      </c>
    </row>
    <row r="16" spans="1:23" x14ac:dyDescent="0.25">
      <c r="A16" t="s">
        <v>692</v>
      </c>
      <c r="B16" s="9" t="s">
        <v>703</v>
      </c>
      <c r="C16" s="46" t="s">
        <v>566</v>
      </c>
      <c r="D16" s="145">
        <v>480</v>
      </c>
      <c r="E16" s="145">
        <v>397</v>
      </c>
      <c r="F16" s="145">
        <v>522.38304094829414</v>
      </c>
      <c r="G16" s="145">
        <v>0</v>
      </c>
      <c r="H16" s="145">
        <v>0</v>
      </c>
      <c r="I16" s="145">
        <v>0</v>
      </c>
      <c r="J16" s="145">
        <v>0</v>
      </c>
      <c r="K16" s="145">
        <v>0</v>
      </c>
      <c r="M16" s="66"/>
      <c r="N16" s="145">
        <v>0</v>
      </c>
      <c r="O16" s="145">
        <v>0</v>
      </c>
      <c r="P16" s="145">
        <v>0</v>
      </c>
      <c r="Q16" s="145">
        <v>0</v>
      </c>
      <c r="R16" s="145">
        <v>0</v>
      </c>
      <c r="S16" s="145">
        <v>0</v>
      </c>
      <c r="T16" s="145">
        <v>0</v>
      </c>
      <c r="U16" s="145">
        <v>0</v>
      </c>
    </row>
    <row r="17" spans="1:21" x14ac:dyDescent="0.25">
      <c r="A17" t="s">
        <v>693</v>
      </c>
      <c r="B17" s="9" t="s">
        <v>704</v>
      </c>
      <c r="C17" s="46" t="s">
        <v>566</v>
      </c>
      <c r="D17" s="145">
        <v>0</v>
      </c>
      <c r="E17" s="145">
        <v>0</v>
      </c>
      <c r="F17" s="145">
        <v>0</v>
      </c>
      <c r="G17" s="145">
        <v>0</v>
      </c>
      <c r="H17" s="145">
        <v>0</v>
      </c>
      <c r="I17" s="145">
        <v>0</v>
      </c>
      <c r="J17" s="145">
        <v>0</v>
      </c>
      <c r="K17" s="145">
        <v>0</v>
      </c>
      <c r="M17" s="17"/>
      <c r="N17" s="145">
        <v>1272.5795210817573</v>
      </c>
      <c r="O17" s="145">
        <v>1130.9393536717232</v>
      </c>
      <c r="P17" s="145">
        <v>1280.5541035109504</v>
      </c>
      <c r="Q17" s="145">
        <v>1420.9547297579838</v>
      </c>
      <c r="R17" s="145">
        <v>1667.973487611149</v>
      </c>
      <c r="S17" s="145">
        <v>1510.9905835307534</v>
      </c>
      <c r="T17" s="145">
        <v>1987.6777847784001</v>
      </c>
      <c r="U17" s="145">
        <v>1892.9509656502214</v>
      </c>
    </row>
    <row r="18" spans="1:21" x14ac:dyDescent="0.25">
      <c r="A18" t="s">
        <v>694</v>
      </c>
      <c r="B18" s="9" t="s">
        <v>705</v>
      </c>
      <c r="C18" s="46" t="s">
        <v>566</v>
      </c>
      <c r="D18" s="145">
        <v>0</v>
      </c>
      <c r="E18" s="145">
        <v>0</v>
      </c>
      <c r="F18" s="145">
        <v>0</v>
      </c>
      <c r="G18" s="145">
        <v>0</v>
      </c>
      <c r="H18" s="145">
        <v>0</v>
      </c>
      <c r="I18" s="145">
        <v>0</v>
      </c>
      <c r="J18" s="145">
        <v>0</v>
      </c>
      <c r="K18" s="145">
        <v>0</v>
      </c>
      <c r="M18" s="66"/>
      <c r="N18" s="145">
        <v>358.52884004714457</v>
      </c>
      <c r="O18" s="145">
        <v>302.38833086959676</v>
      </c>
      <c r="P18" s="145">
        <v>308.83605653163499</v>
      </c>
      <c r="Q18" s="145">
        <v>242.6030906365003</v>
      </c>
      <c r="R18" s="145">
        <v>303.45535589796526</v>
      </c>
      <c r="S18" s="145">
        <v>269.1667332098927</v>
      </c>
      <c r="T18" s="145">
        <v>515.86039384647745</v>
      </c>
      <c r="U18" s="145">
        <v>481.4126506994341</v>
      </c>
    </row>
    <row r="19" spans="1:21" x14ac:dyDescent="0.25">
      <c r="A19" t="s">
        <v>695</v>
      </c>
      <c r="B19" s="9" t="s">
        <v>706</v>
      </c>
      <c r="C19" s="46" t="s">
        <v>566</v>
      </c>
      <c r="D19" s="145">
        <v>0</v>
      </c>
      <c r="E19" s="145">
        <v>0</v>
      </c>
      <c r="F19" s="145">
        <v>0</v>
      </c>
      <c r="G19" s="145">
        <v>0</v>
      </c>
      <c r="H19" s="145">
        <v>0</v>
      </c>
      <c r="I19" s="145">
        <v>0</v>
      </c>
      <c r="J19" s="145">
        <v>0</v>
      </c>
      <c r="K19" s="145">
        <v>0</v>
      </c>
      <c r="M19" s="17"/>
      <c r="N19" s="145">
        <v>0</v>
      </c>
      <c r="O19" s="145">
        <v>0</v>
      </c>
      <c r="P19" s="145">
        <v>0</v>
      </c>
      <c r="Q19" s="145">
        <v>0</v>
      </c>
      <c r="R19" s="145">
        <v>0</v>
      </c>
      <c r="S19" s="145">
        <v>0</v>
      </c>
      <c r="T19" s="145">
        <v>0</v>
      </c>
      <c r="U19" s="145">
        <v>0</v>
      </c>
    </row>
    <row r="20" spans="1:21" x14ac:dyDescent="0.25">
      <c r="B20" s="9"/>
      <c r="C20" s="46"/>
      <c r="D20" s="145">
        <v>0</v>
      </c>
      <c r="E20" s="145">
        <v>0</v>
      </c>
      <c r="F20" s="145">
        <v>0</v>
      </c>
      <c r="G20" s="145">
        <v>0</v>
      </c>
      <c r="H20" s="145">
        <v>0</v>
      </c>
      <c r="I20" s="145">
        <v>0</v>
      </c>
      <c r="J20" s="145">
        <v>0</v>
      </c>
      <c r="K20" s="145">
        <v>0</v>
      </c>
      <c r="M20" s="66"/>
      <c r="N20" s="145">
        <v>0</v>
      </c>
      <c r="O20" s="145">
        <v>0</v>
      </c>
      <c r="P20" s="145">
        <v>0</v>
      </c>
      <c r="Q20" s="145">
        <v>0</v>
      </c>
      <c r="R20" s="145">
        <v>0</v>
      </c>
      <c r="S20" s="145">
        <v>0</v>
      </c>
      <c r="T20" s="145">
        <v>0</v>
      </c>
      <c r="U20" s="145">
        <v>0</v>
      </c>
    </row>
    <row r="21" spans="1:21" x14ac:dyDescent="0.25">
      <c r="B21" s="52" t="s">
        <v>759</v>
      </c>
      <c r="C21" s="46"/>
      <c r="D21" s="145">
        <v>0</v>
      </c>
      <c r="E21" s="145">
        <v>0</v>
      </c>
      <c r="F21" s="145">
        <v>0</v>
      </c>
      <c r="G21" s="145">
        <v>0</v>
      </c>
      <c r="H21" s="145">
        <v>0</v>
      </c>
      <c r="I21" s="145">
        <v>0</v>
      </c>
      <c r="J21" s="145">
        <v>0</v>
      </c>
      <c r="K21" s="145">
        <v>0</v>
      </c>
      <c r="M21" s="17"/>
      <c r="N21" s="145">
        <v>0</v>
      </c>
      <c r="O21" s="145">
        <v>0</v>
      </c>
      <c r="P21" s="145">
        <v>0</v>
      </c>
      <c r="Q21" s="145">
        <v>0</v>
      </c>
      <c r="R21" s="145">
        <v>0</v>
      </c>
      <c r="S21" s="145">
        <v>0</v>
      </c>
      <c r="T21" s="145">
        <v>0</v>
      </c>
      <c r="U21" s="145">
        <v>0</v>
      </c>
    </row>
    <row r="22" spans="1:21" x14ac:dyDescent="0.25">
      <c r="A22" t="s">
        <v>707</v>
      </c>
      <c r="B22" s="9" t="s">
        <v>723</v>
      </c>
      <c r="C22" s="46" t="s">
        <v>566</v>
      </c>
      <c r="D22" s="145">
        <v>7385.9999999999991</v>
      </c>
      <c r="E22" s="145">
        <v>7481</v>
      </c>
      <c r="F22" s="145">
        <v>6812.4849075517213</v>
      </c>
      <c r="G22" s="145">
        <v>5052.9868635637895</v>
      </c>
      <c r="H22" s="145">
        <v>6437.6631955356233</v>
      </c>
      <c r="I22" s="145">
        <v>5864.8733057756308</v>
      </c>
      <c r="J22" s="145">
        <v>15648.112985745076</v>
      </c>
      <c r="K22" s="145">
        <v>11047.620330555606</v>
      </c>
      <c r="M22" s="66"/>
      <c r="N22" s="145">
        <v>0</v>
      </c>
      <c r="O22" s="145">
        <v>0</v>
      </c>
      <c r="P22" s="145">
        <v>0</v>
      </c>
      <c r="Q22" s="145">
        <v>0</v>
      </c>
      <c r="R22" s="145">
        <v>0</v>
      </c>
      <c r="S22" s="145">
        <v>0</v>
      </c>
      <c r="T22" s="145">
        <v>0</v>
      </c>
      <c r="U22" s="145">
        <v>0</v>
      </c>
    </row>
    <row r="23" spans="1:21" x14ac:dyDescent="0.25">
      <c r="A23" t="s">
        <v>708</v>
      </c>
      <c r="B23" s="9" t="s">
        <v>724</v>
      </c>
      <c r="C23" s="46" t="s">
        <v>566</v>
      </c>
      <c r="D23" s="145">
        <v>4196</v>
      </c>
      <c r="E23" s="145">
        <v>4362</v>
      </c>
      <c r="F23" s="145">
        <v>1754.1439838562453</v>
      </c>
      <c r="G23" s="145">
        <v>1512.606887202006</v>
      </c>
      <c r="H23" s="145">
        <v>909.41379845708252</v>
      </c>
      <c r="I23" s="145">
        <v>740.39541198007953</v>
      </c>
      <c r="J23" s="145">
        <v>811.38013737284098</v>
      </c>
      <c r="K23" s="145">
        <v>828.37363647957534</v>
      </c>
      <c r="M23" s="17"/>
      <c r="N23" s="145">
        <v>0</v>
      </c>
      <c r="O23" s="145">
        <v>0</v>
      </c>
      <c r="P23" s="145">
        <v>0</v>
      </c>
      <c r="Q23" s="145">
        <v>0</v>
      </c>
      <c r="R23" s="145">
        <v>0</v>
      </c>
      <c r="S23" s="145">
        <v>0</v>
      </c>
      <c r="T23" s="145">
        <v>0</v>
      </c>
      <c r="U23" s="145">
        <v>0</v>
      </c>
    </row>
    <row r="24" spans="1:21" x14ac:dyDescent="0.25">
      <c r="A24" t="s">
        <v>709</v>
      </c>
      <c r="B24" s="9" t="s">
        <v>725</v>
      </c>
      <c r="C24" s="46" t="s">
        <v>566</v>
      </c>
      <c r="D24" s="145">
        <v>809.99999999999989</v>
      </c>
      <c r="E24" s="145">
        <v>718</v>
      </c>
      <c r="F24" s="145">
        <v>550.71407233075308</v>
      </c>
      <c r="G24" s="145">
        <v>490.71493070109801</v>
      </c>
      <c r="H24" s="145">
        <v>548.01157723433471</v>
      </c>
      <c r="I24" s="145">
        <v>717.53777630452612</v>
      </c>
      <c r="J24" s="145">
        <v>534.97983658694704</v>
      </c>
      <c r="K24" s="145">
        <v>754.06487592889061</v>
      </c>
      <c r="M24" s="66"/>
      <c r="N24" s="145">
        <v>0</v>
      </c>
      <c r="O24" s="145">
        <v>0</v>
      </c>
      <c r="P24" s="145">
        <v>0</v>
      </c>
      <c r="Q24" s="145">
        <v>0</v>
      </c>
      <c r="R24" s="145">
        <v>0</v>
      </c>
      <c r="S24" s="145">
        <v>0</v>
      </c>
      <c r="T24" s="145">
        <v>0</v>
      </c>
      <c r="U24" s="145">
        <v>0</v>
      </c>
    </row>
    <row r="25" spans="1:21" x14ac:dyDescent="0.25">
      <c r="A25" t="s">
        <v>710</v>
      </c>
      <c r="B25" s="9" t="s">
        <v>726</v>
      </c>
      <c r="C25" s="46" t="s">
        <v>566</v>
      </c>
      <c r="D25" s="145">
        <v>4624</v>
      </c>
      <c r="E25" s="145">
        <v>4054</v>
      </c>
      <c r="F25" s="145">
        <v>2435.7738024832997</v>
      </c>
      <c r="G25" s="145">
        <v>2155.0257165543644</v>
      </c>
      <c r="H25" s="145">
        <v>2793.6264008410035</v>
      </c>
      <c r="I25" s="145">
        <v>3905.5997124402511</v>
      </c>
      <c r="J25" s="145">
        <v>2109.6590945969419</v>
      </c>
      <c r="K25" s="145">
        <v>3293.2245651413932</v>
      </c>
      <c r="M25" s="17"/>
      <c r="N25" s="145">
        <v>0</v>
      </c>
      <c r="O25" s="145">
        <v>0</v>
      </c>
      <c r="P25" s="145">
        <v>0</v>
      </c>
      <c r="Q25" s="145">
        <v>0</v>
      </c>
      <c r="R25" s="145">
        <v>0</v>
      </c>
      <c r="S25" s="145">
        <v>0</v>
      </c>
      <c r="T25" s="145">
        <v>0</v>
      </c>
      <c r="U25" s="145">
        <v>0</v>
      </c>
    </row>
    <row r="26" spans="1:21" x14ac:dyDescent="0.25">
      <c r="A26" t="s">
        <v>711</v>
      </c>
      <c r="B26" s="9" t="s">
        <v>727</v>
      </c>
      <c r="C26" s="46" t="s">
        <v>566</v>
      </c>
      <c r="D26" s="145">
        <v>2475.8879999999999</v>
      </c>
      <c r="E26" s="145">
        <v>3338.078</v>
      </c>
      <c r="F26" s="145">
        <v>1232.9679638851405</v>
      </c>
      <c r="G26" s="145">
        <v>1577.3230700000008</v>
      </c>
      <c r="H26" s="145">
        <v>719.10815212448688</v>
      </c>
      <c r="I26" s="145">
        <v>2786.9194214732429</v>
      </c>
      <c r="J26" s="145">
        <v>2185.0213060698588</v>
      </c>
      <c r="K26" s="145">
        <v>2241.4315192312952</v>
      </c>
      <c r="M26" s="66"/>
      <c r="N26" s="145">
        <v>0</v>
      </c>
      <c r="O26" s="145">
        <v>0</v>
      </c>
      <c r="P26" s="145">
        <v>0</v>
      </c>
      <c r="Q26" s="145">
        <v>0</v>
      </c>
      <c r="R26" s="145">
        <v>0</v>
      </c>
      <c r="S26" s="145">
        <v>0</v>
      </c>
      <c r="T26" s="145">
        <v>0</v>
      </c>
      <c r="U26" s="145">
        <v>0</v>
      </c>
    </row>
    <row r="27" spans="1:21" x14ac:dyDescent="0.25">
      <c r="A27" t="s">
        <v>712</v>
      </c>
      <c r="B27" s="9" t="s">
        <v>728</v>
      </c>
      <c r="C27" s="46" t="s">
        <v>566</v>
      </c>
      <c r="D27" s="145">
        <v>0</v>
      </c>
      <c r="E27" s="145">
        <v>0</v>
      </c>
      <c r="F27" s="145">
        <v>0</v>
      </c>
      <c r="G27" s="145">
        <v>2529.4739299999997</v>
      </c>
      <c r="H27" s="145">
        <v>4831.4513000000006</v>
      </c>
      <c r="I27" s="145">
        <v>319.75818500000008</v>
      </c>
      <c r="J27" s="145">
        <v>0</v>
      </c>
      <c r="K27" s="145">
        <v>0</v>
      </c>
      <c r="M27" s="17"/>
      <c r="N27" s="145">
        <v>0</v>
      </c>
      <c r="O27" s="145">
        <v>0</v>
      </c>
      <c r="P27" s="145">
        <v>0</v>
      </c>
      <c r="Q27" s="145">
        <v>0</v>
      </c>
      <c r="R27" s="145">
        <v>0</v>
      </c>
      <c r="S27" s="145">
        <v>0</v>
      </c>
      <c r="T27" s="145">
        <v>0</v>
      </c>
      <c r="U27" s="145">
        <v>0</v>
      </c>
    </row>
    <row r="28" spans="1:21" x14ac:dyDescent="0.25">
      <c r="A28" t="s">
        <v>713</v>
      </c>
      <c r="B28" s="9" t="s">
        <v>729</v>
      </c>
      <c r="C28" s="46" t="s">
        <v>566</v>
      </c>
      <c r="D28" s="145">
        <v>3315.9219252235548</v>
      </c>
      <c r="E28" s="145">
        <v>7017.3913822816285</v>
      </c>
      <c r="F28" s="145">
        <v>9704.6758427021196</v>
      </c>
      <c r="G28" s="145">
        <v>8455.3047160022306</v>
      </c>
      <c r="H28" s="145">
        <v>8290.3853481085371</v>
      </c>
      <c r="I28" s="145">
        <v>7006.3929442713497</v>
      </c>
      <c r="J28" s="145">
        <v>7271.2419666703245</v>
      </c>
      <c r="K28" s="145">
        <v>4892.2525739415141</v>
      </c>
      <c r="M28" s="66"/>
      <c r="N28" s="145">
        <v>549.60807477644528</v>
      </c>
      <c r="O28" s="145">
        <v>1163.1199571469413</v>
      </c>
      <c r="P28" s="145">
        <v>1608.5325066504374</v>
      </c>
      <c r="Q28" s="145">
        <v>1401.4514971720523</v>
      </c>
      <c r="R28" s="145">
        <v>476.29597980000005</v>
      </c>
      <c r="S28" s="145">
        <v>1406.8000642098275</v>
      </c>
      <c r="T28" s="145">
        <v>1343.7350912042934</v>
      </c>
      <c r="U28" s="145">
        <v>366.15034065493217</v>
      </c>
    </row>
    <row r="29" spans="1:21" x14ac:dyDescent="0.25">
      <c r="A29" t="s">
        <v>714</v>
      </c>
      <c r="B29" s="9" t="s">
        <v>730</v>
      </c>
      <c r="C29" s="46" t="s">
        <v>566</v>
      </c>
      <c r="D29" s="145">
        <v>668.11199999999997</v>
      </c>
      <c r="E29" s="145">
        <v>7.9219999999999997</v>
      </c>
      <c r="F29" s="145">
        <v>387.99799999999999</v>
      </c>
      <c r="G29" s="157">
        <v>-59.837000000000003</v>
      </c>
      <c r="H29" s="157">
        <v>-111.66291999999999</v>
      </c>
      <c r="I29" s="157">
        <v>13.956630000000011</v>
      </c>
      <c r="J29" s="145">
        <v>15.17999</v>
      </c>
      <c r="K29" s="145">
        <v>22.300529999999998</v>
      </c>
      <c r="M29" s="17"/>
      <c r="N29" s="145">
        <v>0</v>
      </c>
      <c r="O29" s="145">
        <v>0</v>
      </c>
      <c r="P29" s="145">
        <v>0</v>
      </c>
      <c r="Q29" s="145">
        <v>0</v>
      </c>
      <c r="R29" s="145">
        <v>0</v>
      </c>
      <c r="S29" s="145">
        <v>0</v>
      </c>
      <c r="T29" s="145">
        <v>0</v>
      </c>
      <c r="U29" s="145">
        <v>0</v>
      </c>
    </row>
    <row r="30" spans="1:21" x14ac:dyDescent="0.25">
      <c r="A30" t="s">
        <v>715</v>
      </c>
      <c r="B30" s="9" t="s">
        <v>731</v>
      </c>
      <c r="C30" s="46" t="s">
        <v>566</v>
      </c>
      <c r="D30" s="145">
        <v>247.45151999999999</v>
      </c>
      <c r="E30" s="145">
        <v>205.69298999999998</v>
      </c>
      <c r="F30" s="145">
        <v>12.859</v>
      </c>
      <c r="G30" s="145">
        <v>13.877000000000001</v>
      </c>
      <c r="H30" s="145">
        <v>70.8</v>
      </c>
      <c r="I30" s="145">
        <v>28.2</v>
      </c>
      <c r="J30" s="145">
        <v>8.81</v>
      </c>
      <c r="K30" s="145">
        <v>66.930000000000007</v>
      </c>
      <c r="M30" s="66"/>
      <c r="N30" s="145">
        <v>0</v>
      </c>
      <c r="O30" s="145">
        <v>0</v>
      </c>
      <c r="P30" s="145">
        <v>0</v>
      </c>
      <c r="Q30" s="145">
        <v>0</v>
      </c>
      <c r="R30" s="145">
        <v>0</v>
      </c>
      <c r="S30" s="145">
        <v>0</v>
      </c>
      <c r="T30" s="145">
        <v>0</v>
      </c>
      <c r="U30" s="145">
        <v>0</v>
      </c>
    </row>
    <row r="31" spans="1:21" x14ac:dyDescent="0.25">
      <c r="A31" t="s">
        <v>716</v>
      </c>
      <c r="B31" s="9" t="s">
        <v>732</v>
      </c>
      <c r="C31" s="46" t="s">
        <v>566</v>
      </c>
      <c r="D31" s="145">
        <v>0</v>
      </c>
      <c r="E31" s="145">
        <v>0</v>
      </c>
      <c r="F31" s="145">
        <v>0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M31" s="17"/>
      <c r="N31" s="145">
        <v>0</v>
      </c>
      <c r="O31" s="145">
        <v>0</v>
      </c>
      <c r="P31" s="145">
        <v>0</v>
      </c>
      <c r="Q31" s="145">
        <v>0</v>
      </c>
      <c r="R31" s="145">
        <v>0</v>
      </c>
      <c r="S31" s="145">
        <v>0</v>
      </c>
      <c r="T31" s="145">
        <v>0</v>
      </c>
      <c r="U31" s="145">
        <v>0</v>
      </c>
    </row>
    <row r="32" spans="1:21" x14ac:dyDescent="0.25">
      <c r="A32" t="s">
        <v>717</v>
      </c>
      <c r="B32" s="9" t="s">
        <v>733</v>
      </c>
      <c r="C32" s="46" t="s">
        <v>566</v>
      </c>
      <c r="D32" s="145">
        <v>0</v>
      </c>
      <c r="E32" s="145">
        <v>0</v>
      </c>
      <c r="F32" s="145">
        <v>0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M32" s="66"/>
      <c r="N32" s="145">
        <v>0</v>
      </c>
      <c r="O32" s="145">
        <v>0</v>
      </c>
      <c r="P32" s="145">
        <v>0</v>
      </c>
      <c r="Q32" s="145">
        <v>0</v>
      </c>
      <c r="R32" s="145">
        <v>0</v>
      </c>
      <c r="S32" s="145">
        <v>0</v>
      </c>
      <c r="T32" s="145">
        <v>0</v>
      </c>
      <c r="U32" s="145">
        <v>0</v>
      </c>
    </row>
    <row r="33" spans="1:22" x14ac:dyDescent="0.25">
      <c r="A33" t="s">
        <v>718</v>
      </c>
      <c r="B33" s="9" t="s">
        <v>702</v>
      </c>
      <c r="C33" s="46" t="s">
        <v>566</v>
      </c>
      <c r="D33" s="145">
        <v>9755.6265547764451</v>
      </c>
      <c r="E33" s="145">
        <v>12599.915627718372</v>
      </c>
      <c r="F33" s="145">
        <v>9941.855395870607</v>
      </c>
      <c r="G33" s="145">
        <v>17622.514283997771</v>
      </c>
      <c r="H33" s="145">
        <v>23743.538583065969</v>
      </c>
      <c r="I33" s="145">
        <v>23455.867004636089</v>
      </c>
      <c r="J33" s="145">
        <v>26159.611008510485</v>
      </c>
      <c r="K33" s="145">
        <v>24067.232907537335</v>
      </c>
      <c r="M33" s="17"/>
      <c r="N33" s="145">
        <v>0</v>
      </c>
      <c r="O33" s="145">
        <v>0</v>
      </c>
      <c r="P33" s="145">
        <v>0</v>
      </c>
      <c r="Q33" s="145">
        <v>0</v>
      </c>
      <c r="R33" s="145">
        <v>0</v>
      </c>
      <c r="S33" s="145">
        <v>0</v>
      </c>
      <c r="T33" s="145">
        <v>0</v>
      </c>
      <c r="U33" s="145">
        <v>0</v>
      </c>
    </row>
    <row r="34" spans="1:22" x14ac:dyDescent="0.25">
      <c r="A34" t="s">
        <v>719</v>
      </c>
      <c r="B34" s="9" t="s">
        <v>703</v>
      </c>
      <c r="C34" s="46" t="s">
        <v>566</v>
      </c>
      <c r="D34" s="145">
        <v>3939.627</v>
      </c>
      <c r="E34" s="145">
        <v>5515.5239999999994</v>
      </c>
      <c r="F34" s="145">
        <v>6271.401518559841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M34" s="66"/>
      <c r="N34" s="145">
        <v>0</v>
      </c>
      <c r="O34" s="145">
        <v>0</v>
      </c>
      <c r="P34" s="145">
        <v>0</v>
      </c>
      <c r="Q34" s="145">
        <v>0</v>
      </c>
      <c r="R34" s="145">
        <v>0</v>
      </c>
      <c r="S34" s="145">
        <v>0</v>
      </c>
      <c r="T34" s="145">
        <v>0</v>
      </c>
      <c r="U34" s="145">
        <v>0</v>
      </c>
    </row>
    <row r="35" spans="1:22" x14ac:dyDescent="0.25">
      <c r="A35" t="s">
        <v>720</v>
      </c>
      <c r="B35" s="9" t="s">
        <v>704</v>
      </c>
      <c r="C35" s="46" t="s">
        <v>566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M35" s="17"/>
      <c r="N35" s="145">
        <v>557.63578050230956</v>
      </c>
      <c r="O35" s="145">
        <v>495.57001251239876</v>
      </c>
      <c r="P35" s="145">
        <v>560.9216964890494</v>
      </c>
      <c r="Q35" s="145">
        <v>622.65279824201673</v>
      </c>
      <c r="R35" s="145">
        <v>730.89475526885087</v>
      </c>
      <c r="S35" s="145">
        <v>552.16761649404452</v>
      </c>
      <c r="T35" s="145">
        <v>980.92531322902857</v>
      </c>
      <c r="U35" s="145">
        <v>876.74498957688263</v>
      </c>
    </row>
    <row r="36" spans="1:22" x14ac:dyDescent="0.25">
      <c r="A36" t="s">
        <v>721</v>
      </c>
      <c r="B36" s="9" t="s">
        <v>705</v>
      </c>
      <c r="C36" s="46" t="s">
        <v>566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M36" s="66"/>
      <c r="N36" s="145">
        <v>3115.1246094150415</v>
      </c>
      <c r="O36" s="145">
        <v>1757.9919648164232</v>
      </c>
      <c r="P36" s="145">
        <v>2712.973934955493</v>
      </c>
      <c r="Q36" s="145">
        <v>2837.6738361914463</v>
      </c>
      <c r="R36" s="145">
        <v>4336.6063797481575</v>
      </c>
      <c r="S36" s="145">
        <v>3772.101497739794</v>
      </c>
      <c r="T36" s="145">
        <v>3273.6076049837275</v>
      </c>
      <c r="U36" s="145">
        <v>3712.7546549634994</v>
      </c>
    </row>
    <row r="37" spans="1:22" x14ac:dyDescent="0.25">
      <c r="A37" t="s">
        <v>722</v>
      </c>
      <c r="B37" s="9" t="s">
        <v>706</v>
      </c>
      <c r="C37" s="46" t="s">
        <v>566</v>
      </c>
      <c r="D37" s="145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M37" s="17"/>
      <c r="N37" s="145">
        <v>0</v>
      </c>
      <c r="O37" s="145">
        <v>0</v>
      </c>
      <c r="P37" s="145">
        <v>0</v>
      </c>
      <c r="Q37" s="145">
        <v>0</v>
      </c>
      <c r="R37" s="145">
        <v>0</v>
      </c>
      <c r="S37" s="145">
        <v>0</v>
      </c>
      <c r="T37" s="145">
        <v>0</v>
      </c>
      <c r="U37" s="145">
        <v>0</v>
      </c>
    </row>
    <row r="38" spans="1:22" x14ac:dyDescent="0.25">
      <c r="B38" s="9"/>
      <c r="C38" s="46"/>
      <c r="D38" s="147"/>
      <c r="E38" s="147"/>
      <c r="F38" s="147"/>
      <c r="G38" s="147"/>
      <c r="H38" s="147"/>
      <c r="I38" s="147"/>
      <c r="J38" s="147"/>
      <c r="K38" s="147"/>
      <c r="L38" s="66"/>
      <c r="M38" s="66"/>
      <c r="N38" s="147"/>
      <c r="O38" s="147"/>
      <c r="P38" s="147"/>
      <c r="Q38" s="147"/>
      <c r="R38" s="147"/>
      <c r="S38" s="147"/>
      <c r="T38" s="147"/>
      <c r="U38" s="147"/>
    </row>
    <row r="39" spans="1:22" x14ac:dyDescent="0.25">
      <c r="A39" s="110"/>
      <c r="B39" s="162"/>
      <c r="C39" s="163"/>
      <c r="D39" s="163"/>
      <c r="E39" s="163"/>
      <c r="F39" s="163"/>
      <c r="G39" s="163"/>
      <c r="H39" s="163"/>
      <c r="I39" s="163"/>
      <c r="J39" s="163"/>
      <c r="K39" s="164"/>
      <c r="L39" s="17"/>
      <c r="M39" s="17"/>
      <c r="N39" s="165"/>
      <c r="O39" s="165"/>
      <c r="P39" s="165"/>
      <c r="Q39" s="165"/>
      <c r="R39" s="165"/>
      <c r="S39" s="165"/>
      <c r="T39" s="165"/>
      <c r="U39" s="165"/>
      <c r="V39" s="17"/>
    </row>
    <row r="40" spans="1:22" x14ac:dyDescent="0.25">
      <c r="A40" t="s">
        <v>507</v>
      </c>
      <c r="B40" s="19" t="s">
        <v>15</v>
      </c>
      <c r="C40" s="46" t="s">
        <v>566</v>
      </c>
      <c r="D40" s="147">
        <v>52772.964790000005</v>
      </c>
      <c r="E40" s="147">
        <v>58899.39903</v>
      </c>
      <c r="F40" s="147">
        <v>52222.34044071642</v>
      </c>
      <c r="G40" s="147">
        <v>50444.518270263135</v>
      </c>
      <c r="H40" s="147">
        <v>61241.780953461915</v>
      </c>
      <c r="I40" s="147">
        <v>62620.863914288057</v>
      </c>
      <c r="J40" s="147">
        <v>73642.230288486695</v>
      </c>
      <c r="K40" s="147">
        <v>72620.215936688241</v>
      </c>
      <c r="L40" s="17"/>
      <c r="M40" s="17"/>
      <c r="N40" s="147">
        <v>5853.4768258226977</v>
      </c>
      <c r="O40" s="147">
        <v>4850.0096190170834</v>
      </c>
      <c r="P40" s="147">
        <v>6471.8182981375649</v>
      </c>
      <c r="Q40" s="147">
        <v>6525.3359519999995</v>
      </c>
      <c r="R40" s="147">
        <v>7515.225958326123</v>
      </c>
      <c r="S40" s="147">
        <v>7511.2264951843117</v>
      </c>
      <c r="T40" s="147">
        <v>8101.8061880419273</v>
      </c>
      <c r="U40" s="147">
        <v>7330.0136015449698</v>
      </c>
    </row>
    <row r="41" spans="1:22" x14ac:dyDescent="0.25">
      <c r="B41" s="19"/>
      <c r="C41" s="46"/>
      <c r="D41" s="148"/>
      <c r="E41" s="148"/>
      <c r="F41" s="148"/>
      <c r="G41" s="148"/>
      <c r="H41" s="148"/>
      <c r="I41" s="148"/>
      <c r="J41" s="148"/>
      <c r="K41" s="148"/>
      <c r="U41" s="148"/>
    </row>
    <row r="42" spans="1:22" ht="30" x14ac:dyDescent="0.25">
      <c r="B42" s="45" t="s">
        <v>506</v>
      </c>
      <c r="C42" s="11"/>
      <c r="D42" s="66"/>
      <c r="E42" s="66"/>
      <c r="F42" s="66"/>
      <c r="G42" s="66"/>
      <c r="H42" s="66"/>
      <c r="I42" s="66"/>
      <c r="J42" s="66"/>
      <c r="K42" s="66"/>
      <c r="M42" s="66"/>
      <c r="N42" s="66"/>
      <c r="O42" s="66"/>
      <c r="P42" s="66"/>
      <c r="Q42" s="66"/>
      <c r="R42" s="66"/>
      <c r="S42" s="66"/>
      <c r="T42" s="66"/>
      <c r="U42" s="66"/>
      <c r="V42" s="17"/>
    </row>
    <row r="43" spans="1:22" x14ac:dyDescent="0.25">
      <c r="B43" s="52" t="s">
        <v>758</v>
      </c>
      <c r="C43" s="46" t="s">
        <v>566</v>
      </c>
      <c r="D43" s="149"/>
      <c r="E43" s="149"/>
      <c r="F43" s="149"/>
      <c r="G43" s="149"/>
      <c r="H43" s="149"/>
      <c r="I43" s="149"/>
      <c r="J43" s="149"/>
      <c r="K43" s="149"/>
      <c r="N43" s="149"/>
      <c r="O43" s="149"/>
      <c r="P43" s="149"/>
      <c r="Q43" s="149"/>
      <c r="R43" s="149"/>
      <c r="S43" s="149"/>
      <c r="T43" s="149"/>
      <c r="U43" s="149"/>
    </row>
    <row r="44" spans="1:22" x14ac:dyDescent="0.25">
      <c r="A44" t="s">
        <v>760</v>
      </c>
      <c r="B44" s="9" t="s">
        <v>761</v>
      </c>
      <c r="C44" s="46" t="s">
        <v>566</v>
      </c>
      <c r="D44" s="122">
        <v>2314.0627992599998</v>
      </c>
      <c r="E44" s="122">
        <v>3441.2577009137995</v>
      </c>
      <c r="F44" s="122">
        <v>2123.2908101777566</v>
      </c>
      <c r="G44" s="122">
        <v>1878.459844876897</v>
      </c>
      <c r="H44" s="122">
        <v>3435.499919321996</v>
      </c>
      <c r="I44" s="122">
        <v>0</v>
      </c>
      <c r="J44" s="122">
        <v>0</v>
      </c>
      <c r="K44" s="122">
        <v>0</v>
      </c>
      <c r="N44" s="122">
        <v>0</v>
      </c>
      <c r="O44" s="122">
        <v>0</v>
      </c>
      <c r="P44" s="122">
        <v>0</v>
      </c>
      <c r="Q44" s="122">
        <v>0</v>
      </c>
      <c r="R44" s="122">
        <v>0</v>
      </c>
      <c r="S44" s="122">
        <v>0</v>
      </c>
      <c r="T44" s="122">
        <v>0</v>
      </c>
      <c r="U44" s="122">
        <v>0</v>
      </c>
    </row>
    <row r="45" spans="1:22" x14ac:dyDescent="0.25">
      <c r="A45" t="s">
        <v>762</v>
      </c>
      <c r="B45" s="9" t="s">
        <v>763</v>
      </c>
      <c r="C45" s="46" t="s">
        <v>566</v>
      </c>
      <c r="D45" s="122">
        <v>0</v>
      </c>
      <c r="E45" s="122">
        <v>0</v>
      </c>
      <c r="F45" s="122">
        <v>0</v>
      </c>
      <c r="G45" s="122">
        <v>0</v>
      </c>
      <c r="H45" s="122">
        <v>0</v>
      </c>
      <c r="I45" s="122">
        <v>0</v>
      </c>
      <c r="J45" s="122">
        <v>0</v>
      </c>
      <c r="K45" s="122">
        <v>0</v>
      </c>
      <c r="N45" s="122">
        <v>0</v>
      </c>
      <c r="O45" s="122">
        <v>0</v>
      </c>
      <c r="P45" s="122">
        <v>0</v>
      </c>
      <c r="Q45" s="122">
        <v>0</v>
      </c>
      <c r="R45" s="122">
        <v>0</v>
      </c>
      <c r="S45" s="122">
        <v>0</v>
      </c>
      <c r="T45" s="122">
        <v>0</v>
      </c>
      <c r="U45" s="122">
        <v>0</v>
      </c>
    </row>
    <row r="46" spans="1:22" x14ac:dyDescent="0.25">
      <c r="A46" t="s">
        <v>764</v>
      </c>
      <c r="B46" s="9" t="s">
        <v>765</v>
      </c>
      <c r="C46" s="46" t="s">
        <v>566</v>
      </c>
      <c r="D46" s="122">
        <v>9375.9441004499986</v>
      </c>
      <c r="E46" s="122">
        <v>13943.026891633501</v>
      </c>
      <c r="F46" s="122">
        <v>8602.9886274443579</v>
      </c>
      <c r="G46" s="122">
        <v>7611.0010956219103</v>
      </c>
      <c r="H46" s="122">
        <v>8641.7831382781624</v>
      </c>
      <c r="I46" s="122">
        <v>0</v>
      </c>
      <c r="J46" s="122">
        <v>0</v>
      </c>
      <c r="K46" s="122">
        <v>0</v>
      </c>
      <c r="N46" s="122">
        <v>0</v>
      </c>
      <c r="O46" s="122">
        <v>0</v>
      </c>
      <c r="P46" s="122">
        <v>0</v>
      </c>
      <c r="Q46" s="122">
        <v>0</v>
      </c>
      <c r="R46" s="122">
        <v>0</v>
      </c>
      <c r="S46" s="122">
        <v>0</v>
      </c>
      <c r="T46" s="122">
        <v>0</v>
      </c>
      <c r="U46" s="122">
        <v>0</v>
      </c>
    </row>
    <row r="47" spans="1:22" x14ac:dyDescent="0.25">
      <c r="A47" t="s">
        <v>766</v>
      </c>
      <c r="B47" s="9" t="s">
        <v>767</v>
      </c>
      <c r="C47" s="46" t="s">
        <v>566</v>
      </c>
      <c r="D47" s="122">
        <v>1609.2045902899997</v>
      </c>
      <c r="E47" s="122">
        <v>2393.0585161526997</v>
      </c>
      <c r="F47" s="122">
        <v>1476.5413105259111</v>
      </c>
      <c r="G47" s="122">
        <v>1306.2852944258882</v>
      </c>
      <c r="H47" s="122">
        <v>139.33320287817821</v>
      </c>
      <c r="I47" s="122">
        <v>0</v>
      </c>
      <c r="J47" s="122">
        <v>0</v>
      </c>
      <c r="K47" s="122">
        <v>0</v>
      </c>
      <c r="N47" s="122">
        <v>0</v>
      </c>
      <c r="O47" s="122">
        <v>0</v>
      </c>
      <c r="P47" s="122">
        <v>0</v>
      </c>
      <c r="Q47" s="122">
        <v>0</v>
      </c>
      <c r="R47" s="122">
        <v>0</v>
      </c>
      <c r="S47" s="122">
        <v>0</v>
      </c>
      <c r="T47" s="122">
        <v>0</v>
      </c>
      <c r="U47" s="122">
        <v>0</v>
      </c>
    </row>
    <row r="48" spans="1:22" x14ac:dyDescent="0.25">
      <c r="A48" t="s">
        <v>768</v>
      </c>
      <c r="B48" s="9" t="s">
        <v>769</v>
      </c>
      <c r="C48" s="46" t="s">
        <v>566</v>
      </c>
      <c r="D48" s="122">
        <v>0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N48" s="122">
        <v>0</v>
      </c>
      <c r="O48" s="122">
        <v>0</v>
      </c>
      <c r="P48" s="122">
        <v>0</v>
      </c>
      <c r="Q48" s="122">
        <v>0</v>
      </c>
      <c r="R48" s="122">
        <v>0</v>
      </c>
      <c r="S48" s="122">
        <v>0</v>
      </c>
      <c r="T48" s="122">
        <v>0</v>
      </c>
      <c r="U48" s="122">
        <v>0</v>
      </c>
    </row>
    <row r="49" spans="1:21" x14ac:dyDescent="0.25">
      <c r="A49" t="s">
        <v>770</v>
      </c>
      <c r="B49" s="9" t="s">
        <v>771</v>
      </c>
      <c r="C49" s="46" t="s">
        <v>566</v>
      </c>
      <c r="D49" s="122">
        <v>0</v>
      </c>
      <c r="E49" s="122">
        <v>0</v>
      </c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N49" s="122">
        <v>0</v>
      </c>
      <c r="O49" s="122">
        <v>0</v>
      </c>
      <c r="P49" s="122">
        <v>0</v>
      </c>
      <c r="Q49" s="122">
        <v>0</v>
      </c>
      <c r="R49" s="122">
        <v>0</v>
      </c>
      <c r="S49" s="122">
        <v>0</v>
      </c>
      <c r="T49" s="122">
        <v>0</v>
      </c>
      <c r="U49" s="122">
        <v>0</v>
      </c>
    </row>
    <row r="50" spans="1:21" x14ac:dyDescent="0.25">
      <c r="A50" t="s">
        <v>772</v>
      </c>
      <c r="B50" s="9" t="s">
        <v>773</v>
      </c>
      <c r="C50" s="46" t="s">
        <v>566</v>
      </c>
      <c r="D50" s="122">
        <v>574.5865</v>
      </c>
      <c r="E50" s="122">
        <v>646.29097999999999</v>
      </c>
      <c r="F50" s="122">
        <v>522.38304094829414</v>
      </c>
      <c r="G50" s="122">
        <v>0</v>
      </c>
      <c r="H50" s="122">
        <v>0</v>
      </c>
      <c r="I50" s="122">
        <v>0</v>
      </c>
      <c r="J50" s="122">
        <v>0</v>
      </c>
      <c r="K50" s="122">
        <v>0</v>
      </c>
      <c r="N50" s="122">
        <v>0</v>
      </c>
      <c r="O50" s="122">
        <v>0</v>
      </c>
      <c r="P50" s="122">
        <v>0</v>
      </c>
      <c r="Q50" s="122">
        <v>0</v>
      </c>
      <c r="R50" s="122">
        <v>0</v>
      </c>
      <c r="S50" s="122">
        <v>0</v>
      </c>
      <c r="T50" s="122">
        <v>0</v>
      </c>
      <c r="U50" s="122">
        <v>0</v>
      </c>
    </row>
    <row r="51" spans="1:21" x14ac:dyDescent="0.25">
      <c r="A51" t="s">
        <v>774</v>
      </c>
      <c r="B51" s="9" t="s">
        <v>704</v>
      </c>
      <c r="C51" s="46" t="s">
        <v>566</v>
      </c>
      <c r="D51" s="122">
        <v>0</v>
      </c>
      <c r="E51" s="122">
        <v>0</v>
      </c>
      <c r="F51" s="122">
        <v>0</v>
      </c>
      <c r="G51" s="122">
        <v>0</v>
      </c>
      <c r="H51" s="122">
        <v>0</v>
      </c>
      <c r="I51" s="122">
        <v>0</v>
      </c>
      <c r="J51" s="122">
        <v>0</v>
      </c>
      <c r="K51" s="122">
        <v>0</v>
      </c>
      <c r="N51" s="122">
        <v>1593.3615759999998</v>
      </c>
      <c r="O51" s="122">
        <v>2613.1817920000003</v>
      </c>
      <c r="P51" s="122">
        <v>1841.4757999999999</v>
      </c>
      <c r="Q51" s="122">
        <v>2043.6075280000005</v>
      </c>
      <c r="R51" s="122">
        <v>2263.0832479999999</v>
      </c>
      <c r="S51" s="122">
        <v>0</v>
      </c>
      <c r="T51" s="122">
        <v>0</v>
      </c>
      <c r="U51" s="122">
        <v>0</v>
      </c>
    </row>
    <row r="52" spans="1:21" x14ac:dyDescent="0.25">
      <c r="A52" t="s">
        <v>775</v>
      </c>
      <c r="B52" s="9" t="s">
        <v>776</v>
      </c>
      <c r="C52" s="46" t="s">
        <v>566</v>
      </c>
      <c r="D52" s="122">
        <v>474.17778999999996</v>
      </c>
      <c r="E52" s="122">
        <v>635.4</v>
      </c>
      <c r="F52" s="122">
        <v>392.26216438037181</v>
      </c>
      <c r="G52" s="122">
        <v>298.78163731717211</v>
      </c>
      <c r="H52" s="122">
        <v>56.445549045124011</v>
      </c>
      <c r="I52" s="122">
        <v>0</v>
      </c>
      <c r="J52" s="122">
        <v>0</v>
      </c>
      <c r="K52" s="122">
        <v>0</v>
      </c>
      <c r="N52" s="122">
        <v>0</v>
      </c>
      <c r="O52" s="122">
        <v>0</v>
      </c>
      <c r="P52" s="122">
        <v>0</v>
      </c>
      <c r="Q52" s="122">
        <v>0</v>
      </c>
      <c r="R52" s="122">
        <v>0</v>
      </c>
      <c r="S52" s="122">
        <v>0</v>
      </c>
      <c r="T52" s="122">
        <v>0</v>
      </c>
      <c r="U52" s="122">
        <v>0</v>
      </c>
    </row>
    <row r="53" spans="1:21" x14ac:dyDescent="0.25">
      <c r="A53" t="s">
        <v>777</v>
      </c>
      <c r="B53" s="9" t="s">
        <v>778</v>
      </c>
      <c r="C53" s="46" t="s">
        <v>566</v>
      </c>
      <c r="D53" s="122">
        <v>182.51271</v>
      </c>
      <c r="E53" s="122">
        <v>149.63719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N53" s="122">
        <v>0</v>
      </c>
      <c r="O53" s="122">
        <v>0</v>
      </c>
      <c r="P53" s="122">
        <v>0</v>
      </c>
      <c r="Q53" s="122">
        <v>0</v>
      </c>
      <c r="R53" s="122">
        <v>0</v>
      </c>
      <c r="S53" s="122">
        <v>0</v>
      </c>
      <c r="T53" s="122">
        <v>0</v>
      </c>
      <c r="U53" s="122">
        <v>0</v>
      </c>
    </row>
    <row r="54" spans="1:21" x14ac:dyDescent="0.25">
      <c r="B54" s="9"/>
      <c r="C54" s="46"/>
      <c r="D54" s="149"/>
      <c r="E54" s="149"/>
      <c r="F54" s="149"/>
      <c r="G54" s="149"/>
      <c r="H54" s="149"/>
      <c r="I54" s="149"/>
      <c r="J54" s="149"/>
      <c r="K54" s="149"/>
      <c r="N54" s="149"/>
      <c r="O54" s="149"/>
      <c r="P54" s="149"/>
      <c r="Q54" s="149"/>
      <c r="R54" s="149"/>
      <c r="S54" s="149"/>
      <c r="T54" s="149"/>
      <c r="U54" s="149"/>
    </row>
    <row r="55" spans="1:21" x14ac:dyDescent="0.25">
      <c r="B55" s="52" t="s">
        <v>759</v>
      </c>
      <c r="C55" s="46"/>
      <c r="D55" s="149"/>
      <c r="E55" s="149"/>
      <c r="F55" s="149"/>
      <c r="G55" s="149"/>
      <c r="H55" s="149"/>
      <c r="I55" s="149"/>
      <c r="J55" s="149"/>
      <c r="K55" s="149"/>
      <c r="N55" s="149"/>
      <c r="O55" s="149"/>
      <c r="P55" s="149"/>
      <c r="Q55" s="149"/>
      <c r="R55" s="149"/>
      <c r="S55" s="149"/>
      <c r="T55" s="149"/>
      <c r="U55" s="149"/>
    </row>
    <row r="56" spans="1:21" x14ac:dyDescent="0.25">
      <c r="A56" t="s">
        <v>779</v>
      </c>
      <c r="B56" s="9" t="s">
        <v>780</v>
      </c>
      <c r="C56" s="46" t="s">
        <v>566</v>
      </c>
      <c r="D56" s="122">
        <v>7773.4152831549463</v>
      </c>
      <c r="E56" s="122">
        <v>11008.764173828848</v>
      </c>
      <c r="F56" s="122">
        <v>6812.4849075517213</v>
      </c>
      <c r="G56" s="122">
        <v>5052.9868635637895</v>
      </c>
      <c r="H56" s="122">
        <v>6108.1334007896394</v>
      </c>
      <c r="I56" s="122">
        <v>0</v>
      </c>
      <c r="J56" s="122">
        <v>0</v>
      </c>
      <c r="K56" s="122">
        <v>0</v>
      </c>
      <c r="N56" s="122">
        <v>4207.5509340000017</v>
      </c>
      <c r="O56" s="122">
        <v>6397.7717940000002</v>
      </c>
      <c r="P56" s="122">
        <v>4103.505258000001</v>
      </c>
      <c r="Q56" s="122">
        <v>4071.7938939999995</v>
      </c>
      <c r="R56" s="122">
        <v>4444.6708700000008</v>
      </c>
      <c r="S56" s="122">
        <v>0</v>
      </c>
      <c r="T56" s="122">
        <v>0</v>
      </c>
      <c r="U56" s="122">
        <v>0</v>
      </c>
    </row>
    <row r="57" spans="1:21" x14ac:dyDescent="0.25">
      <c r="A57" t="s">
        <v>781</v>
      </c>
      <c r="B57" s="9" t="s">
        <v>782</v>
      </c>
      <c r="C57" s="46"/>
      <c r="D57" s="122">
        <v>0</v>
      </c>
      <c r="E57" s="122">
        <v>0</v>
      </c>
      <c r="F57" s="122">
        <v>0</v>
      </c>
      <c r="G57" s="122">
        <v>11.696</v>
      </c>
      <c r="H57" s="122">
        <v>0</v>
      </c>
      <c r="I57" s="122">
        <v>0</v>
      </c>
      <c r="J57" s="122">
        <v>0</v>
      </c>
      <c r="K57" s="122">
        <v>0</v>
      </c>
      <c r="N57" s="122">
        <v>0</v>
      </c>
      <c r="O57" s="122">
        <v>0</v>
      </c>
      <c r="P57" s="122">
        <v>0</v>
      </c>
      <c r="Q57" s="122">
        <v>0</v>
      </c>
      <c r="R57" s="122">
        <v>0</v>
      </c>
      <c r="S57" s="122">
        <v>0</v>
      </c>
      <c r="T57" s="122">
        <v>0</v>
      </c>
      <c r="U57" s="122">
        <v>0</v>
      </c>
    </row>
    <row r="58" spans="1:21" x14ac:dyDescent="0.25">
      <c r="A58" t="s">
        <v>783</v>
      </c>
      <c r="B58" s="9" t="s">
        <v>784</v>
      </c>
      <c r="C58" s="46" t="s">
        <v>566</v>
      </c>
      <c r="D58" s="122">
        <v>0</v>
      </c>
      <c r="E58" s="122">
        <v>0</v>
      </c>
      <c r="F58" s="122">
        <v>0</v>
      </c>
      <c r="G58" s="122">
        <v>0</v>
      </c>
      <c r="H58" s="122">
        <v>0</v>
      </c>
      <c r="I58" s="122">
        <v>0</v>
      </c>
      <c r="J58" s="122">
        <v>0</v>
      </c>
      <c r="K58" s="122">
        <v>0</v>
      </c>
      <c r="N58" s="122">
        <v>0</v>
      </c>
      <c r="O58" s="122">
        <v>0</v>
      </c>
      <c r="P58" s="122">
        <v>0</v>
      </c>
      <c r="Q58" s="122">
        <v>0</v>
      </c>
      <c r="R58" s="122">
        <v>0</v>
      </c>
      <c r="S58" s="122">
        <v>0</v>
      </c>
      <c r="T58" s="122">
        <v>0</v>
      </c>
      <c r="U58" s="122">
        <v>0</v>
      </c>
    </row>
    <row r="59" spans="1:21" x14ac:dyDescent="0.25">
      <c r="A59" t="s">
        <v>785</v>
      </c>
      <c r="B59" s="9" t="s">
        <v>786</v>
      </c>
      <c r="C59" s="46" t="s">
        <v>566</v>
      </c>
      <c r="D59" s="122">
        <v>0</v>
      </c>
      <c r="E59" s="122">
        <v>7651.114668431559</v>
      </c>
      <c r="F59" s="122">
        <v>5447.3393575651808</v>
      </c>
      <c r="G59" s="122">
        <v>0</v>
      </c>
      <c r="H59" s="122">
        <v>0</v>
      </c>
      <c r="I59" s="122">
        <v>0</v>
      </c>
      <c r="J59" s="122">
        <v>0</v>
      </c>
      <c r="K59" s="122">
        <v>0</v>
      </c>
      <c r="N59" s="122">
        <v>3568.7082259999997</v>
      </c>
      <c r="O59" s="122">
        <v>90.726638273273949</v>
      </c>
      <c r="P59" s="122">
        <v>64.594351132224901</v>
      </c>
      <c r="Q59" s="122">
        <v>0</v>
      </c>
      <c r="R59" s="122">
        <v>0</v>
      </c>
      <c r="S59" s="122">
        <v>0</v>
      </c>
      <c r="T59" s="122">
        <v>0</v>
      </c>
      <c r="U59" s="122">
        <v>0</v>
      </c>
    </row>
    <row r="60" spans="1:21" x14ac:dyDescent="0.25">
      <c r="A60" t="s">
        <v>787</v>
      </c>
      <c r="B60" s="9" t="s">
        <v>724</v>
      </c>
      <c r="C60" s="46" t="s">
        <v>566</v>
      </c>
      <c r="D60" s="122">
        <v>3507.200172637285</v>
      </c>
      <c r="E60" s="122">
        <v>7236.3933786856405</v>
      </c>
      <c r="F60" s="122">
        <v>1754.1439838562453</v>
      </c>
      <c r="G60" s="122">
        <v>1512.606887202006</v>
      </c>
      <c r="H60" s="122">
        <v>856.25720999999999</v>
      </c>
      <c r="I60" s="122">
        <v>0</v>
      </c>
      <c r="J60" s="122">
        <v>0</v>
      </c>
      <c r="K60" s="122">
        <v>0</v>
      </c>
      <c r="N60" s="122">
        <v>0</v>
      </c>
      <c r="O60" s="122">
        <v>0</v>
      </c>
      <c r="P60" s="122">
        <v>0</v>
      </c>
      <c r="Q60" s="122">
        <v>0</v>
      </c>
      <c r="R60" s="122">
        <v>0</v>
      </c>
      <c r="S60" s="122">
        <v>0</v>
      </c>
      <c r="T60" s="122">
        <v>0</v>
      </c>
      <c r="U60" s="122">
        <v>0</v>
      </c>
    </row>
    <row r="61" spans="1:21" x14ac:dyDescent="0.25">
      <c r="A61" t="s">
        <v>788</v>
      </c>
      <c r="B61" s="9" t="s">
        <v>725</v>
      </c>
      <c r="C61" s="46" t="s">
        <v>566</v>
      </c>
      <c r="D61" s="122">
        <v>867.69310237909178</v>
      </c>
      <c r="E61" s="122">
        <v>1098.2907601026116</v>
      </c>
      <c r="F61" s="122">
        <v>550.71407233075308</v>
      </c>
      <c r="G61" s="122">
        <v>490.71493070109801</v>
      </c>
      <c r="H61" s="122">
        <v>515.97948586934206</v>
      </c>
      <c r="I61" s="122">
        <v>0</v>
      </c>
      <c r="J61" s="122">
        <v>0</v>
      </c>
      <c r="K61" s="122">
        <v>0</v>
      </c>
      <c r="N61" s="122">
        <v>0</v>
      </c>
      <c r="O61" s="122">
        <v>0</v>
      </c>
      <c r="P61" s="122">
        <v>0</v>
      </c>
      <c r="Q61" s="122">
        <v>0</v>
      </c>
      <c r="R61" s="122">
        <v>0</v>
      </c>
      <c r="S61" s="122">
        <v>0</v>
      </c>
      <c r="T61" s="122">
        <v>0</v>
      </c>
      <c r="U61" s="122">
        <v>0</v>
      </c>
    </row>
    <row r="62" spans="1:21" x14ac:dyDescent="0.25">
      <c r="A62" t="s">
        <v>789</v>
      </c>
      <c r="B62" s="9" t="s">
        <v>726</v>
      </c>
      <c r="C62" s="46" t="s">
        <v>566</v>
      </c>
      <c r="D62" s="122">
        <v>4059.7257758194805</v>
      </c>
      <c r="E62" s="122">
        <v>7125.0168348173374</v>
      </c>
      <c r="F62" s="122">
        <v>2435.7738024832997</v>
      </c>
      <c r="G62" s="122">
        <v>2155.0257165543644</v>
      </c>
      <c r="H62" s="122">
        <v>2630.3555681876619</v>
      </c>
      <c r="I62" s="122">
        <v>0</v>
      </c>
      <c r="J62" s="122">
        <v>0</v>
      </c>
      <c r="K62" s="122">
        <v>0</v>
      </c>
      <c r="N62" s="122">
        <v>0</v>
      </c>
      <c r="O62" s="122">
        <v>0</v>
      </c>
      <c r="P62" s="122">
        <v>0</v>
      </c>
      <c r="Q62" s="122">
        <v>0</v>
      </c>
      <c r="R62" s="122">
        <v>0</v>
      </c>
      <c r="S62" s="122">
        <v>0</v>
      </c>
      <c r="T62" s="122">
        <v>0</v>
      </c>
      <c r="U62" s="122">
        <v>0</v>
      </c>
    </row>
    <row r="63" spans="1:21" x14ac:dyDescent="0.25">
      <c r="A63" t="s">
        <v>790</v>
      </c>
      <c r="B63" s="9" t="s">
        <v>727</v>
      </c>
      <c r="C63" s="46" t="s">
        <v>566</v>
      </c>
      <c r="D63" s="122">
        <v>2910.3692404761741</v>
      </c>
      <c r="E63" s="122">
        <v>5606.5169714450776</v>
      </c>
      <c r="F63" s="122">
        <v>1620.9659638851406</v>
      </c>
      <c r="G63" s="122">
        <v>4046.96</v>
      </c>
      <c r="H63" s="122">
        <v>5120.9849443419998</v>
      </c>
      <c r="I63" s="122">
        <v>0</v>
      </c>
      <c r="J63" s="122">
        <v>0</v>
      </c>
      <c r="K63" s="122">
        <v>0</v>
      </c>
      <c r="N63" s="122">
        <v>0</v>
      </c>
      <c r="O63" s="122">
        <v>0</v>
      </c>
      <c r="P63" s="122">
        <v>0</v>
      </c>
      <c r="Q63" s="122">
        <v>0</v>
      </c>
      <c r="R63" s="122">
        <v>0</v>
      </c>
      <c r="S63" s="122">
        <v>0</v>
      </c>
      <c r="T63" s="122">
        <v>0</v>
      </c>
      <c r="U63" s="122">
        <v>0</v>
      </c>
    </row>
    <row r="64" spans="1:21" x14ac:dyDescent="0.25">
      <c r="A64" t="s">
        <v>791</v>
      </c>
      <c r="B64" s="9" t="s">
        <v>792</v>
      </c>
      <c r="C64" s="46" t="s">
        <v>566</v>
      </c>
      <c r="D64" s="122">
        <v>0</v>
      </c>
      <c r="E64" s="122">
        <v>0</v>
      </c>
      <c r="F64" s="122">
        <v>0</v>
      </c>
      <c r="G64" s="122">
        <v>0</v>
      </c>
      <c r="H64" s="122">
        <v>0</v>
      </c>
      <c r="I64" s="122">
        <v>0</v>
      </c>
      <c r="J64" s="122">
        <v>0</v>
      </c>
      <c r="K64" s="122">
        <v>0</v>
      </c>
      <c r="L64" s="17"/>
      <c r="M64" s="17"/>
      <c r="N64" s="122">
        <v>0</v>
      </c>
      <c r="O64" s="122">
        <v>0</v>
      </c>
      <c r="P64" s="122">
        <v>0</v>
      </c>
      <c r="Q64" s="122">
        <v>0</v>
      </c>
      <c r="R64" s="122">
        <v>0</v>
      </c>
      <c r="S64" s="122">
        <v>0</v>
      </c>
      <c r="T64" s="122">
        <v>0</v>
      </c>
      <c r="U64" s="122">
        <v>0</v>
      </c>
    </row>
    <row r="65" spans="1:23" x14ac:dyDescent="0.25">
      <c r="A65" t="s">
        <v>793</v>
      </c>
      <c r="B65" s="9" t="s">
        <v>91</v>
      </c>
      <c r="C65" s="46" t="s">
        <v>566</v>
      </c>
      <c r="D65" s="122">
        <v>19107.057116082604</v>
      </c>
      <c r="E65" s="122">
        <v>28557.56271937229</v>
      </c>
      <c r="F65" s="122">
        <v>20483.452399567388</v>
      </c>
      <c r="G65" s="122">
        <v>26080</v>
      </c>
      <c r="H65" s="122">
        <v>30622</v>
      </c>
      <c r="I65" s="122">
        <v>0</v>
      </c>
      <c r="J65" s="122">
        <v>0</v>
      </c>
      <c r="K65" s="122">
        <v>0</v>
      </c>
      <c r="L65" s="17"/>
      <c r="M65" s="17"/>
      <c r="N65" s="122">
        <v>1176.3762800000002</v>
      </c>
      <c r="O65" s="122">
        <v>981.56655689396985</v>
      </c>
      <c r="P65" s="122">
        <v>630.5414290053393</v>
      </c>
      <c r="Q65" s="122">
        <v>615.97249999999997</v>
      </c>
      <c r="R65" s="122">
        <v>600.93862000000013</v>
      </c>
      <c r="S65" s="122">
        <v>0</v>
      </c>
      <c r="T65" s="122">
        <v>0</v>
      </c>
      <c r="U65" s="122">
        <v>0</v>
      </c>
    </row>
    <row r="66" spans="1:23" x14ac:dyDescent="0.25">
      <c r="A66" t="s">
        <v>794</v>
      </c>
      <c r="B66" s="9" t="s">
        <v>795</v>
      </c>
      <c r="C66" s="46" t="s">
        <v>566</v>
      </c>
      <c r="D66" s="122">
        <v>0</v>
      </c>
      <c r="E66" s="122">
        <v>0</v>
      </c>
      <c r="F66" s="122">
        <v>0</v>
      </c>
      <c r="G66" s="122">
        <v>0</v>
      </c>
      <c r="H66" s="122">
        <v>0</v>
      </c>
      <c r="I66" s="122">
        <v>0</v>
      </c>
      <c r="J66" s="122">
        <v>0</v>
      </c>
      <c r="K66" s="122">
        <v>0</v>
      </c>
      <c r="L66" s="17"/>
      <c r="M66" s="17"/>
      <c r="N66" s="122">
        <v>-2345.9109000000003</v>
      </c>
      <c r="O66" s="122">
        <v>-2406.9</v>
      </c>
      <c r="P66" s="122">
        <v>-168.29854</v>
      </c>
      <c r="Q66" s="122">
        <v>-206.03797</v>
      </c>
      <c r="R66" s="122">
        <v>-201.68021000000002</v>
      </c>
      <c r="S66" s="122"/>
      <c r="T66" s="122"/>
      <c r="U66" s="122"/>
    </row>
    <row r="67" spans="1:23" x14ac:dyDescent="0.25">
      <c r="B67" s="162"/>
      <c r="C67" s="163"/>
      <c r="D67" s="163"/>
      <c r="E67" s="163"/>
      <c r="F67" s="163"/>
      <c r="G67" s="163"/>
      <c r="H67" s="163"/>
      <c r="I67" s="163"/>
      <c r="J67" s="163"/>
      <c r="K67" s="164"/>
      <c r="L67" s="17"/>
      <c r="M67" s="17"/>
      <c r="N67" s="166"/>
      <c r="O67" s="165"/>
      <c r="P67" s="165"/>
      <c r="Q67" s="165"/>
      <c r="R67" s="165"/>
      <c r="S67" s="165"/>
      <c r="T67" s="165"/>
      <c r="U67" s="167"/>
    </row>
    <row r="68" spans="1:23" x14ac:dyDescent="0.25">
      <c r="A68" t="s">
        <v>796</v>
      </c>
      <c r="B68" s="19" t="s">
        <v>15</v>
      </c>
      <c r="C68" s="46" t="s">
        <v>566</v>
      </c>
      <c r="D68" s="122">
        <v>52755.949180549578</v>
      </c>
      <c r="E68" s="122">
        <v>89492.330785383368</v>
      </c>
      <c r="F68" s="122">
        <v>52222.34044071642</v>
      </c>
      <c r="G68" s="122">
        <v>50444.518270263128</v>
      </c>
      <c r="H68" s="122">
        <v>58126.772418712106</v>
      </c>
      <c r="I68" s="122">
        <v>0</v>
      </c>
      <c r="J68" s="122">
        <v>0</v>
      </c>
      <c r="K68" s="122">
        <v>0</v>
      </c>
      <c r="L68" s="17"/>
      <c r="M68" s="17"/>
      <c r="N68" s="122">
        <v>8200.0861160000004</v>
      </c>
      <c r="O68" s="122">
        <v>7676.3467811672435</v>
      </c>
      <c r="P68" s="122">
        <v>6471.8182981375658</v>
      </c>
      <c r="Q68" s="122">
        <v>6525.3359519999995</v>
      </c>
      <c r="R68" s="122">
        <v>7107.0125280000002</v>
      </c>
      <c r="S68" s="122">
        <v>0</v>
      </c>
      <c r="T68" s="122">
        <v>0</v>
      </c>
      <c r="U68" s="122">
        <v>0</v>
      </c>
    </row>
    <row r="69" spans="1:23" s="56" customFormat="1" x14ac:dyDescent="0.25">
      <c r="B69" s="150"/>
      <c r="C69" s="151"/>
      <c r="D69" s="152"/>
      <c r="E69" s="152"/>
      <c r="F69" s="152"/>
      <c r="G69" s="152"/>
      <c r="H69" s="152"/>
      <c r="I69" s="66"/>
      <c r="J69" s="66"/>
      <c r="K69" s="66"/>
      <c r="L69" s="153"/>
      <c r="M69" s="153"/>
      <c r="N69" s="152"/>
      <c r="O69" s="152"/>
      <c r="P69" s="152"/>
      <c r="Q69" s="152"/>
      <c r="R69" s="152"/>
      <c r="S69" s="66"/>
      <c r="T69" s="66"/>
      <c r="U69" s="66"/>
      <c r="W69"/>
    </row>
    <row r="70" spans="1:23" ht="15.75" x14ac:dyDescent="0.25">
      <c r="B70" s="21" t="s">
        <v>508</v>
      </c>
      <c r="C70" s="46"/>
    </row>
    <row r="71" spans="1:23" ht="30" x14ac:dyDescent="0.25">
      <c r="B71" s="45" t="s">
        <v>509</v>
      </c>
      <c r="C71" s="46"/>
    </row>
    <row r="72" spans="1:23" x14ac:dyDescent="0.25">
      <c r="A72" t="s">
        <v>126</v>
      </c>
      <c r="B72" s="9" t="s">
        <v>218</v>
      </c>
      <c r="C72" s="46" t="s">
        <v>566</v>
      </c>
      <c r="D72" s="158"/>
      <c r="E72" s="158"/>
      <c r="F72" s="158"/>
      <c r="G72" s="158"/>
      <c r="H72" s="158"/>
      <c r="I72" s="158"/>
      <c r="J72" s="158"/>
      <c r="K72" s="158"/>
      <c r="N72" s="159"/>
      <c r="O72" s="159"/>
      <c r="P72" s="159"/>
      <c r="Q72" s="159"/>
      <c r="R72" s="159"/>
      <c r="S72" s="159"/>
      <c r="T72" s="159"/>
      <c r="U72" s="159"/>
    </row>
    <row r="73" spans="1:23" x14ac:dyDescent="0.25">
      <c r="A73" t="s">
        <v>127</v>
      </c>
      <c r="B73" s="9" t="s">
        <v>101</v>
      </c>
      <c r="C73" s="46" t="s">
        <v>566</v>
      </c>
      <c r="D73" s="158"/>
      <c r="E73" s="158"/>
      <c r="F73" s="158"/>
      <c r="G73" s="158"/>
      <c r="H73" s="158"/>
      <c r="I73" s="158"/>
      <c r="J73" s="158"/>
      <c r="K73" s="158"/>
      <c r="N73" s="158"/>
      <c r="O73" s="158"/>
      <c r="P73" s="158"/>
      <c r="Q73" s="158"/>
      <c r="R73" s="158"/>
      <c r="S73" s="158"/>
      <c r="T73" s="158"/>
      <c r="U73" s="158"/>
    </row>
    <row r="74" spans="1:23" x14ac:dyDescent="0.25">
      <c r="A74" t="s">
        <v>128</v>
      </c>
      <c r="B74" s="9" t="s">
        <v>102</v>
      </c>
      <c r="C74" s="46" t="s">
        <v>566</v>
      </c>
      <c r="D74" s="158"/>
      <c r="E74" s="158"/>
      <c r="F74" s="158"/>
      <c r="G74" s="158"/>
      <c r="H74" s="158"/>
      <c r="I74" s="158"/>
      <c r="J74" s="158"/>
      <c r="K74" s="158"/>
      <c r="N74" s="158"/>
      <c r="O74" s="158"/>
      <c r="P74" s="158"/>
      <c r="Q74" s="158"/>
      <c r="R74" s="158"/>
      <c r="S74" s="158"/>
      <c r="T74" s="158"/>
      <c r="U74" s="158"/>
    </row>
    <row r="75" spans="1:23" x14ac:dyDescent="0.25">
      <c r="A75" t="s">
        <v>129</v>
      </c>
      <c r="B75" s="9" t="s">
        <v>103</v>
      </c>
      <c r="C75" s="46" t="s">
        <v>566</v>
      </c>
      <c r="D75" s="158"/>
      <c r="E75" s="158"/>
      <c r="F75" s="158"/>
      <c r="G75" s="158"/>
      <c r="H75" s="158"/>
      <c r="I75" s="158"/>
      <c r="J75" s="158"/>
      <c r="K75" s="158"/>
      <c r="N75" s="158"/>
      <c r="O75" s="158"/>
      <c r="P75" s="158"/>
      <c r="Q75" s="158"/>
      <c r="R75" s="158"/>
      <c r="S75" s="158"/>
      <c r="T75" s="158"/>
      <c r="U75" s="158"/>
    </row>
    <row r="76" spans="1:23" ht="30" x14ac:dyDescent="0.25">
      <c r="A76" t="s">
        <v>130</v>
      </c>
      <c r="B76" s="9" t="s">
        <v>104</v>
      </c>
      <c r="C76" s="46" t="s">
        <v>566</v>
      </c>
      <c r="D76" s="158"/>
      <c r="E76" s="158"/>
      <c r="F76" s="158"/>
      <c r="G76" s="158"/>
      <c r="H76" s="158"/>
      <c r="I76" s="158"/>
      <c r="J76" s="158"/>
      <c r="K76" s="158"/>
      <c r="N76" s="158"/>
      <c r="O76" s="158"/>
      <c r="P76" s="158"/>
      <c r="Q76" s="158"/>
      <c r="R76" s="158"/>
      <c r="S76" s="158"/>
      <c r="T76" s="158"/>
      <c r="U76" s="158"/>
    </row>
    <row r="77" spans="1:23" ht="30" x14ac:dyDescent="0.25">
      <c r="A77" t="s">
        <v>594</v>
      </c>
      <c r="B77" s="49" t="s">
        <v>436</v>
      </c>
      <c r="C77" s="46" t="s">
        <v>566</v>
      </c>
      <c r="D77" s="158"/>
      <c r="E77" s="158"/>
      <c r="F77" s="158"/>
      <c r="G77" s="158"/>
      <c r="H77" s="158"/>
      <c r="I77" s="158"/>
      <c r="J77" s="158"/>
      <c r="K77" s="158"/>
      <c r="N77" s="158"/>
      <c r="O77" s="158"/>
      <c r="P77" s="158"/>
      <c r="Q77" s="158"/>
      <c r="R77" s="158"/>
      <c r="S77" s="158"/>
      <c r="T77" s="158"/>
      <c r="U77" s="158"/>
    </row>
    <row r="78" spans="1:23" x14ac:dyDescent="0.25">
      <c r="B78" s="49"/>
      <c r="C78" s="46"/>
    </row>
    <row r="79" spans="1:23" ht="30" x14ac:dyDescent="0.25">
      <c r="B79" s="45" t="s">
        <v>510</v>
      </c>
      <c r="C79" s="46"/>
    </row>
    <row r="80" spans="1:23" x14ac:dyDescent="0.25">
      <c r="A80" t="s">
        <v>354</v>
      </c>
      <c r="B80" s="9" t="s">
        <v>218</v>
      </c>
      <c r="C80" s="46" t="s">
        <v>566</v>
      </c>
      <c r="D80" s="160">
        <v>46756.092287101921</v>
      </c>
      <c r="E80" s="160">
        <v>51252.352222211397</v>
      </c>
      <c r="F80" s="160">
        <v>43220.358648427165</v>
      </c>
      <c r="G80" s="160">
        <v>48349.725749866964</v>
      </c>
      <c r="H80" s="160">
        <v>58605.575110382997</v>
      </c>
      <c r="I80" s="160">
        <v>59886.898408099434</v>
      </c>
      <c r="J80" s="160">
        <v>70098.067766092558</v>
      </c>
      <c r="K80" s="160">
        <v>69150.303926688226</v>
      </c>
    </row>
    <row r="81" spans="1:21" x14ac:dyDescent="0.25">
      <c r="A81" t="s">
        <v>355</v>
      </c>
      <c r="B81" s="9" t="s">
        <v>101</v>
      </c>
      <c r="C81" s="46" t="s">
        <v>566</v>
      </c>
      <c r="D81" s="160">
        <v>4419.6270000000004</v>
      </c>
      <c r="E81" s="160">
        <v>5912.5239999999994</v>
      </c>
      <c r="F81" s="160">
        <v>6793.7845595081353</v>
      </c>
      <c r="G81" s="160">
        <v>0</v>
      </c>
      <c r="H81" s="160">
        <v>0</v>
      </c>
      <c r="I81" s="160">
        <v>0</v>
      </c>
      <c r="J81" s="160">
        <v>0</v>
      </c>
      <c r="K81" s="160">
        <v>0</v>
      </c>
      <c r="N81" s="160">
        <v>0</v>
      </c>
      <c r="O81" s="160">
        <v>0</v>
      </c>
      <c r="P81" s="160">
        <v>0</v>
      </c>
      <c r="Q81" s="160">
        <v>0</v>
      </c>
      <c r="R81" s="160">
        <v>0</v>
      </c>
      <c r="S81" s="160">
        <v>0</v>
      </c>
      <c r="T81" s="160">
        <v>0</v>
      </c>
      <c r="U81" s="160">
        <v>0</v>
      </c>
    </row>
    <row r="82" spans="1:21" x14ac:dyDescent="0.25">
      <c r="A82" t="s">
        <v>356</v>
      </c>
      <c r="B82" s="9" t="s">
        <v>102</v>
      </c>
      <c r="C82" s="46" t="s">
        <v>566</v>
      </c>
      <c r="D82" s="160">
        <v>1392.0676933335299</v>
      </c>
      <c r="E82" s="160">
        <v>1521.137885841466</v>
      </c>
      <c r="F82" s="160">
        <v>1986.276913956088</v>
      </c>
      <c r="G82" s="160">
        <v>1863.995388818149</v>
      </c>
      <c r="H82" s="160">
        <v>2396.1768262377718</v>
      </c>
      <c r="I82" s="160">
        <v>2484.3353286738279</v>
      </c>
      <c r="J82" s="160">
        <v>3284.5471377787449</v>
      </c>
      <c r="K82" s="160">
        <v>3199.9120100000127</v>
      </c>
      <c r="N82" s="160">
        <v>0</v>
      </c>
      <c r="O82" s="160">
        <v>0</v>
      </c>
      <c r="P82" s="160">
        <v>0</v>
      </c>
      <c r="Q82" s="160">
        <v>0</v>
      </c>
      <c r="R82" s="160">
        <v>0</v>
      </c>
      <c r="S82" s="160">
        <v>903.45910297332614</v>
      </c>
      <c r="T82" s="160">
        <v>0</v>
      </c>
      <c r="U82" s="160">
        <v>0</v>
      </c>
    </row>
    <row r="83" spans="1:21" x14ac:dyDescent="0.25">
      <c r="A83" t="s">
        <v>357</v>
      </c>
      <c r="B83" s="9" t="s">
        <v>103</v>
      </c>
      <c r="C83" s="46" t="s">
        <v>566</v>
      </c>
      <c r="D83" s="160">
        <v>0</v>
      </c>
      <c r="E83" s="160">
        <v>0</v>
      </c>
      <c r="F83" s="160">
        <v>0</v>
      </c>
      <c r="G83" s="160">
        <v>0</v>
      </c>
      <c r="H83" s="160">
        <v>0</v>
      </c>
      <c r="I83" s="160">
        <v>0</v>
      </c>
      <c r="J83" s="160">
        <v>0</v>
      </c>
      <c r="K83" s="160">
        <v>0</v>
      </c>
      <c r="N83" s="160">
        <v>1830.2153015840668</v>
      </c>
      <c r="O83" s="160">
        <v>1626.509366184122</v>
      </c>
      <c r="P83" s="160">
        <v>1841.4757999999997</v>
      </c>
      <c r="Q83" s="160">
        <v>2043.6075280000005</v>
      </c>
      <c r="R83" s="160">
        <v>2398.8682428799998</v>
      </c>
      <c r="S83" s="160">
        <v>2063.1582000247981</v>
      </c>
      <c r="T83" s="160">
        <v>2968.6030980074288</v>
      </c>
      <c r="U83" s="160">
        <v>2769.6959552271042</v>
      </c>
    </row>
    <row r="84" spans="1:21" ht="30" x14ac:dyDescent="0.25">
      <c r="A84" t="s">
        <v>358</v>
      </c>
      <c r="B84" s="9" t="s">
        <v>104</v>
      </c>
      <c r="C84" s="46" t="s">
        <v>566</v>
      </c>
      <c r="D84" s="160">
        <v>0</v>
      </c>
      <c r="E84" s="160">
        <v>0</v>
      </c>
      <c r="F84" s="160">
        <v>0</v>
      </c>
      <c r="G84" s="160">
        <v>0</v>
      </c>
      <c r="H84" s="160">
        <v>0</v>
      </c>
      <c r="I84" s="160">
        <v>0</v>
      </c>
      <c r="J84" s="160">
        <v>0</v>
      </c>
      <c r="K84" s="160">
        <v>0</v>
      </c>
      <c r="N84" s="160">
        <v>0</v>
      </c>
      <c r="O84" s="160">
        <v>0</v>
      </c>
      <c r="P84" s="160">
        <v>0</v>
      </c>
      <c r="Q84" s="160">
        <v>0</v>
      </c>
      <c r="R84" s="160">
        <v>0</v>
      </c>
      <c r="S84" s="160">
        <v>0</v>
      </c>
      <c r="T84" s="160">
        <v>0</v>
      </c>
      <c r="U84" s="160">
        <v>0</v>
      </c>
    </row>
    <row r="85" spans="1:21" ht="30" x14ac:dyDescent="0.25">
      <c r="A85" t="s">
        <v>595</v>
      </c>
      <c r="B85" s="49" t="s">
        <v>436</v>
      </c>
      <c r="C85" s="46" t="s">
        <v>566</v>
      </c>
      <c r="D85" s="160">
        <v>205.17780956455704</v>
      </c>
      <c r="E85" s="160">
        <v>213.38492194713933</v>
      </c>
      <c r="F85" s="160">
        <v>221.92031882502491</v>
      </c>
      <c r="G85" s="160">
        <v>230.7971315780259</v>
      </c>
      <c r="H85" s="160">
        <v>240.02901684114696</v>
      </c>
      <c r="I85" s="160">
        <v>249.63017751479285</v>
      </c>
      <c r="J85" s="160">
        <v>259.61538461538458</v>
      </c>
      <c r="K85" s="160">
        <v>270</v>
      </c>
      <c r="N85" s="160">
        <v>0</v>
      </c>
      <c r="O85" s="160">
        <v>0</v>
      </c>
      <c r="P85" s="160">
        <v>0</v>
      </c>
      <c r="Q85" s="160">
        <v>0</v>
      </c>
      <c r="R85" s="160">
        <v>0</v>
      </c>
      <c r="S85" s="160">
        <v>0</v>
      </c>
      <c r="T85" s="160">
        <v>0</v>
      </c>
      <c r="U85" s="160">
        <v>0</v>
      </c>
    </row>
    <row r="86" spans="1:21" x14ac:dyDescent="0.25"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</row>
    <row r="87" spans="1:21" ht="15.75" x14ac:dyDescent="0.25">
      <c r="B87" s="21" t="s">
        <v>579</v>
      </c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</row>
    <row r="88" spans="1:21" ht="15.75" x14ac:dyDescent="0.25">
      <c r="B88" s="21" t="s">
        <v>475</v>
      </c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</row>
    <row r="89" spans="1:21" ht="15.75" x14ac:dyDescent="0.25">
      <c r="B89" s="21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</row>
    <row r="90" spans="1:21" x14ac:dyDescent="0.25">
      <c r="B90" s="58" t="s">
        <v>734</v>
      </c>
    </row>
    <row r="91" spans="1:21" x14ac:dyDescent="0.25">
      <c r="B91" s="45" t="s">
        <v>483</v>
      </c>
    </row>
    <row r="92" spans="1:21" ht="30" x14ac:dyDescent="0.25">
      <c r="A92" t="s">
        <v>477</v>
      </c>
      <c r="B92" s="49" t="s">
        <v>491</v>
      </c>
      <c r="C92" s="46" t="s">
        <v>566</v>
      </c>
      <c r="D92" s="161">
        <v>-7386.4938200000006</v>
      </c>
      <c r="E92" s="161">
        <v>-232.51456000000326</v>
      </c>
      <c r="F92" s="161">
        <v>-415.45451000000321</v>
      </c>
      <c r="G92" s="161">
        <v>-115.19876000000295</v>
      </c>
      <c r="H92" s="161">
        <v>-114.49611000000277</v>
      </c>
      <c r="I92" s="161">
        <v>-67.75204000000258</v>
      </c>
      <c r="J92" s="161">
        <v>-28.091250000002503</v>
      </c>
      <c r="K92" s="161">
        <v>-45.68418000000247</v>
      </c>
    </row>
    <row r="93" spans="1:21" x14ac:dyDescent="0.25">
      <c r="A93" t="s">
        <v>478</v>
      </c>
      <c r="B93" s="49" t="s">
        <v>492</v>
      </c>
      <c r="C93" s="46" t="s">
        <v>566</v>
      </c>
      <c r="D93" s="161">
        <v>-2552.5657600000004</v>
      </c>
      <c r="E93" s="161">
        <v>-4021.74179</v>
      </c>
      <c r="F93" s="161">
        <v>-1894.1585600000001</v>
      </c>
      <c r="G93" s="161">
        <v>-1395.6590299999998</v>
      </c>
      <c r="H93" s="161">
        <v>-1235.67632</v>
      </c>
      <c r="I93" s="161">
        <v>-379.45888999999994</v>
      </c>
      <c r="J93" s="161">
        <v>-313.56256999999999</v>
      </c>
      <c r="K93" s="161">
        <v>-933.71668</v>
      </c>
    </row>
    <row r="94" spans="1:21" ht="30" x14ac:dyDescent="0.25">
      <c r="A94" t="s">
        <v>479</v>
      </c>
      <c r="B94" s="49" t="s">
        <v>493</v>
      </c>
      <c r="C94" s="46" t="s">
        <v>566</v>
      </c>
      <c r="D94" s="161">
        <v>0</v>
      </c>
      <c r="E94" s="161">
        <v>82.514560000000003</v>
      </c>
      <c r="F94" s="161">
        <v>0</v>
      </c>
      <c r="G94" s="161">
        <v>0</v>
      </c>
      <c r="H94" s="161">
        <v>0</v>
      </c>
      <c r="I94" s="161">
        <v>0</v>
      </c>
      <c r="J94" s="161">
        <v>0</v>
      </c>
      <c r="K94" s="161">
        <v>0</v>
      </c>
    </row>
    <row r="95" spans="1:21" ht="30" x14ac:dyDescent="0.25">
      <c r="A95" t="s">
        <v>480</v>
      </c>
      <c r="B95" s="49" t="s">
        <v>494</v>
      </c>
      <c r="C95" s="46" t="s">
        <v>566</v>
      </c>
      <c r="D95" s="161">
        <v>9706.5450199999977</v>
      </c>
      <c r="E95" s="161">
        <v>3756.2872800000005</v>
      </c>
      <c r="F95" s="161">
        <v>2194.4143100000001</v>
      </c>
      <c r="G95" s="161">
        <v>1396.36168</v>
      </c>
      <c r="H95" s="161">
        <v>1282.4203900000002</v>
      </c>
      <c r="I95" s="161">
        <v>419.11968000000002</v>
      </c>
      <c r="J95" s="161">
        <v>295.96964000000003</v>
      </c>
      <c r="K95" s="161">
        <v>958.35350000000005</v>
      </c>
    </row>
    <row r="96" spans="1:21" ht="60" x14ac:dyDescent="0.25">
      <c r="A96" t="s">
        <v>481</v>
      </c>
      <c r="B96" s="49" t="s">
        <v>495</v>
      </c>
      <c r="C96" s="46" t="s">
        <v>566</v>
      </c>
      <c r="D96" s="161">
        <v>0</v>
      </c>
      <c r="E96" s="161">
        <v>0</v>
      </c>
      <c r="F96" s="161">
        <v>0</v>
      </c>
      <c r="G96" s="161">
        <v>0</v>
      </c>
      <c r="H96" s="161">
        <v>0</v>
      </c>
      <c r="I96" s="161">
        <v>0</v>
      </c>
      <c r="J96" s="161">
        <v>0</v>
      </c>
      <c r="K96" s="161">
        <v>0</v>
      </c>
    </row>
    <row r="97" spans="1:15" ht="30" x14ac:dyDescent="0.25">
      <c r="A97" t="s">
        <v>482</v>
      </c>
      <c r="B97" s="49" t="s">
        <v>496</v>
      </c>
      <c r="C97" s="46" t="s">
        <v>566</v>
      </c>
      <c r="D97" s="161">
        <v>-232.51456000000326</v>
      </c>
      <c r="E97" s="161">
        <v>-415.45451000000321</v>
      </c>
      <c r="F97" s="161">
        <v>-115.19876000000295</v>
      </c>
      <c r="G97" s="161">
        <v>-114.49611000000277</v>
      </c>
      <c r="H97" s="161">
        <v>-67.75204000000258</v>
      </c>
      <c r="I97" s="161">
        <v>-28.091250000002503</v>
      </c>
      <c r="J97" s="161">
        <v>-45.68418000000247</v>
      </c>
      <c r="K97" s="161">
        <v>-21.047360000002413</v>
      </c>
    </row>
    <row r="98" spans="1:15" x14ac:dyDescent="0.25">
      <c r="B98" s="45" t="s">
        <v>484</v>
      </c>
    </row>
    <row r="99" spans="1:15" ht="30" x14ac:dyDescent="0.25">
      <c r="A99" t="s">
        <v>485</v>
      </c>
      <c r="B99" s="49" t="s">
        <v>491</v>
      </c>
      <c r="C99" s="46" t="s">
        <v>566</v>
      </c>
      <c r="D99" s="154">
        <v>0</v>
      </c>
      <c r="E99" s="154">
        <v>0</v>
      </c>
      <c r="F99" s="154">
        <v>0</v>
      </c>
      <c r="G99" s="154">
        <v>0</v>
      </c>
      <c r="H99" s="154">
        <v>0</v>
      </c>
      <c r="I99" s="154">
        <v>0</v>
      </c>
      <c r="J99" s="154">
        <v>0</v>
      </c>
      <c r="K99" s="154">
        <v>0</v>
      </c>
    </row>
    <row r="100" spans="1:15" x14ac:dyDescent="0.25">
      <c r="A100" t="s">
        <v>486</v>
      </c>
      <c r="B100" s="49" t="s">
        <v>492</v>
      </c>
      <c r="C100" s="46" t="s">
        <v>566</v>
      </c>
      <c r="D100" s="154">
        <v>0</v>
      </c>
      <c r="E100" s="154">
        <v>0</v>
      </c>
      <c r="F100" s="154">
        <v>0</v>
      </c>
      <c r="G100" s="154">
        <v>0</v>
      </c>
      <c r="H100" s="154">
        <v>0</v>
      </c>
      <c r="I100" s="154">
        <v>0</v>
      </c>
      <c r="J100" s="154">
        <v>0</v>
      </c>
      <c r="K100" s="154">
        <v>0</v>
      </c>
    </row>
    <row r="101" spans="1:15" ht="30" x14ac:dyDescent="0.25">
      <c r="A101" t="s">
        <v>487</v>
      </c>
      <c r="B101" s="49" t="s">
        <v>493</v>
      </c>
      <c r="C101" s="46" t="s">
        <v>566</v>
      </c>
      <c r="D101" s="154">
        <v>0</v>
      </c>
      <c r="E101" s="154">
        <v>0</v>
      </c>
      <c r="F101" s="154">
        <v>0</v>
      </c>
      <c r="G101" s="154">
        <v>0</v>
      </c>
      <c r="H101" s="154">
        <v>0</v>
      </c>
      <c r="I101" s="154">
        <v>0</v>
      </c>
      <c r="J101" s="154">
        <v>0</v>
      </c>
      <c r="K101" s="154">
        <v>0</v>
      </c>
    </row>
    <row r="102" spans="1:15" ht="30" x14ac:dyDescent="0.25">
      <c r="A102" t="s">
        <v>488</v>
      </c>
      <c r="B102" s="49" t="s">
        <v>494</v>
      </c>
      <c r="C102" s="46" t="s">
        <v>566</v>
      </c>
      <c r="D102" s="154">
        <v>0</v>
      </c>
      <c r="E102" s="154">
        <v>0</v>
      </c>
      <c r="F102" s="154">
        <v>0</v>
      </c>
      <c r="G102" s="154">
        <v>0</v>
      </c>
      <c r="H102" s="154">
        <v>0</v>
      </c>
      <c r="I102" s="154">
        <v>0</v>
      </c>
      <c r="J102" s="154">
        <v>0</v>
      </c>
      <c r="K102" s="154">
        <v>0</v>
      </c>
    </row>
    <row r="103" spans="1:15" ht="60" x14ac:dyDescent="0.25">
      <c r="A103" t="s">
        <v>489</v>
      </c>
      <c r="B103" s="49" t="s">
        <v>495</v>
      </c>
      <c r="C103" s="46" t="s">
        <v>566</v>
      </c>
      <c r="D103" s="154">
        <v>0</v>
      </c>
      <c r="E103" s="154">
        <v>0</v>
      </c>
      <c r="F103" s="154">
        <v>0</v>
      </c>
      <c r="G103" s="154">
        <v>0</v>
      </c>
      <c r="H103" s="154">
        <v>0</v>
      </c>
      <c r="I103" s="154">
        <v>0</v>
      </c>
      <c r="J103" s="154">
        <v>0</v>
      </c>
      <c r="K103" s="154">
        <v>0</v>
      </c>
    </row>
    <row r="104" spans="1:15" ht="30" x14ac:dyDescent="0.25">
      <c r="A104" t="s">
        <v>490</v>
      </c>
      <c r="B104" s="49" t="s">
        <v>496</v>
      </c>
      <c r="C104" s="46" t="s">
        <v>566</v>
      </c>
      <c r="D104" s="154">
        <v>0</v>
      </c>
      <c r="E104" s="154">
        <v>0</v>
      </c>
      <c r="F104" s="154">
        <v>0</v>
      </c>
      <c r="G104" s="154">
        <v>0</v>
      </c>
      <c r="H104" s="154">
        <v>0</v>
      </c>
      <c r="I104" s="154">
        <v>0</v>
      </c>
      <c r="J104" s="154">
        <v>0</v>
      </c>
      <c r="K104" s="154">
        <v>0</v>
      </c>
    </row>
    <row r="105" spans="1:15" ht="15.75" x14ac:dyDescent="0.25">
      <c r="B105" s="21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</row>
    <row r="106" spans="1:15" x14ac:dyDescent="0.25">
      <c r="B106" s="58" t="s">
        <v>735</v>
      </c>
    </row>
    <row r="107" spans="1:15" x14ac:dyDescent="0.25">
      <c r="B107" s="45" t="s">
        <v>483</v>
      </c>
    </row>
    <row r="108" spans="1:15" ht="30" x14ac:dyDescent="0.25">
      <c r="A108" t="s">
        <v>814</v>
      </c>
      <c r="B108" s="49" t="s">
        <v>491</v>
      </c>
      <c r="C108" s="46" t="s">
        <v>566</v>
      </c>
      <c r="D108" s="161">
        <v>-348.846</v>
      </c>
      <c r="E108" s="161">
        <v>-368.88800000000003</v>
      </c>
      <c r="F108" s="161">
        <v>-240.4409999999998</v>
      </c>
      <c r="G108" s="161">
        <v>-157.56473999999986</v>
      </c>
      <c r="H108" s="161">
        <v>-337.50986999999975</v>
      </c>
      <c r="I108" s="161">
        <v>-70.852809999999693</v>
      </c>
      <c r="J108" s="161">
        <v>-106.12539999999967</v>
      </c>
      <c r="K108" s="161">
        <v>-335.30158999999958</v>
      </c>
    </row>
    <row r="109" spans="1:15" x14ac:dyDescent="0.25">
      <c r="A109" t="s">
        <v>815</v>
      </c>
      <c r="B109" s="49" t="s">
        <v>492</v>
      </c>
      <c r="C109" s="46" t="s">
        <v>566</v>
      </c>
      <c r="D109" s="161">
        <v>-542.57500000000005</v>
      </c>
      <c r="E109" s="161">
        <v>-1062.2919999999999</v>
      </c>
      <c r="F109" s="161">
        <v>-373.82148000000001</v>
      </c>
      <c r="G109" s="161">
        <v>-817.36605999999995</v>
      </c>
      <c r="H109" s="161">
        <v>-121.64570999999999</v>
      </c>
      <c r="I109" s="161">
        <v>-595.95460000000003</v>
      </c>
      <c r="J109" s="161">
        <v>-2418.8900699999999</v>
      </c>
      <c r="K109" s="161">
        <v>-703.24243999999953</v>
      </c>
    </row>
    <row r="110" spans="1:15" ht="30" x14ac:dyDescent="0.25">
      <c r="A110" t="s">
        <v>816</v>
      </c>
      <c r="B110" s="49" t="s">
        <v>493</v>
      </c>
      <c r="C110" s="46" t="s">
        <v>566</v>
      </c>
      <c r="D110" s="161">
        <v>522.53300000000002</v>
      </c>
      <c r="E110" s="161">
        <v>1190.739</v>
      </c>
      <c r="F110" s="161">
        <v>456.69774000000001</v>
      </c>
      <c r="G110" s="161">
        <v>637.42093000000011</v>
      </c>
      <c r="H110" s="161">
        <v>388.30277000000007</v>
      </c>
      <c r="I110" s="161">
        <v>560.68200999999999</v>
      </c>
      <c r="J110" s="161">
        <v>2189.7138799999998</v>
      </c>
      <c r="K110" s="161">
        <v>0</v>
      </c>
    </row>
    <row r="111" spans="1:15" ht="30" x14ac:dyDescent="0.25">
      <c r="A111" t="s">
        <v>817</v>
      </c>
      <c r="B111" s="49" t="s">
        <v>494</v>
      </c>
      <c r="C111" s="46" t="s">
        <v>566</v>
      </c>
      <c r="D111" s="161">
        <v>0</v>
      </c>
      <c r="E111" s="161">
        <v>0</v>
      </c>
      <c r="F111" s="161">
        <v>0</v>
      </c>
      <c r="G111" s="161">
        <v>0</v>
      </c>
      <c r="H111" s="161">
        <v>0</v>
      </c>
      <c r="I111" s="161">
        <v>0</v>
      </c>
      <c r="J111" s="161">
        <v>0</v>
      </c>
      <c r="K111" s="161">
        <v>854</v>
      </c>
    </row>
    <row r="112" spans="1:15" ht="60" x14ac:dyDescent="0.25">
      <c r="A112" t="s">
        <v>818</v>
      </c>
      <c r="B112" s="49" t="s">
        <v>495</v>
      </c>
      <c r="C112" s="46" t="s">
        <v>566</v>
      </c>
      <c r="D112" s="161">
        <v>0</v>
      </c>
      <c r="E112" s="161">
        <v>0</v>
      </c>
      <c r="F112" s="161">
        <v>0</v>
      </c>
      <c r="G112" s="161">
        <v>0</v>
      </c>
      <c r="H112" s="161">
        <v>0</v>
      </c>
      <c r="I112" s="161">
        <v>0</v>
      </c>
      <c r="J112" s="161">
        <v>0</v>
      </c>
      <c r="K112" s="161">
        <v>0</v>
      </c>
    </row>
    <row r="113" spans="1:13" ht="30" x14ac:dyDescent="0.25">
      <c r="A113" t="s">
        <v>819</v>
      </c>
      <c r="B113" s="49" t="s">
        <v>496</v>
      </c>
      <c r="C113" s="46" t="s">
        <v>566</v>
      </c>
      <c r="D113" s="161">
        <v>-368.88800000000003</v>
      </c>
      <c r="E113" s="161">
        <v>-240.4409999999998</v>
      </c>
      <c r="F113" s="161">
        <v>-157.56473999999986</v>
      </c>
      <c r="G113" s="161">
        <v>-337.50986999999975</v>
      </c>
      <c r="H113" s="161">
        <v>-70.852809999999693</v>
      </c>
      <c r="I113" s="161">
        <v>-106.12539999999967</v>
      </c>
      <c r="J113" s="161">
        <v>-335.30158999999958</v>
      </c>
      <c r="K113" s="161">
        <v>-184.54402999999911</v>
      </c>
    </row>
    <row r="114" spans="1:13" x14ac:dyDescent="0.25">
      <c r="B114" s="45" t="s">
        <v>484</v>
      </c>
    </row>
    <row r="115" spans="1:13" ht="30" x14ac:dyDescent="0.25">
      <c r="A115" t="s">
        <v>820</v>
      </c>
      <c r="B115" s="49" t="s">
        <v>491</v>
      </c>
      <c r="C115" s="46" t="s">
        <v>566</v>
      </c>
      <c r="D115" s="154">
        <v>0</v>
      </c>
      <c r="E115" s="154">
        <v>0</v>
      </c>
      <c r="F115" s="154">
        <v>0</v>
      </c>
      <c r="G115" s="154">
        <v>0</v>
      </c>
      <c r="H115" s="154">
        <v>0</v>
      </c>
      <c r="I115" s="154">
        <v>0</v>
      </c>
      <c r="J115" s="154">
        <v>0</v>
      </c>
      <c r="K115" s="154">
        <v>0</v>
      </c>
    </row>
    <row r="116" spans="1:13" x14ac:dyDescent="0.25">
      <c r="A116" t="s">
        <v>821</v>
      </c>
      <c r="B116" s="49" t="s">
        <v>492</v>
      </c>
      <c r="C116" s="46" t="s">
        <v>566</v>
      </c>
      <c r="D116" s="154">
        <v>0</v>
      </c>
      <c r="E116" s="154">
        <v>0</v>
      </c>
      <c r="F116" s="154">
        <v>0</v>
      </c>
      <c r="G116" s="154">
        <v>0</v>
      </c>
      <c r="H116" s="154">
        <v>0</v>
      </c>
      <c r="I116" s="154">
        <v>0</v>
      </c>
      <c r="J116" s="154">
        <v>0</v>
      </c>
      <c r="K116" s="154">
        <v>0</v>
      </c>
    </row>
    <row r="117" spans="1:13" ht="30" x14ac:dyDescent="0.25">
      <c r="A117" t="s">
        <v>822</v>
      </c>
      <c r="B117" s="49" t="s">
        <v>493</v>
      </c>
      <c r="C117" s="46" t="s">
        <v>566</v>
      </c>
      <c r="D117" s="154">
        <v>0</v>
      </c>
      <c r="E117" s="154">
        <v>0</v>
      </c>
      <c r="F117" s="154">
        <v>0</v>
      </c>
      <c r="G117" s="154">
        <v>0</v>
      </c>
      <c r="H117" s="154">
        <v>0</v>
      </c>
      <c r="I117" s="154">
        <v>0</v>
      </c>
      <c r="J117" s="154">
        <v>0</v>
      </c>
      <c r="K117" s="154">
        <v>0</v>
      </c>
    </row>
    <row r="118" spans="1:13" ht="30" x14ac:dyDescent="0.25">
      <c r="A118" t="s">
        <v>823</v>
      </c>
      <c r="B118" s="49" t="s">
        <v>494</v>
      </c>
      <c r="C118" s="46" t="s">
        <v>566</v>
      </c>
      <c r="D118" s="154">
        <v>0</v>
      </c>
      <c r="E118" s="154">
        <v>0</v>
      </c>
      <c r="F118" s="154">
        <v>0</v>
      </c>
      <c r="G118" s="154">
        <v>0</v>
      </c>
      <c r="H118" s="154">
        <v>0</v>
      </c>
      <c r="I118" s="154">
        <v>0</v>
      </c>
      <c r="J118" s="154">
        <v>0</v>
      </c>
      <c r="K118" s="154">
        <v>0</v>
      </c>
    </row>
    <row r="119" spans="1:13" ht="60" x14ac:dyDescent="0.25">
      <c r="A119" t="s">
        <v>824</v>
      </c>
      <c r="B119" s="49" t="s">
        <v>495</v>
      </c>
      <c r="C119" s="46" t="s">
        <v>566</v>
      </c>
      <c r="D119" s="154">
        <v>0</v>
      </c>
      <c r="E119" s="154">
        <v>0</v>
      </c>
      <c r="F119" s="154">
        <v>0</v>
      </c>
      <c r="G119" s="154">
        <v>0</v>
      </c>
      <c r="H119" s="154">
        <v>0</v>
      </c>
      <c r="I119" s="154">
        <v>0</v>
      </c>
      <c r="J119" s="154">
        <v>0</v>
      </c>
      <c r="K119" s="154">
        <v>0</v>
      </c>
    </row>
    <row r="120" spans="1:13" ht="30" x14ac:dyDescent="0.25">
      <c r="A120" t="s">
        <v>825</v>
      </c>
      <c r="B120" s="49" t="s">
        <v>496</v>
      </c>
      <c r="C120" s="46" t="s">
        <v>566</v>
      </c>
      <c r="D120" s="154">
        <v>0</v>
      </c>
      <c r="E120" s="154">
        <v>0</v>
      </c>
      <c r="F120" s="154">
        <v>0</v>
      </c>
      <c r="G120" s="154">
        <v>0</v>
      </c>
      <c r="H120" s="154">
        <v>0</v>
      </c>
      <c r="I120" s="154">
        <v>0</v>
      </c>
      <c r="J120" s="154">
        <v>0</v>
      </c>
      <c r="K120" s="154">
        <v>0</v>
      </c>
    </row>
    <row r="122" spans="1:13" s="111" customFormat="1" x14ac:dyDescent="0.25">
      <c r="A122" s="162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4"/>
      <c r="M122" s="73"/>
    </row>
    <row r="124" spans="1:13" ht="31.5" x14ac:dyDescent="0.25">
      <c r="B124" s="21" t="s">
        <v>511</v>
      </c>
      <c r="D124" s="1" t="s">
        <v>454</v>
      </c>
    </row>
    <row r="125" spans="1:13" ht="60" x14ac:dyDescent="0.25">
      <c r="D125" s="57">
        <v>2006</v>
      </c>
      <c r="E125" s="57">
        <v>2007</v>
      </c>
      <c r="F125" s="57">
        <v>2008</v>
      </c>
      <c r="G125" s="57">
        <v>2009</v>
      </c>
      <c r="H125" s="57">
        <v>2010</v>
      </c>
      <c r="I125" s="57">
        <v>2011</v>
      </c>
      <c r="J125" s="57">
        <v>2012</v>
      </c>
      <c r="K125" s="57">
        <v>2013</v>
      </c>
      <c r="L125" s="105" t="s">
        <v>371</v>
      </c>
    </row>
    <row r="126" spans="1:13" x14ac:dyDescent="0.25">
      <c r="A126" t="s">
        <v>476</v>
      </c>
      <c r="B126" s="9" t="s">
        <v>250</v>
      </c>
      <c r="C126" s="46" t="s">
        <v>566</v>
      </c>
      <c r="D126" s="154">
        <v>76.621030152900005</v>
      </c>
      <c r="E126" s="154">
        <v>79.638814384556227</v>
      </c>
      <c r="F126" s="154">
        <v>81.122132057743229</v>
      </c>
      <c r="G126" s="154">
        <v>85.162893995045678</v>
      </c>
      <c r="H126" s="154">
        <v>86.237020585974207</v>
      </c>
      <c r="I126" s="154">
        <v>88.641018194242761</v>
      </c>
      <c r="J126" s="154">
        <v>91.761100196463659</v>
      </c>
      <c r="K126" s="154">
        <v>93.6</v>
      </c>
    </row>
    <row r="131" spans="1:11" x14ac:dyDescent="0.25">
      <c r="A131" s="61" t="s">
        <v>797</v>
      </c>
    </row>
    <row r="134" spans="1:11" x14ac:dyDescent="0.25">
      <c r="A134" s="61" t="s">
        <v>798</v>
      </c>
      <c r="B134" s="61"/>
      <c r="C134" s="61"/>
      <c r="D134" s="61">
        <v>2006</v>
      </c>
      <c r="E134" s="61">
        <v>2007</v>
      </c>
      <c r="F134" s="61">
        <v>2008</v>
      </c>
      <c r="G134" s="61">
        <v>2009</v>
      </c>
      <c r="H134" s="61">
        <v>2010</v>
      </c>
      <c r="I134" s="61">
        <v>2011</v>
      </c>
      <c r="J134" s="61">
        <v>2012</v>
      </c>
      <c r="K134" s="61">
        <v>2013</v>
      </c>
    </row>
    <row r="135" spans="1:11" x14ac:dyDescent="0.25">
      <c r="A135" t="s">
        <v>799</v>
      </c>
      <c r="B135" t="s">
        <v>800</v>
      </c>
      <c r="D135" s="155">
        <v>14874.337790000001</v>
      </c>
      <c r="E135" s="155">
        <v>13202.875029999999</v>
      </c>
      <c r="F135" s="155">
        <v>12595.082912528396</v>
      </c>
      <c r="G135" s="155">
        <v>11094.527872241868</v>
      </c>
      <c r="H135" s="155">
        <v>12273.06180952346</v>
      </c>
      <c r="I135" s="155">
        <v>17781.363522406886</v>
      </c>
      <c r="J135" s="155">
        <v>18898.233962934228</v>
      </c>
      <c r="K135" s="155">
        <v>25406.784997872634</v>
      </c>
    </row>
    <row r="136" spans="1:11" x14ac:dyDescent="0.25">
      <c r="A136" t="s">
        <v>801</v>
      </c>
      <c r="B136" t="s">
        <v>800</v>
      </c>
      <c r="D136" s="155">
        <v>2310.2153015840668</v>
      </c>
      <c r="E136" s="155">
        <v>2023.509366184122</v>
      </c>
      <c r="F136" s="155">
        <v>2363.8588409482941</v>
      </c>
      <c r="G136" s="155">
        <v>2590.4922318626668</v>
      </c>
      <c r="H136" s="155">
        <v>2998.3520779999999</v>
      </c>
      <c r="I136" s="155">
        <v>3738.0944467406466</v>
      </c>
      <c r="J136" s="155">
        <v>4287.6884051901607</v>
      </c>
      <c r="K136" s="155">
        <v>4237.1673908375196</v>
      </c>
    </row>
    <row r="137" spans="1:11" x14ac:dyDescent="0.25">
      <c r="D137" s="155"/>
      <c r="E137" s="155"/>
      <c r="F137" s="155"/>
      <c r="G137" s="155"/>
      <c r="H137" s="155"/>
      <c r="I137" s="155"/>
      <c r="J137" s="155"/>
      <c r="K137" s="155"/>
    </row>
    <row r="138" spans="1:11" x14ac:dyDescent="0.25">
      <c r="A138" t="s">
        <v>802</v>
      </c>
      <c r="B138" t="s">
        <v>800</v>
      </c>
      <c r="D138" s="155">
        <v>33479</v>
      </c>
      <c r="E138" s="155">
        <v>39784</v>
      </c>
      <c r="F138" s="155">
        <v>32833.472968679889</v>
      </c>
      <c r="G138" s="155">
        <v>39349.990398021255</v>
      </c>
      <c r="H138" s="155">
        <v>45854</v>
      </c>
      <c r="I138" s="155">
        <v>44839.500391881171</v>
      </c>
      <c r="J138" s="155">
        <v>54743.996325552478</v>
      </c>
      <c r="K138" s="155">
        <v>47213.430938815611</v>
      </c>
    </row>
    <row r="139" spans="1:11" x14ac:dyDescent="0.25">
      <c r="A139" t="s">
        <v>803</v>
      </c>
      <c r="B139" t="s">
        <v>800</v>
      </c>
      <c r="D139" s="155">
        <v>9958.3885242386314</v>
      </c>
      <c r="E139" s="155">
        <v>10323.524252832962</v>
      </c>
      <c r="F139" s="155">
        <v>11070.042556697406</v>
      </c>
      <c r="G139" s="155">
        <v>12101.370523202753</v>
      </c>
      <c r="H139" s="155">
        <v>13902.628101466582</v>
      </c>
      <c r="I139" s="155">
        <v>21539.648230744402</v>
      </c>
      <c r="J139" s="155">
        <v>26151.144793813437</v>
      </c>
      <c r="K139" s="155">
        <v>23706.751221237115</v>
      </c>
    </row>
    <row r="140" spans="1:11" x14ac:dyDescent="0.25">
      <c r="D140" s="155"/>
      <c r="E140" s="155"/>
      <c r="F140" s="155"/>
      <c r="G140" s="155"/>
      <c r="H140" s="155"/>
      <c r="I140" s="155"/>
      <c r="J140" s="155"/>
      <c r="K140" s="155"/>
    </row>
    <row r="141" spans="1:11" x14ac:dyDescent="0.25">
      <c r="A141" t="s">
        <v>804</v>
      </c>
      <c r="D141" s="155">
        <v>60621.941615822696</v>
      </c>
      <c r="E141" s="155">
        <v>65333.908649017081</v>
      </c>
      <c r="F141" s="155">
        <v>58862.457278853988</v>
      </c>
      <c r="G141" s="155">
        <v>65136.381025328548</v>
      </c>
      <c r="H141" s="155">
        <v>75028.041988990051</v>
      </c>
      <c r="I141" s="155">
        <v>87898.606591773103</v>
      </c>
      <c r="J141" s="155">
        <v>104081.0634874903</v>
      </c>
      <c r="K141" s="155">
        <v>100564.13454876287</v>
      </c>
    </row>
    <row r="142" spans="1:11" x14ac:dyDescent="0.25">
      <c r="D142" s="155"/>
      <c r="E142" s="155"/>
      <c r="F142" s="155"/>
      <c r="G142" s="155"/>
      <c r="H142" s="155"/>
      <c r="I142" s="155"/>
      <c r="J142" s="155"/>
      <c r="K142" s="155"/>
    </row>
    <row r="143" spans="1:11" x14ac:dyDescent="0.25">
      <c r="A143" t="s">
        <v>805</v>
      </c>
      <c r="D143" s="155">
        <v>58626.441615822703</v>
      </c>
      <c r="E143" s="155">
        <v>63749.408649017081</v>
      </c>
      <c r="F143" s="155">
        <v>58694.158738853985</v>
      </c>
      <c r="G143" s="155">
        <v>56969.854222263137</v>
      </c>
      <c r="H143" s="155">
        <v>68757.006911788034</v>
      </c>
      <c r="I143" s="155">
        <v>70132.090409472366</v>
      </c>
      <c r="J143" s="155">
        <v>81744.036476528621</v>
      </c>
      <c r="K143" s="155">
        <v>79950.229538233209</v>
      </c>
    </row>
    <row r="144" spans="1:11" x14ac:dyDescent="0.25">
      <c r="D144" s="155"/>
      <c r="E144" s="155"/>
      <c r="F144" s="155"/>
      <c r="G144" s="155"/>
      <c r="H144" s="155"/>
      <c r="I144" s="155"/>
      <c r="J144" s="155"/>
      <c r="K144" s="155"/>
    </row>
    <row r="145" spans="1:11" x14ac:dyDescent="0.25">
      <c r="A145" t="s">
        <v>806</v>
      </c>
      <c r="D145" s="155">
        <v>1995.4999999999927</v>
      </c>
      <c r="E145" s="155">
        <v>1584.5</v>
      </c>
      <c r="F145" s="155">
        <v>168.29854000000341</v>
      </c>
      <c r="G145" s="155">
        <v>8166.5268030654115</v>
      </c>
      <c r="H145" s="155">
        <v>6271.0350772020174</v>
      </c>
      <c r="I145" s="155">
        <v>17766.516182300737</v>
      </c>
      <c r="J145" s="155">
        <v>22337.027010961683</v>
      </c>
      <c r="K145" s="155">
        <v>20613.905010529663</v>
      </c>
    </row>
    <row r="146" spans="1:11" x14ac:dyDescent="0.25">
      <c r="D146" s="155"/>
      <c r="E146" s="155"/>
      <c r="F146" s="155"/>
      <c r="G146" s="155"/>
      <c r="H146" s="155"/>
      <c r="I146" s="155"/>
      <c r="J146" s="155"/>
      <c r="K146" s="155"/>
    </row>
    <row r="147" spans="1:11" x14ac:dyDescent="0.25">
      <c r="A147" t="s">
        <v>807</v>
      </c>
      <c r="D147" s="155"/>
      <c r="E147" s="155"/>
      <c r="F147" s="155"/>
      <c r="G147" s="155"/>
      <c r="H147" s="155"/>
      <c r="I147" s="155"/>
      <c r="J147" s="155"/>
      <c r="K147" s="155"/>
    </row>
    <row r="148" spans="1:11" x14ac:dyDescent="0.25">
      <c r="B148" t="s">
        <v>808</v>
      </c>
      <c r="D148" s="155">
        <v>0</v>
      </c>
      <c r="E148" s="155">
        <v>0</v>
      </c>
      <c r="F148" s="155">
        <v>0</v>
      </c>
      <c r="G148" s="155">
        <v>0</v>
      </c>
      <c r="H148" s="155">
        <v>-3523.221965075923</v>
      </c>
      <c r="I148" s="155">
        <v>0</v>
      </c>
      <c r="J148" s="155">
        <v>0</v>
      </c>
      <c r="K148" s="155">
        <v>0</v>
      </c>
    </row>
    <row r="149" spans="1:11" x14ac:dyDescent="0.25">
      <c r="B149" t="s">
        <v>703</v>
      </c>
      <c r="D149" s="155">
        <v>0</v>
      </c>
      <c r="E149" s="155">
        <v>0</v>
      </c>
      <c r="F149" s="155">
        <v>0</v>
      </c>
      <c r="G149" s="155">
        <v>7960.4888330654194</v>
      </c>
      <c r="H149" s="155">
        <v>9592.2874414665821</v>
      </c>
      <c r="I149" s="155">
        <v>16811.908993800003</v>
      </c>
      <c r="J149" s="155">
        <v>20060.925683295267</v>
      </c>
      <c r="K149" s="155">
        <v>20194.970127080098</v>
      </c>
    </row>
    <row r="150" spans="1:11" x14ac:dyDescent="0.25">
      <c r="B150" t="s">
        <v>809</v>
      </c>
      <c r="D150" s="155">
        <v>1995.5</v>
      </c>
      <c r="E150" s="155">
        <v>1584.5</v>
      </c>
      <c r="F150" s="155">
        <v>168.29854</v>
      </c>
      <c r="G150" s="155">
        <v>206.03797</v>
      </c>
      <c r="H150" s="155">
        <v>201.68021000000002</v>
      </c>
      <c r="I150" s="155">
        <v>954.60718850073488</v>
      </c>
      <c r="J150" s="155">
        <v>2276.1013276664021</v>
      </c>
      <c r="K150" s="155">
        <v>418.93488344956597</v>
      </c>
    </row>
    <row r="151" spans="1:11" x14ac:dyDescent="0.25">
      <c r="B151" s="61" t="s">
        <v>810</v>
      </c>
      <c r="D151" s="155">
        <v>1995.5</v>
      </c>
      <c r="E151" s="155">
        <v>1584.5</v>
      </c>
      <c r="F151" s="155">
        <v>168.29854</v>
      </c>
      <c r="G151" s="155">
        <v>8166.5268030654197</v>
      </c>
      <c r="H151" s="155">
        <v>6270.7456863906591</v>
      </c>
      <c r="I151" s="155">
        <v>17766.516182300737</v>
      </c>
      <c r="J151" s="155">
        <v>22337.027010961669</v>
      </c>
      <c r="K151" s="155">
        <v>20613.905010529663</v>
      </c>
    </row>
    <row r="152" spans="1:11" x14ac:dyDescent="0.25">
      <c r="D152" s="155"/>
      <c r="E152" s="155"/>
      <c r="F152" s="155"/>
      <c r="G152" s="155"/>
      <c r="H152" s="155"/>
      <c r="I152" s="155"/>
      <c r="J152" s="155"/>
      <c r="K152" s="155"/>
    </row>
    <row r="153" spans="1:11" x14ac:dyDescent="0.25">
      <c r="B153" t="s">
        <v>811</v>
      </c>
      <c r="D153" s="155">
        <v>-7.2759576141834259E-12</v>
      </c>
      <c r="E153" s="155">
        <v>0</v>
      </c>
      <c r="F153" s="155">
        <v>3.4106051316484809E-12</v>
      </c>
      <c r="G153" s="155">
        <v>-8.1854523159563541E-12</v>
      </c>
      <c r="H153" s="155">
        <v>0.28939081135831657</v>
      </c>
      <c r="I153" s="155">
        <v>0</v>
      </c>
      <c r="J153" s="155">
        <v>0</v>
      </c>
      <c r="K153" s="155">
        <v>0</v>
      </c>
    </row>
    <row r="155" spans="1:11" x14ac:dyDescent="0.25">
      <c r="G155" s="156"/>
    </row>
    <row r="156" spans="1:11" x14ac:dyDescent="0.25">
      <c r="A156" t="s">
        <v>812</v>
      </c>
    </row>
    <row r="157" spans="1:11" x14ac:dyDescent="0.25">
      <c r="A157" t="s">
        <v>813</v>
      </c>
    </row>
    <row r="203" ht="54.75" customHeight="1" x14ac:dyDescent="0.25"/>
    <row r="205" ht="57.75" customHeight="1" x14ac:dyDescent="0.25"/>
    <row r="206" ht="15" customHeight="1" x14ac:dyDescent="0.25"/>
    <row r="235" ht="68.25" customHeight="1" x14ac:dyDescent="0.25"/>
    <row r="236" ht="15.75" customHeight="1" x14ac:dyDescent="0.25"/>
    <row r="237" ht="15" customHeight="1" x14ac:dyDescent="0.25"/>
    <row r="238" ht="15" customHeight="1" x14ac:dyDescent="0.25"/>
    <row r="239" ht="75.75" customHeight="1" x14ac:dyDescent="0.25"/>
    <row r="248" ht="36" customHeight="1" x14ac:dyDescent="0.25"/>
    <row r="249" ht="32.25" customHeight="1" x14ac:dyDescent="0.25"/>
    <row r="250" ht="15" customHeight="1" x14ac:dyDescent="0.25"/>
  </sheetData>
  <mergeCells count="5">
    <mergeCell ref="A122:L122"/>
    <mergeCell ref="B39:K39"/>
    <mergeCell ref="N39:U39"/>
    <mergeCell ref="B67:K67"/>
    <mergeCell ref="N67:U67"/>
  </mergeCells>
  <phoneticPr fontId="1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40"/>
  <sheetViews>
    <sheetView zoomScale="85" zoomScaleNormal="85" workbookViewId="0"/>
  </sheetViews>
  <sheetFormatPr defaultRowHeight="15" x14ac:dyDescent="0.25"/>
  <cols>
    <col min="1" max="1" width="15.7109375" customWidth="1"/>
    <col min="2" max="2" width="68.140625" bestFit="1" customWidth="1"/>
    <col min="4" max="4" width="11" customWidth="1"/>
    <col min="5" max="11" width="11.140625" bestFit="1" customWidth="1"/>
    <col min="12" max="12" width="21.28515625" customWidth="1"/>
    <col min="13" max="13" width="4.7109375" customWidth="1"/>
    <col min="14" max="14" width="10.5703125" customWidth="1"/>
    <col min="15" max="21" width="11.140625" bestFit="1" customWidth="1"/>
    <col min="22" max="22" width="21.28515625" customWidth="1"/>
    <col min="23" max="23" width="4.7109375" customWidth="1"/>
    <col min="24" max="31" width="9.140625" customWidth="1"/>
    <col min="32" max="32" width="21.28515625" customWidth="1"/>
    <col min="33" max="33" width="4.7109375" customWidth="1"/>
  </cols>
  <sheetData>
    <row r="1" spans="1:34" ht="15.75" x14ac:dyDescent="0.25">
      <c r="B1" s="6" t="s">
        <v>78</v>
      </c>
    </row>
    <row r="2" spans="1:34" x14ac:dyDescent="0.25">
      <c r="L2" s="75"/>
    </row>
    <row r="3" spans="1:34" x14ac:dyDescent="0.25">
      <c r="B3" s="1" t="s">
        <v>70</v>
      </c>
      <c r="D3" s="1" t="s">
        <v>0</v>
      </c>
      <c r="N3" s="1" t="s">
        <v>1</v>
      </c>
      <c r="X3" s="1" t="s">
        <v>74</v>
      </c>
    </row>
    <row r="4" spans="1:34" ht="30" x14ac:dyDescent="0.25">
      <c r="B4" s="1" t="s">
        <v>231</v>
      </c>
      <c r="D4" s="57">
        <v>2006</v>
      </c>
      <c r="E4" s="57">
        <v>2007</v>
      </c>
      <c r="F4" s="57">
        <v>2008</v>
      </c>
      <c r="G4" s="57">
        <v>2009</v>
      </c>
      <c r="H4" s="57">
        <v>2010</v>
      </c>
      <c r="I4" s="57">
        <v>2011</v>
      </c>
      <c r="J4" s="57">
        <v>2012</v>
      </c>
      <c r="K4" s="57">
        <v>2013</v>
      </c>
      <c r="L4" s="105" t="s">
        <v>371</v>
      </c>
      <c r="N4" s="57">
        <v>2006</v>
      </c>
      <c r="O4" s="57">
        <v>2007</v>
      </c>
      <c r="P4" s="57">
        <v>2008</v>
      </c>
      <c r="Q4" s="57">
        <v>2009</v>
      </c>
      <c r="R4" s="57">
        <v>2010</v>
      </c>
      <c r="S4" s="57">
        <v>2011</v>
      </c>
      <c r="T4" s="57">
        <v>2012</v>
      </c>
      <c r="U4" s="57">
        <v>2013</v>
      </c>
      <c r="V4" s="105" t="s">
        <v>371</v>
      </c>
      <c r="X4" s="57">
        <v>2006</v>
      </c>
      <c r="Y4" s="57">
        <v>2007</v>
      </c>
      <c r="Z4" s="57">
        <v>2008</v>
      </c>
      <c r="AA4" s="57">
        <v>2009</v>
      </c>
      <c r="AB4" s="57">
        <v>2010</v>
      </c>
      <c r="AC4" s="57">
        <v>2011</v>
      </c>
      <c r="AD4" s="57">
        <v>2012</v>
      </c>
      <c r="AE4" s="57">
        <v>2013</v>
      </c>
      <c r="AF4" s="105" t="s">
        <v>371</v>
      </c>
    </row>
    <row r="5" spans="1:34" x14ac:dyDescent="0.25">
      <c r="A5" s="1" t="s">
        <v>68</v>
      </c>
      <c r="B5" s="1" t="s">
        <v>2</v>
      </c>
      <c r="C5" s="1" t="s">
        <v>3</v>
      </c>
    </row>
    <row r="6" spans="1:34" ht="15.75" x14ac:dyDescent="0.25">
      <c r="B6" s="20" t="s">
        <v>512</v>
      </c>
      <c r="C6" s="11"/>
    </row>
    <row r="7" spans="1:34" x14ac:dyDescent="0.25">
      <c r="A7" s="2"/>
      <c r="B7" s="16" t="s">
        <v>33</v>
      </c>
      <c r="C7" s="46"/>
      <c r="D7" s="54"/>
      <c r="E7" s="54"/>
      <c r="F7" s="54"/>
      <c r="G7" s="54"/>
      <c r="H7" s="54"/>
      <c r="I7" s="54"/>
      <c r="J7" s="54"/>
      <c r="K7" s="54"/>
      <c r="L7" s="54"/>
      <c r="M7" s="17"/>
      <c r="N7" s="54"/>
      <c r="O7" s="54"/>
      <c r="P7" s="54"/>
      <c r="Q7" s="54"/>
      <c r="R7" s="54"/>
      <c r="S7" s="54"/>
      <c r="T7" s="54"/>
      <c r="U7" s="54"/>
      <c r="V7" s="54"/>
      <c r="W7" s="17"/>
      <c r="X7" s="54"/>
      <c r="Y7" s="54"/>
      <c r="Z7" s="54"/>
      <c r="AA7" s="54"/>
      <c r="AB7" s="54"/>
      <c r="AC7" s="54"/>
      <c r="AD7" s="54"/>
      <c r="AE7" s="54"/>
      <c r="AF7" s="54"/>
      <c r="AG7" s="17"/>
    </row>
    <row r="8" spans="1:34" x14ac:dyDescent="0.25">
      <c r="A8" s="2" t="s">
        <v>267</v>
      </c>
      <c r="B8" s="19" t="s">
        <v>34</v>
      </c>
      <c r="C8" s="46" t="s">
        <v>566</v>
      </c>
      <c r="D8" s="137">
        <v>460096.2998432999</v>
      </c>
      <c r="E8" s="137">
        <v>495664.26870087162</v>
      </c>
      <c r="F8" s="137">
        <v>537963.71778262034</v>
      </c>
      <c r="G8" s="137">
        <v>549503.93308706919</v>
      </c>
      <c r="H8" s="137">
        <v>608125.80768634879</v>
      </c>
      <c r="I8" s="137">
        <v>626852.63889194198</v>
      </c>
      <c r="J8" s="137">
        <v>722141.08401789272</v>
      </c>
      <c r="K8" s="137">
        <v>809008.67921884859</v>
      </c>
      <c r="L8" s="138"/>
      <c r="M8" s="139"/>
      <c r="N8" s="137">
        <v>598739.25081595324</v>
      </c>
      <c r="O8" s="137">
        <v>636139.18795677461</v>
      </c>
      <c r="P8" s="137">
        <v>681450.79523369169</v>
      </c>
      <c r="Q8" s="137">
        <v>691341.74456467363</v>
      </c>
      <c r="R8" s="137">
        <v>752442.02388685488</v>
      </c>
      <c r="S8" s="137">
        <v>764196.38428828469</v>
      </c>
      <c r="T8" s="137">
        <v>862505.30870940909</v>
      </c>
      <c r="U8" s="137">
        <v>954586.82119376527</v>
      </c>
      <c r="V8" s="138"/>
      <c r="W8" s="139"/>
      <c r="X8" s="137">
        <v>529.61839714285713</v>
      </c>
      <c r="Y8" s="137">
        <v>1033.7190157142859</v>
      </c>
      <c r="Z8" s="137">
        <v>1318.8673861544546</v>
      </c>
      <c r="AA8" s="137">
        <v>2182.9633046955369</v>
      </c>
      <c r="AB8" s="137">
        <v>2721.1368058973635</v>
      </c>
      <c r="AC8" s="137">
        <v>6169.9685624919102</v>
      </c>
      <c r="AD8" s="137">
        <v>6477.9717686233535</v>
      </c>
      <c r="AE8" s="137">
        <v>6585.6202944536453</v>
      </c>
      <c r="AF8" s="17"/>
      <c r="AG8" s="17"/>
    </row>
    <row r="9" spans="1:34" x14ac:dyDescent="0.25">
      <c r="A9" s="2" t="s">
        <v>268</v>
      </c>
      <c r="B9" s="19" t="s">
        <v>35</v>
      </c>
      <c r="C9" s="46" t="s">
        <v>566</v>
      </c>
      <c r="D9" s="137">
        <v>13923.134245601923</v>
      </c>
      <c r="E9" s="137">
        <v>19522.157445494842</v>
      </c>
      <c r="F9" s="137">
        <v>10019.876567563311</v>
      </c>
      <c r="G9" s="137">
        <v>27371.255178990192</v>
      </c>
      <c r="H9" s="137">
        <v>7670.0552320799979</v>
      </c>
      <c r="I9" s="137">
        <v>18507.997813495611</v>
      </c>
      <c r="J9" s="137">
        <v>26728.858661264589</v>
      </c>
      <c r="K9" s="137">
        <v>16957.586501937807</v>
      </c>
      <c r="L9" s="138"/>
      <c r="M9" s="139"/>
      <c r="N9" s="137">
        <v>18118.656833495144</v>
      </c>
      <c r="O9" s="137">
        <v>25054.881234612494</v>
      </c>
      <c r="P9" s="137">
        <v>12692.404021693745</v>
      </c>
      <c r="Q9" s="137">
        <v>34436.316406437058</v>
      </c>
      <c r="R9" s="137">
        <v>9490.2597607350071</v>
      </c>
      <c r="S9" s="137">
        <v>22493.884702300955</v>
      </c>
      <c r="T9" s="137">
        <v>31862.810185365277</v>
      </c>
      <c r="U9" s="137">
        <v>19985.94642162486</v>
      </c>
      <c r="V9" s="138"/>
      <c r="W9" s="139"/>
      <c r="X9" s="137">
        <v>0</v>
      </c>
      <c r="Y9" s="137">
        <v>0</v>
      </c>
      <c r="Z9" s="137">
        <v>0</v>
      </c>
      <c r="AA9" s="137">
        <v>0</v>
      </c>
      <c r="AB9" s="137">
        <v>0</v>
      </c>
      <c r="AC9" s="137">
        <v>0</v>
      </c>
      <c r="AD9" s="137">
        <v>0</v>
      </c>
      <c r="AE9" s="137">
        <v>0</v>
      </c>
      <c r="AF9" s="17"/>
      <c r="AG9" s="17"/>
    </row>
    <row r="10" spans="1:34" x14ac:dyDescent="0.25">
      <c r="A10" s="2" t="s">
        <v>269</v>
      </c>
      <c r="B10" s="19" t="s">
        <v>36</v>
      </c>
      <c r="C10" s="46" t="s">
        <v>566</v>
      </c>
      <c r="D10" s="137">
        <v>-29220.598418442733</v>
      </c>
      <c r="E10" s="137">
        <v>-31713.910559852517</v>
      </c>
      <c r="F10" s="137">
        <v>-32953.009665072146</v>
      </c>
      <c r="G10" s="137">
        <v>-34153.517460740855</v>
      </c>
      <c r="H10" s="137">
        <v>-35426.078082974593</v>
      </c>
      <c r="I10" s="137">
        <v>-37018.887065742354</v>
      </c>
      <c r="J10" s="137">
        <v>-44475.252429240143</v>
      </c>
      <c r="K10" s="137">
        <v>-52565.461213156748</v>
      </c>
      <c r="L10" s="138"/>
      <c r="M10" s="139"/>
      <c r="N10" s="137">
        <v>-37950.586926325515</v>
      </c>
      <c r="O10" s="137">
        <v>-40938.690967682727</v>
      </c>
      <c r="P10" s="137">
        <v>-42457.046296811837</v>
      </c>
      <c r="Q10" s="137">
        <v>-45764.389183154679</v>
      </c>
      <c r="R10" s="137">
        <v>-46824.167732193448</v>
      </c>
      <c r="S10" s="137">
        <v>-48962.429309159867</v>
      </c>
      <c r="T10" s="137">
        <v>-56962.602702152522</v>
      </c>
      <c r="U10" s="137">
        <v>-65593.567238274001</v>
      </c>
      <c r="V10" s="138"/>
      <c r="W10" s="139"/>
      <c r="X10" s="137">
        <v>0</v>
      </c>
      <c r="Y10" s="137">
        <v>0</v>
      </c>
      <c r="Z10" s="137">
        <v>0</v>
      </c>
      <c r="AA10" s="137">
        <v>0</v>
      </c>
      <c r="AB10" s="137">
        <v>0</v>
      </c>
      <c r="AC10" s="137">
        <v>0</v>
      </c>
      <c r="AD10" s="137">
        <v>0</v>
      </c>
      <c r="AE10" s="137">
        <v>0</v>
      </c>
      <c r="AF10" s="17"/>
      <c r="AG10" s="17"/>
    </row>
    <row r="11" spans="1:34" x14ac:dyDescent="0.25">
      <c r="A11" s="2" t="s">
        <v>270</v>
      </c>
      <c r="B11" s="19" t="s">
        <v>37</v>
      </c>
      <c r="C11" s="46" t="s">
        <v>566</v>
      </c>
      <c r="D11" s="137">
        <v>-15297.464172840802</v>
      </c>
      <c r="E11" s="137">
        <v>-12191.753114357676</v>
      </c>
      <c r="F11" s="137">
        <v>-22933.133097508839</v>
      </c>
      <c r="G11" s="137">
        <v>-6782.2622817506626</v>
      </c>
      <c r="H11" s="137">
        <v>-27756.022850894598</v>
      </c>
      <c r="I11" s="137">
        <v>-18510.889252246747</v>
      </c>
      <c r="J11" s="137">
        <v>-17746.393767975544</v>
      </c>
      <c r="K11" s="137">
        <v>-35607.874711218938</v>
      </c>
      <c r="L11" s="138"/>
      <c r="M11" s="139"/>
      <c r="N11" s="137">
        <v>-19831.930092830364</v>
      </c>
      <c r="O11" s="137">
        <v>-15883.809733070235</v>
      </c>
      <c r="P11" s="137">
        <v>-29764.642275118102</v>
      </c>
      <c r="Q11" s="137">
        <v>-11328.072776717621</v>
      </c>
      <c r="R11" s="137">
        <v>-37333.907971458437</v>
      </c>
      <c r="S11" s="137">
        <v>-26468.544606858923</v>
      </c>
      <c r="T11" s="137">
        <v>-25099.792516787234</v>
      </c>
      <c r="U11" s="137">
        <v>-45607.620816649141</v>
      </c>
      <c r="V11" s="138"/>
      <c r="W11" s="139"/>
      <c r="X11" s="137">
        <v>-36.899381428571424</v>
      </c>
      <c r="Y11" s="137">
        <v>-57.326629559831318</v>
      </c>
      <c r="Z11" s="137">
        <v>-89.136391458918027</v>
      </c>
      <c r="AA11" s="137">
        <v>-128.44049879817339</v>
      </c>
      <c r="AB11" s="137">
        <v>-154.68116765531627</v>
      </c>
      <c r="AC11" s="137">
        <v>-386.95555980874678</v>
      </c>
      <c r="AD11" s="137">
        <v>-417.45717138770135</v>
      </c>
      <c r="AE11" s="137">
        <v>-451.66043236913822</v>
      </c>
      <c r="AF11" s="17"/>
      <c r="AG11" s="17"/>
    </row>
    <row r="12" spans="1:34" x14ac:dyDescent="0.25">
      <c r="A12" s="2" t="s">
        <v>271</v>
      </c>
      <c r="B12" s="19" t="s">
        <v>38</v>
      </c>
      <c r="C12" s="46" t="s">
        <v>566</v>
      </c>
      <c r="D12" s="137">
        <v>50952.907170412349</v>
      </c>
      <c r="E12" s="137">
        <v>54594.790806106583</v>
      </c>
      <c r="F12" s="137">
        <v>34722.806731957717</v>
      </c>
      <c r="G12" s="137">
        <v>65418.407571030257</v>
      </c>
      <c r="H12" s="137">
        <v>83539.316741557297</v>
      </c>
      <c r="I12" s="137">
        <v>114252.51906946178</v>
      </c>
      <c r="J12" s="137">
        <v>104682.679592951</v>
      </c>
      <c r="K12" s="137">
        <v>112219.40548046571</v>
      </c>
      <c r="L12" s="140"/>
      <c r="M12" s="139"/>
      <c r="N12" s="137">
        <v>57319.341373651681</v>
      </c>
      <c r="O12" s="137">
        <v>61299.005619987307</v>
      </c>
      <c r="P12" s="137">
        <v>39905.049936100011</v>
      </c>
      <c r="Q12" s="137">
        <v>72442.622788898982</v>
      </c>
      <c r="R12" s="137">
        <v>91897.163170405678</v>
      </c>
      <c r="S12" s="137">
        <v>125230.6537192479</v>
      </c>
      <c r="T12" s="137">
        <v>117249.99562516289</v>
      </c>
      <c r="U12" s="137">
        <v>122164.85898313833</v>
      </c>
      <c r="V12" s="140"/>
      <c r="W12" s="139"/>
      <c r="X12" s="137">
        <v>541</v>
      </c>
      <c r="Y12" s="137">
        <v>342.47499999999997</v>
      </c>
      <c r="Z12" s="137">
        <v>953.23231000000021</v>
      </c>
      <c r="AA12" s="137">
        <v>666.61400000000003</v>
      </c>
      <c r="AB12" s="137">
        <v>418.21003999999999</v>
      </c>
      <c r="AC12" s="137">
        <v>694.95876594019069</v>
      </c>
      <c r="AD12" s="137">
        <v>525.10569721799232</v>
      </c>
      <c r="AE12" s="137">
        <v>843.02474203948225</v>
      </c>
      <c r="AF12" s="17"/>
      <c r="AG12" s="17"/>
    </row>
    <row r="13" spans="1:34" x14ac:dyDescent="0.25">
      <c r="A13" s="2" t="s">
        <v>272</v>
      </c>
      <c r="B13" s="19" t="s">
        <v>39</v>
      </c>
      <c r="C13" s="46" t="s">
        <v>566</v>
      </c>
      <c r="D13" s="137">
        <v>-87.474140000000006</v>
      </c>
      <c r="E13" s="137">
        <v>-103.58861</v>
      </c>
      <c r="F13" s="137">
        <v>-249.45833000000005</v>
      </c>
      <c r="G13" s="137">
        <v>-14.27069</v>
      </c>
      <c r="H13" s="137">
        <v>-96.989552203084358</v>
      </c>
      <c r="I13" s="137">
        <v>-453.18469126422139</v>
      </c>
      <c r="J13" s="137">
        <v>-68.690624019661897</v>
      </c>
      <c r="K13" s="137">
        <v>-283.01026473211715</v>
      </c>
      <c r="L13" s="138"/>
      <c r="M13" s="139"/>
      <c r="N13" s="137">
        <v>-87.474140000000006</v>
      </c>
      <c r="O13" s="137">
        <v>-103.58861</v>
      </c>
      <c r="P13" s="137">
        <v>-249.45833000000005</v>
      </c>
      <c r="Q13" s="137">
        <v>-14.27069</v>
      </c>
      <c r="R13" s="137">
        <v>-96.989552203084358</v>
      </c>
      <c r="S13" s="137">
        <v>-453.18469126422139</v>
      </c>
      <c r="T13" s="137">
        <v>-68.690624019661897</v>
      </c>
      <c r="U13" s="137">
        <v>-283.01026473211715</v>
      </c>
      <c r="V13" s="138"/>
      <c r="W13" s="139"/>
      <c r="X13" s="137">
        <v>0</v>
      </c>
      <c r="Y13" s="137">
        <v>0</v>
      </c>
      <c r="Z13" s="137">
        <v>0</v>
      </c>
      <c r="AA13" s="137">
        <v>0</v>
      </c>
      <c r="AB13" s="137">
        <v>0</v>
      </c>
      <c r="AC13" s="137">
        <v>0</v>
      </c>
      <c r="AD13" s="137">
        <v>0</v>
      </c>
      <c r="AE13" s="137">
        <v>0</v>
      </c>
      <c r="AF13" s="17"/>
      <c r="AG13" s="17"/>
    </row>
    <row r="14" spans="1:34" x14ac:dyDescent="0.25">
      <c r="A14" s="2" t="s">
        <v>273</v>
      </c>
      <c r="B14" s="19" t="s">
        <v>40</v>
      </c>
      <c r="C14" s="46" t="s">
        <v>566</v>
      </c>
      <c r="D14" s="137">
        <v>495664.26870087162</v>
      </c>
      <c r="E14" s="137">
        <v>537963.71778262034</v>
      </c>
      <c r="F14" s="137">
        <v>549503.93308706919</v>
      </c>
      <c r="G14" s="137">
        <v>608125.80768634879</v>
      </c>
      <c r="H14" s="137">
        <v>626852.63889194198</v>
      </c>
      <c r="I14" s="137">
        <v>722141.08401789272</v>
      </c>
      <c r="J14" s="137">
        <v>809008.67921884859</v>
      </c>
      <c r="K14" s="137">
        <v>885337.19972336292</v>
      </c>
      <c r="L14" s="138"/>
      <c r="M14" s="139"/>
      <c r="N14" s="137">
        <v>636139.18795677461</v>
      </c>
      <c r="O14" s="137">
        <v>681450.79523369169</v>
      </c>
      <c r="P14" s="137">
        <v>691341.74456467363</v>
      </c>
      <c r="Q14" s="137">
        <v>752442.02388685488</v>
      </c>
      <c r="R14" s="137">
        <v>764196.38428828469</v>
      </c>
      <c r="S14" s="137">
        <v>862505.30870940909</v>
      </c>
      <c r="T14" s="137">
        <v>954586.82119376527</v>
      </c>
      <c r="U14" s="137">
        <v>1030861.0490955223</v>
      </c>
      <c r="V14" s="138"/>
      <c r="W14" s="139"/>
      <c r="X14" s="137">
        <v>1033.7190157142859</v>
      </c>
      <c r="Y14" s="137">
        <v>1318.8673861544546</v>
      </c>
      <c r="Z14" s="137">
        <v>2182.9633046955369</v>
      </c>
      <c r="AA14" s="137">
        <v>2721.1368058973635</v>
      </c>
      <c r="AB14" s="137">
        <v>6169.9685624919102</v>
      </c>
      <c r="AC14" s="137">
        <v>6477.9717686233544</v>
      </c>
      <c r="AD14" s="137">
        <v>6585.6202944536453</v>
      </c>
      <c r="AE14" s="137">
        <v>6976.9846041239889</v>
      </c>
      <c r="AF14" s="17"/>
      <c r="AG14" s="17"/>
    </row>
    <row r="15" spans="1:34" x14ac:dyDescent="0.25">
      <c r="A15" s="2"/>
      <c r="B15" s="19"/>
      <c r="C15" s="46"/>
      <c r="D15" s="139"/>
      <c r="E15" s="139"/>
      <c r="F15" s="139"/>
      <c r="G15" s="139"/>
      <c r="H15" s="139"/>
      <c r="I15" s="139"/>
      <c r="J15" s="139"/>
      <c r="K15" s="139"/>
      <c r="L15" s="141"/>
      <c r="M15" s="141"/>
      <c r="N15" s="139"/>
      <c r="O15" s="139"/>
      <c r="P15" s="139"/>
      <c r="Q15" s="139"/>
      <c r="R15" s="139"/>
      <c r="S15" s="139"/>
      <c r="T15" s="139"/>
      <c r="U15" s="139"/>
      <c r="V15" s="141"/>
      <c r="W15" s="141"/>
      <c r="X15" s="139"/>
      <c r="Y15" s="139"/>
      <c r="Z15" s="139"/>
      <c r="AA15" s="139"/>
      <c r="AB15" s="139"/>
      <c r="AC15" s="139"/>
      <c r="AD15" s="139"/>
      <c r="AE15" s="139"/>
      <c r="AF15" s="46"/>
      <c r="AG15" s="46"/>
      <c r="AH15" s="46"/>
    </row>
    <row r="16" spans="1:34" ht="15.75" x14ac:dyDescent="0.25">
      <c r="A16" s="2"/>
      <c r="B16" s="21" t="s">
        <v>513</v>
      </c>
      <c r="C16" s="46"/>
      <c r="D16" s="139"/>
      <c r="E16" s="139"/>
      <c r="F16" s="139"/>
      <c r="G16" s="139"/>
      <c r="H16" s="139"/>
      <c r="I16" s="139"/>
      <c r="J16" s="139"/>
      <c r="K16" s="139"/>
      <c r="L16" s="141"/>
      <c r="M16" s="141"/>
      <c r="N16" s="139"/>
      <c r="O16" s="139"/>
      <c r="P16" s="139"/>
      <c r="Q16" s="139"/>
      <c r="R16" s="139"/>
      <c r="S16" s="139"/>
      <c r="T16" s="139"/>
      <c r="U16" s="139"/>
      <c r="V16" s="141"/>
      <c r="W16" s="141"/>
      <c r="X16" s="139"/>
      <c r="Y16" s="139"/>
      <c r="Z16" s="139"/>
      <c r="AA16" s="139"/>
      <c r="AB16" s="139"/>
      <c r="AC16" s="139"/>
      <c r="AD16" s="139"/>
      <c r="AE16" s="139"/>
      <c r="AF16" s="46"/>
      <c r="AG16" s="46"/>
      <c r="AH16" s="46"/>
    </row>
    <row r="17" spans="1:33" x14ac:dyDescent="0.25">
      <c r="A17" s="2"/>
      <c r="B17" s="10" t="s">
        <v>439</v>
      </c>
      <c r="C17" s="11"/>
      <c r="D17" s="142"/>
      <c r="E17" s="142"/>
      <c r="F17" s="142"/>
      <c r="G17" s="142"/>
      <c r="H17" s="142"/>
      <c r="I17" s="142"/>
      <c r="J17" s="142"/>
      <c r="K17" s="142"/>
      <c r="L17" s="138"/>
      <c r="M17" s="138"/>
      <c r="N17" s="142"/>
      <c r="O17" s="142"/>
      <c r="P17" s="142"/>
      <c r="Q17" s="142"/>
      <c r="R17" s="142"/>
      <c r="S17" s="142"/>
      <c r="T17" s="142"/>
      <c r="U17" s="142"/>
      <c r="V17" s="138"/>
      <c r="W17" s="138"/>
      <c r="X17" s="142"/>
      <c r="Y17" s="142"/>
      <c r="Z17" s="142"/>
      <c r="AA17" s="142"/>
      <c r="AB17" s="142"/>
      <c r="AC17" s="142"/>
      <c r="AD17" s="142"/>
      <c r="AE17" s="142"/>
      <c r="AF17" s="17"/>
      <c r="AG17" s="17"/>
    </row>
    <row r="18" spans="1:33" x14ac:dyDescent="0.25">
      <c r="A18" s="2" t="s">
        <v>274</v>
      </c>
      <c r="B18" s="9" t="s">
        <v>34</v>
      </c>
      <c r="C18" s="46" t="s">
        <v>566</v>
      </c>
      <c r="D18" s="137">
        <v>309872.09080498107</v>
      </c>
      <c r="E18" s="137">
        <v>323729.22640283435</v>
      </c>
      <c r="F18" s="137">
        <v>338032.74574614794</v>
      </c>
      <c r="G18" s="137">
        <v>342928.17401237774</v>
      </c>
      <c r="H18" s="137">
        <v>364639.15912420215</v>
      </c>
      <c r="I18" s="137">
        <v>376549.83420864004</v>
      </c>
      <c r="J18" s="137">
        <v>427090.73609490506</v>
      </c>
      <c r="K18" s="137">
        <v>464678.48029013752</v>
      </c>
      <c r="L18" s="138"/>
      <c r="M18" s="138"/>
      <c r="N18" s="137">
        <v>381830.48148633126</v>
      </c>
      <c r="O18" s="137">
        <v>400062.14908114128</v>
      </c>
      <c r="P18" s="137">
        <v>419618.29634196084</v>
      </c>
      <c r="Q18" s="137">
        <v>426703.90936159185</v>
      </c>
      <c r="R18" s="137">
        <v>454568.72283746046</v>
      </c>
      <c r="S18" s="137">
        <v>466588.93581008277</v>
      </c>
      <c r="T18" s="137">
        <v>525051.53644765355</v>
      </c>
      <c r="U18" s="137">
        <v>572668.78369331709</v>
      </c>
      <c r="V18" s="138"/>
      <c r="W18" s="138"/>
      <c r="X18" s="137">
        <v>0</v>
      </c>
      <c r="Y18" s="137">
        <v>0</v>
      </c>
      <c r="Z18" s="137">
        <v>0</v>
      </c>
      <c r="AA18" s="137">
        <v>0</v>
      </c>
      <c r="AB18" s="137">
        <v>0</v>
      </c>
      <c r="AC18" s="137">
        <v>0</v>
      </c>
      <c r="AD18" s="137">
        <v>0</v>
      </c>
      <c r="AE18" s="137">
        <v>0</v>
      </c>
      <c r="AF18" s="17"/>
      <c r="AG18" s="17"/>
    </row>
    <row r="19" spans="1:33" x14ac:dyDescent="0.25">
      <c r="A19" s="2" t="s">
        <v>275</v>
      </c>
      <c r="B19" s="9" t="s">
        <v>35</v>
      </c>
      <c r="C19" s="46" t="s">
        <v>566</v>
      </c>
      <c r="D19" s="137">
        <v>9377.1471770420667</v>
      </c>
      <c r="E19" s="137">
        <v>12750.350038562839</v>
      </c>
      <c r="F19" s="137">
        <v>6296.049856543571</v>
      </c>
      <c r="G19" s="137">
        <v>17081.542085105812</v>
      </c>
      <c r="H19" s="137">
        <v>4599.0524574223227</v>
      </c>
      <c r="I19" s="137">
        <v>10961.656867112972</v>
      </c>
      <c r="J19" s="137">
        <v>15624.637094225594</v>
      </c>
      <c r="K19" s="137">
        <v>9648.0923432397612</v>
      </c>
      <c r="L19" s="138"/>
      <c r="M19" s="138"/>
      <c r="N19" s="137">
        <v>11554.705079366284</v>
      </c>
      <c r="O19" s="137">
        <v>15756.786913075579</v>
      </c>
      <c r="P19" s="137">
        <v>7815.6265856884556</v>
      </c>
      <c r="Q19" s="137">
        <v>21254.482244366791</v>
      </c>
      <c r="R19" s="137">
        <v>5733.2992069589027</v>
      </c>
      <c r="S19" s="137">
        <v>13582.764743716814</v>
      </c>
      <c r="T19" s="137">
        <v>19208.423455331456</v>
      </c>
      <c r="U19" s="137">
        <v>11890.288751297672</v>
      </c>
      <c r="V19" s="138"/>
      <c r="W19" s="138"/>
      <c r="X19" s="137">
        <v>0</v>
      </c>
      <c r="Y19" s="137">
        <v>0</v>
      </c>
      <c r="Z19" s="137">
        <v>0</v>
      </c>
      <c r="AA19" s="137">
        <v>0</v>
      </c>
      <c r="AB19" s="137">
        <v>0</v>
      </c>
      <c r="AC19" s="137">
        <v>0</v>
      </c>
      <c r="AD19" s="137">
        <v>0</v>
      </c>
      <c r="AE19" s="137">
        <v>0</v>
      </c>
      <c r="AF19" s="17"/>
      <c r="AG19" s="17"/>
    </row>
    <row r="20" spans="1:33" x14ac:dyDescent="0.25">
      <c r="A20" s="2" t="s">
        <v>276</v>
      </c>
      <c r="B20" s="9" t="s">
        <v>36</v>
      </c>
      <c r="C20" s="46" t="s">
        <v>566</v>
      </c>
      <c r="D20" s="137">
        <v>-14886.371539320877</v>
      </c>
      <c r="E20" s="137">
        <v>-15724.275787200202</v>
      </c>
      <c r="F20" s="137">
        <v>-16289.855979585071</v>
      </c>
      <c r="G20" s="137">
        <v>-17426.263642108777</v>
      </c>
      <c r="H20" s="137">
        <v>-17680.67079513285</v>
      </c>
      <c r="I20" s="137">
        <v>-18605.340875545597</v>
      </c>
      <c r="J20" s="137">
        <v>-20556.62332863859</v>
      </c>
      <c r="K20" s="137">
        <v>-21805.306968027937</v>
      </c>
      <c r="L20" s="138"/>
      <c r="M20" s="138"/>
      <c r="N20" s="137">
        <v>-18343.279634113922</v>
      </c>
      <c r="O20" s="137">
        <v>-19431.942040179012</v>
      </c>
      <c r="P20" s="137">
        <v>-20221.477652175909</v>
      </c>
      <c r="Q20" s="137">
        <v>-21683.417651724336</v>
      </c>
      <c r="R20" s="137">
        <v>-22041.187132936444</v>
      </c>
      <c r="S20" s="137">
        <v>-23054.176129831008</v>
      </c>
      <c r="T20" s="137">
        <v>-25271.64780384973</v>
      </c>
      <c r="U20" s="137">
        <v>-26872.814535424917</v>
      </c>
      <c r="V20" s="138"/>
      <c r="W20" s="138"/>
      <c r="X20" s="137">
        <v>0</v>
      </c>
      <c r="Y20" s="137">
        <v>0</v>
      </c>
      <c r="Z20" s="137">
        <v>0</v>
      </c>
      <c r="AA20" s="137">
        <v>0</v>
      </c>
      <c r="AB20" s="137">
        <v>0</v>
      </c>
      <c r="AC20" s="137">
        <v>0</v>
      </c>
      <c r="AD20" s="137">
        <v>0</v>
      </c>
      <c r="AE20" s="137">
        <v>0</v>
      </c>
      <c r="AF20" s="17"/>
      <c r="AG20" s="17"/>
    </row>
    <row r="21" spans="1:33" x14ac:dyDescent="0.25">
      <c r="A21" s="2" t="s">
        <v>277</v>
      </c>
      <c r="B21" s="9" t="s">
        <v>37</v>
      </c>
      <c r="C21" s="46" t="s">
        <v>566</v>
      </c>
      <c r="D21" s="137">
        <v>-5509.2243622788073</v>
      </c>
      <c r="E21" s="137">
        <v>-2973.9257486373626</v>
      </c>
      <c r="F21" s="137">
        <v>-9993.8061230415005</v>
      </c>
      <c r="G21" s="137">
        <v>-344.72155700296076</v>
      </c>
      <c r="H21" s="137">
        <v>-13081.618337710528</v>
      </c>
      <c r="I21" s="137">
        <v>-7643.684008432625</v>
      </c>
      <c r="J21" s="137">
        <v>-4931.9862344129979</v>
      </c>
      <c r="K21" s="137">
        <v>-12157.214624788176</v>
      </c>
      <c r="L21" s="138"/>
      <c r="M21" s="138"/>
      <c r="N21" s="137">
        <v>-6788.5745547476372</v>
      </c>
      <c r="O21" s="137">
        <v>-3675.1551271034341</v>
      </c>
      <c r="P21" s="137">
        <v>-12405.851066487452</v>
      </c>
      <c r="Q21" s="137">
        <v>-428.93540735754533</v>
      </c>
      <c r="R21" s="137">
        <v>-16307.887925977539</v>
      </c>
      <c r="S21" s="137">
        <v>-9471.4113861141977</v>
      </c>
      <c r="T21" s="137">
        <v>-6063.2243485182771</v>
      </c>
      <c r="U21" s="137">
        <v>-14982.525784127243</v>
      </c>
      <c r="V21" s="138"/>
      <c r="W21" s="138"/>
      <c r="X21" s="137">
        <v>0</v>
      </c>
      <c r="Y21" s="137">
        <v>0</v>
      </c>
      <c r="Z21" s="137">
        <v>0</v>
      </c>
      <c r="AA21" s="137">
        <v>0</v>
      </c>
      <c r="AB21" s="137">
        <v>0</v>
      </c>
      <c r="AC21" s="137">
        <v>0</v>
      </c>
      <c r="AD21" s="137">
        <v>0</v>
      </c>
      <c r="AE21" s="137">
        <v>0</v>
      </c>
      <c r="AF21" s="17"/>
      <c r="AG21" s="17"/>
    </row>
    <row r="22" spans="1:33" x14ac:dyDescent="0.25">
      <c r="A22" s="2" t="s">
        <v>278</v>
      </c>
      <c r="B22" s="9" t="s">
        <v>38</v>
      </c>
      <c r="C22" s="46" t="s">
        <v>566</v>
      </c>
      <c r="D22" s="137">
        <v>19366.359960132122</v>
      </c>
      <c r="E22" s="137">
        <v>17277.4450919509</v>
      </c>
      <c r="F22" s="137">
        <v>15004.684366630891</v>
      </c>
      <c r="G22" s="137">
        <v>22055.706668827377</v>
      </c>
      <c r="H22" s="137">
        <v>41562.316810532284</v>
      </c>
      <c r="I22" s="137">
        <v>58184.585894697651</v>
      </c>
      <c r="J22" s="137">
        <v>42519.730429645562</v>
      </c>
      <c r="K22" s="137">
        <v>56298.392855310187</v>
      </c>
      <c r="L22" s="140"/>
      <c r="M22" s="140"/>
      <c r="N22" s="137">
        <v>25020.242149557616</v>
      </c>
      <c r="O22" s="137">
        <v>23231.302387923002</v>
      </c>
      <c r="P22" s="137">
        <v>19606.914063478045</v>
      </c>
      <c r="Q22" s="137">
        <v>28293.748883226217</v>
      </c>
      <c r="R22" s="137">
        <v>48984.725895036085</v>
      </c>
      <c r="S22" s="137">
        <v>67934.012023685049</v>
      </c>
      <c r="T22" s="137">
        <v>53680.47159418177</v>
      </c>
      <c r="U22" s="137">
        <v>65130.718868498137</v>
      </c>
      <c r="V22" s="140"/>
      <c r="W22" s="140"/>
      <c r="X22" s="137">
        <v>0</v>
      </c>
      <c r="Y22" s="137">
        <v>0</v>
      </c>
      <c r="Z22" s="137">
        <v>0</v>
      </c>
      <c r="AA22" s="137">
        <v>0</v>
      </c>
      <c r="AB22" s="137">
        <v>0</v>
      </c>
      <c r="AC22" s="137">
        <v>0</v>
      </c>
      <c r="AD22" s="137">
        <v>0</v>
      </c>
      <c r="AE22" s="137">
        <v>0</v>
      </c>
      <c r="AF22" s="17"/>
      <c r="AG22" s="17"/>
    </row>
    <row r="23" spans="1:33" x14ac:dyDescent="0.25">
      <c r="A23" s="2" t="s">
        <v>279</v>
      </c>
      <c r="B23" s="9" t="s">
        <v>39</v>
      </c>
      <c r="C23" s="46" t="s">
        <v>566</v>
      </c>
      <c r="D23" s="137">
        <v>0</v>
      </c>
      <c r="E23" s="137">
        <v>0</v>
      </c>
      <c r="F23" s="137">
        <v>-115.44997735959241</v>
      </c>
      <c r="G23" s="137">
        <v>0</v>
      </c>
      <c r="H23" s="137">
        <v>0</v>
      </c>
      <c r="I23" s="137">
        <v>0</v>
      </c>
      <c r="J23" s="137">
        <v>0</v>
      </c>
      <c r="K23" s="137">
        <v>0</v>
      </c>
      <c r="L23" s="138"/>
      <c r="M23" s="138"/>
      <c r="N23" s="137">
        <v>0</v>
      </c>
      <c r="O23" s="137">
        <v>0</v>
      </c>
      <c r="P23" s="137">
        <v>-115.44997735959241</v>
      </c>
      <c r="Q23" s="137">
        <v>0</v>
      </c>
      <c r="R23" s="137">
        <v>0</v>
      </c>
      <c r="S23" s="137">
        <v>0</v>
      </c>
      <c r="T23" s="137">
        <v>0</v>
      </c>
      <c r="U23" s="137">
        <v>0</v>
      </c>
      <c r="V23" s="138"/>
      <c r="W23" s="138"/>
      <c r="X23" s="137">
        <v>0</v>
      </c>
      <c r="Y23" s="137">
        <v>0</v>
      </c>
      <c r="Z23" s="137">
        <v>0</v>
      </c>
      <c r="AA23" s="137">
        <v>0</v>
      </c>
      <c r="AB23" s="137">
        <v>0</v>
      </c>
      <c r="AC23" s="137">
        <v>0</v>
      </c>
      <c r="AD23" s="137">
        <v>0</v>
      </c>
      <c r="AE23" s="137">
        <v>0</v>
      </c>
      <c r="AF23" s="17"/>
      <c r="AG23" s="17"/>
    </row>
    <row r="24" spans="1:33" x14ac:dyDescent="0.25">
      <c r="A24" s="2" t="s">
        <v>280</v>
      </c>
      <c r="B24" s="9" t="s">
        <v>41</v>
      </c>
      <c r="C24" s="46" t="s">
        <v>566</v>
      </c>
      <c r="D24" s="137">
        <v>323729.22640283435</v>
      </c>
      <c r="E24" s="137">
        <v>338032.74574614794</v>
      </c>
      <c r="F24" s="137">
        <v>342928.17401237774</v>
      </c>
      <c r="G24" s="137">
        <v>364639.15912420215</v>
      </c>
      <c r="H24" s="137">
        <v>376549.83420864004</v>
      </c>
      <c r="I24" s="137">
        <v>427090.73609490506</v>
      </c>
      <c r="J24" s="137">
        <v>464678.48029013752</v>
      </c>
      <c r="K24" s="137">
        <v>508819.65852065949</v>
      </c>
      <c r="L24" s="138"/>
      <c r="M24" s="138"/>
      <c r="N24" s="137">
        <v>400062.14908114128</v>
      </c>
      <c r="O24" s="137">
        <v>419618.29634196084</v>
      </c>
      <c r="P24" s="137">
        <v>426703.90936159185</v>
      </c>
      <c r="Q24" s="137">
        <v>454568.72283746046</v>
      </c>
      <c r="R24" s="137">
        <v>466588.93581008277</v>
      </c>
      <c r="S24" s="137">
        <v>525051.53644765355</v>
      </c>
      <c r="T24" s="137">
        <v>572668.78369331709</v>
      </c>
      <c r="U24" s="137">
        <v>622816.9767776879</v>
      </c>
      <c r="V24" s="138"/>
      <c r="W24" s="138"/>
      <c r="X24" s="137">
        <v>0</v>
      </c>
      <c r="Y24" s="137">
        <v>0</v>
      </c>
      <c r="Z24" s="137">
        <v>0</v>
      </c>
      <c r="AA24" s="137">
        <v>0</v>
      </c>
      <c r="AB24" s="137">
        <v>0</v>
      </c>
      <c r="AC24" s="137">
        <v>0</v>
      </c>
      <c r="AD24" s="137">
        <v>0</v>
      </c>
      <c r="AE24" s="137">
        <v>0</v>
      </c>
      <c r="AF24" s="17"/>
      <c r="AG24" s="17"/>
    </row>
    <row r="25" spans="1:33" x14ac:dyDescent="0.25">
      <c r="A25" s="2"/>
      <c r="B25" s="10" t="s">
        <v>440</v>
      </c>
      <c r="C25" s="11"/>
      <c r="D25" s="139"/>
      <c r="E25" s="139"/>
      <c r="F25" s="139"/>
      <c r="G25" s="139"/>
      <c r="H25" s="139"/>
      <c r="I25" s="139"/>
      <c r="J25" s="139"/>
      <c r="K25" s="139"/>
      <c r="L25" s="138"/>
      <c r="M25" s="138"/>
      <c r="N25" s="139"/>
      <c r="O25" s="139"/>
      <c r="P25" s="139"/>
      <c r="Q25" s="139"/>
      <c r="R25" s="139"/>
      <c r="S25" s="139"/>
      <c r="T25" s="139"/>
      <c r="U25" s="139"/>
      <c r="V25" s="138"/>
      <c r="W25" s="138"/>
      <c r="X25" s="139"/>
      <c r="Y25" s="139"/>
      <c r="Z25" s="139"/>
      <c r="AA25" s="139"/>
      <c r="AB25" s="139"/>
      <c r="AC25" s="139"/>
      <c r="AD25" s="139"/>
      <c r="AE25" s="139"/>
      <c r="AF25" s="17"/>
      <c r="AG25" s="17"/>
    </row>
    <row r="26" spans="1:33" x14ac:dyDescent="0.25">
      <c r="A26" s="2" t="s">
        <v>281</v>
      </c>
      <c r="B26" s="9" t="s">
        <v>34</v>
      </c>
      <c r="C26" s="46" t="s">
        <v>566</v>
      </c>
      <c r="D26" s="137">
        <v>22298.679672409999</v>
      </c>
      <c r="E26" s="137">
        <v>23295.851851004645</v>
      </c>
      <c r="F26" s="137">
        <v>24325.146213062573</v>
      </c>
      <c r="G26" s="137">
        <v>24677.425718081373</v>
      </c>
      <c r="H26" s="137">
        <v>26239.768106269286</v>
      </c>
      <c r="I26" s="137">
        <v>27096.871202259907</v>
      </c>
      <c r="J26" s="137">
        <v>30733.840826045107</v>
      </c>
      <c r="K26" s="137">
        <v>33438.689349965491</v>
      </c>
      <c r="L26" s="138"/>
      <c r="M26" s="138"/>
      <c r="N26" s="137">
        <v>27476.871420421947</v>
      </c>
      <c r="O26" s="137">
        <v>28788.838931062925</v>
      </c>
      <c r="P26" s="137">
        <v>30196.117212442383</v>
      </c>
      <c r="Q26" s="137">
        <v>30706.004419763834</v>
      </c>
      <c r="R26" s="137">
        <v>32711.181937415447</v>
      </c>
      <c r="S26" s="137">
        <v>33576.167480238473</v>
      </c>
      <c r="T26" s="137">
        <v>37783.189806923823</v>
      </c>
      <c r="U26" s="137">
        <v>41209.77056305021</v>
      </c>
      <c r="V26" s="138"/>
      <c r="W26" s="138"/>
      <c r="X26" s="137">
        <v>0</v>
      </c>
      <c r="Y26" s="137">
        <v>0</v>
      </c>
      <c r="Z26" s="137">
        <v>0</v>
      </c>
      <c r="AA26" s="137">
        <v>0</v>
      </c>
      <c r="AB26" s="137">
        <v>0</v>
      </c>
      <c r="AC26" s="137">
        <v>0</v>
      </c>
      <c r="AD26" s="137">
        <v>0</v>
      </c>
      <c r="AE26" s="137">
        <v>0</v>
      </c>
      <c r="AF26" s="17"/>
      <c r="AG26" s="17"/>
    </row>
    <row r="27" spans="1:33" x14ac:dyDescent="0.25">
      <c r="A27" s="2" t="s">
        <v>282</v>
      </c>
      <c r="B27" s="9" t="s">
        <v>35</v>
      </c>
      <c r="C27" s="46" t="s">
        <v>566</v>
      </c>
      <c r="D27" s="137">
        <v>674.78810563001377</v>
      </c>
      <c r="E27" s="137">
        <v>917.52687530658704</v>
      </c>
      <c r="F27" s="137">
        <v>453.06951841927958</v>
      </c>
      <c r="G27" s="137">
        <v>1229.2034247972429</v>
      </c>
      <c r="H27" s="137">
        <v>330.95203016915883</v>
      </c>
      <c r="I27" s="137">
        <v>788.81087523451265</v>
      </c>
      <c r="J27" s="137">
        <v>1124.363206304577</v>
      </c>
      <c r="K27" s="137">
        <v>694.28556812860529</v>
      </c>
      <c r="L27" s="138"/>
      <c r="M27" s="138"/>
      <c r="N27" s="137">
        <v>831.48716815582247</v>
      </c>
      <c r="O27" s="137">
        <v>1133.8728283929934</v>
      </c>
      <c r="P27" s="137">
        <v>562.41965264022713</v>
      </c>
      <c r="Q27" s="137">
        <v>1529.4920234308579</v>
      </c>
      <c r="R27" s="137">
        <v>412.5734658773078</v>
      </c>
      <c r="S27" s="137">
        <v>977.42820045210965</v>
      </c>
      <c r="T27" s="137">
        <v>1382.2557576248744</v>
      </c>
      <c r="U27" s="137">
        <v>855.63607677243829</v>
      </c>
      <c r="V27" s="138"/>
      <c r="W27" s="138"/>
      <c r="X27" s="137">
        <v>0</v>
      </c>
      <c r="Y27" s="137">
        <v>0</v>
      </c>
      <c r="Z27" s="137">
        <v>0</v>
      </c>
      <c r="AA27" s="137">
        <v>0</v>
      </c>
      <c r="AB27" s="137">
        <v>0</v>
      </c>
      <c r="AC27" s="137">
        <v>0</v>
      </c>
      <c r="AD27" s="137">
        <v>0</v>
      </c>
      <c r="AE27" s="137">
        <v>0</v>
      </c>
      <c r="AF27" s="17"/>
      <c r="AG27" s="17"/>
    </row>
    <row r="28" spans="1:33" x14ac:dyDescent="0.25">
      <c r="A28" s="2" t="s">
        <v>283</v>
      </c>
      <c r="B28" s="9" t="s">
        <v>36</v>
      </c>
      <c r="C28" s="46" t="s">
        <v>566</v>
      </c>
      <c r="D28" s="137">
        <v>-1071.2369403048585</v>
      </c>
      <c r="E28" s="137">
        <v>-1131.5332979764232</v>
      </c>
      <c r="F28" s="137">
        <v>-1172.2329670117588</v>
      </c>
      <c r="G28" s="137">
        <v>-1254.0099039990798</v>
      </c>
      <c r="H28" s="137">
        <v>-1272.3172759115243</v>
      </c>
      <c r="I28" s="137">
        <v>-1338.8573824187672</v>
      </c>
      <c r="J28" s="137">
        <v>-1479.2734562216153</v>
      </c>
      <c r="K28" s="137">
        <v>-1569.1298754124803</v>
      </c>
      <c r="L28" s="138"/>
      <c r="M28" s="138"/>
      <c r="N28" s="137">
        <v>-1319.9992152890379</v>
      </c>
      <c r="O28" s="137">
        <v>-1398.3403598599396</v>
      </c>
      <c r="P28" s="137">
        <v>-1455.1560661603792</v>
      </c>
      <c r="Q28" s="137">
        <v>-1560.3586084917247</v>
      </c>
      <c r="R28" s="137">
        <v>-1586.1040282789295</v>
      </c>
      <c r="S28" s="137">
        <v>-1658.9996449662806</v>
      </c>
      <c r="T28" s="137">
        <v>-1818.570939086814</v>
      </c>
      <c r="U28" s="137">
        <v>-1933.7923646652314</v>
      </c>
      <c r="V28" s="138"/>
      <c r="W28" s="138"/>
      <c r="X28" s="137">
        <v>0</v>
      </c>
      <c r="Y28" s="137">
        <v>0</v>
      </c>
      <c r="Z28" s="137">
        <v>0</v>
      </c>
      <c r="AA28" s="137">
        <v>0</v>
      </c>
      <c r="AB28" s="137">
        <v>0</v>
      </c>
      <c r="AC28" s="137">
        <v>0</v>
      </c>
      <c r="AD28" s="137">
        <v>0</v>
      </c>
      <c r="AE28" s="137">
        <v>0</v>
      </c>
      <c r="AF28" s="17"/>
      <c r="AG28" s="17"/>
    </row>
    <row r="29" spans="1:33" x14ac:dyDescent="0.25">
      <c r="A29" s="2" t="s">
        <v>284</v>
      </c>
      <c r="B29" s="9" t="s">
        <v>37</v>
      </c>
      <c r="C29" s="46" t="s">
        <v>566</v>
      </c>
      <c r="D29" s="137">
        <v>-396.4488346748447</v>
      </c>
      <c r="E29" s="137">
        <v>-214.00642266983624</v>
      </c>
      <c r="F29" s="137">
        <v>-719.16344859247943</v>
      </c>
      <c r="G29" s="137">
        <v>-24.806479201836797</v>
      </c>
      <c r="H29" s="137">
        <v>-941.3652457423658</v>
      </c>
      <c r="I29" s="137">
        <v>-550.04650718425444</v>
      </c>
      <c r="J29" s="137">
        <v>-354.91024991703847</v>
      </c>
      <c r="K29" s="137">
        <v>-874.84430728387497</v>
      </c>
      <c r="L29" s="138"/>
      <c r="M29" s="138"/>
      <c r="N29" s="137">
        <v>-488.51204713321539</v>
      </c>
      <c r="O29" s="137">
        <v>-264.46753146694624</v>
      </c>
      <c r="P29" s="137">
        <v>-892.73641352015204</v>
      </c>
      <c r="Q29" s="137">
        <v>-30.866585060866836</v>
      </c>
      <c r="R29" s="137">
        <v>-1173.5305624016219</v>
      </c>
      <c r="S29" s="137">
        <v>-681.57144451417093</v>
      </c>
      <c r="T29" s="137">
        <v>-436.3151814619394</v>
      </c>
      <c r="U29" s="137">
        <v>-1078.156287892793</v>
      </c>
      <c r="V29" s="138"/>
      <c r="W29" s="138"/>
      <c r="X29" s="137">
        <v>0</v>
      </c>
      <c r="Y29" s="137">
        <v>0</v>
      </c>
      <c r="Z29" s="137">
        <v>0</v>
      </c>
      <c r="AA29" s="137">
        <v>0</v>
      </c>
      <c r="AB29" s="137">
        <v>0</v>
      </c>
      <c r="AC29" s="137">
        <v>0</v>
      </c>
      <c r="AD29" s="137">
        <v>0</v>
      </c>
      <c r="AE29" s="137">
        <v>0</v>
      </c>
      <c r="AF29" s="17"/>
      <c r="AG29" s="17"/>
    </row>
    <row r="30" spans="1:33" x14ac:dyDescent="0.25">
      <c r="A30" s="2" t="s">
        <v>285</v>
      </c>
      <c r="B30" s="9" t="s">
        <v>38</v>
      </c>
      <c r="C30" s="46" t="s">
        <v>566</v>
      </c>
      <c r="D30" s="137">
        <v>1393.62101326949</v>
      </c>
      <c r="E30" s="137">
        <v>1243.3007847277627</v>
      </c>
      <c r="F30" s="137">
        <v>1079.7508397995489</v>
      </c>
      <c r="G30" s="137">
        <v>1587.1488673897477</v>
      </c>
      <c r="H30" s="137">
        <v>2990.8624122737006</v>
      </c>
      <c r="I30" s="137">
        <v>4187.0161309694577</v>
      </c>
      <c r="J30" s="137">
        <v>3059.7587738374332</v>
      </c>
      <c r="K30" s="137">
        <v>4051.2839510355734</v>
      </c>
      <c r="L30" s="140"/>
      <c r="M30" s="140"/>
      <c r="N30" s="137">
        <v>1800.4795577741911</v>
      </c>
      <c r="O30" s="137">
        <v>1671.7458128464064</v>
      </c>
      <c r="P30" s="137">
        <v>1410.9315070298671</v>
      </c>
      <c r="Q30" s="137">
        <v>2036.0441027124859</v>
      </c>
      <c r="R30" s="137">
        <v>3524.9857731190641</v>
      </c>
      <c r="S30" s="137">
        <v>4888.5937711995193</v>
      </c>
      <c r="T30" s="137">
        <v>3862.8959375883296</v>
      </c>
      <c r="U30" s="137">
        <v>4686.8662263503347</v>
      </c>
      <c r="V30" s="140"/>
      <c r="W30" s="140"/>
      <c r="X30" s="137">
        <v>0</v>
      </c>
      <c r="Y30" s="137">
        <v>0</v>
      </c>
      <c r="Z30" s="137">
        <v>0</v>
      </c>
      <c r="AA30" s="137">
        <v>0</v>
      </c>
      <c r="AB30" s="137">
        <v>0</v>
      </c>
      <c r="AC30" s="137">
        <v>0</v>
      </c>
      <c r="AD30" s="137">
        <v>0</v>
      </c>
      <c r="AE30" s="137">
        <v>0</v>
      </c>
      <c r="AF30" s="17"/>
      <c r="AG30" s="17"/>
    </row>
    <row r="31" spans="1:33" x14ac:dyDescent="0.25">
      <c r="A31" s="2" t="s">
        <v>286</v>
      </c>
      <c r="B31" s="9" t="s">
        <v>39</v>
      </c>
      <c r="C31" s="46" t="s">
        <v>566</v>
      </c>
      <c r="D31" s="137">
        <v>0</v>
      </c>
      <c r="E31" s="137">
        <v>0</v>
      </c>
      <c r="F31" s="137">
        <v>-8.3078861882683501</v>
      </c>
      <c r="G31" s="137">
        <v>0</v>
      </c>
      <c r="H31" s="137">
        <v>0</v>
      </c>
      <c r="I31" s="137">
        <v>0</v>
      </c>
      <c r="J31" s="137">
        <v>0</v>
      </c>
      <c r="K31" s="137">
        <v>0</v>
      </c>
      <c r="L31" s="138"/>
      <c r="M31" s="138"/>
      <c r="N31" s="137">
        <v>0</v>
      </c>
      <c r="O31" s="137">
        <v>0</v>
      </c>
      <c r="P31" s="137">
        <v>-8.3078861882683501</v>
      </c>
      <c r="Q31" s="137">
        <v>0</v>
      </c>
      <c r="R31" s="137">
        <v>0</v>
      </c>
      <c r="S31" s="137">
        <v>0</v>
      </c>
      <c r="T31" s="137">
        <v>0</v>
      </c>
      <c r="U31" s="137">
        <v>0</v>
      </c>
      <c r="V31" s="138"/>
      <c r="W31" s="138"/>
      <c r="X31" s="137">
        <v>0</v>
      </c>
      <c r="Y31" s="137">
        <v>0</v>
      </c>
      <c r="Z31" s="137">
        <v>0</v>
      </c>
      <c r="AA31" s="137">
        <v>0</v>
      </c>
      <c r="AB31" s="137">
        <v>0</v>
      </c>
      <c r="AC31" s="137">
        <v>0</v>
      </c>
      <c r="AD31" s="137">
        <v>0</v>
      </c>
      <c r="AE31" s="137">
        <v>0</v>
      </c>
      <c r="AF31" s="17"/>
      <c r="AG31" s="17"/>
    </row>
    <row r="32" spans="1:33" x14ac:dyDescent="0.25">
      <c r="A32" s="2" t="s">
        <v>287</v>
      </c>
      <c r="B32" s="9" t="s">
        <v>42</v>
      </c>
      <c r="C32" s="46" t="s">
        <v>566</v>
      </c>
      <c r="D32" s="137">
        <v>23295.851851004645</v>
      </c>
      <c r="E32" s="137">
        <v>24325.146213062573</v>
      </c>
      <c r="F32" s="137">
        <v>24677.425718081373</v>
      </c>
      <c r="G32" s="137">
        <v>26239.768106269286</v>
      </c>
      <c r="H32" s="137">
        <v>27096.871202259907</v>
      </c>
      <c r="I32" s="137">
        <v>30733.840826045107</v>
      </c>
      <c r="J32" s="137">
        <v>33438.689349965491</v>
      </c>
      <c r="K32" s="137">
        <v>36615.12899371719</v>
      </c>
      <c r="L32" s="138"/>
      <c r="M32" s="138"/>
      <c r="N32" s="137">
        <v>28788.838931062925</v>
      </c>
      <c r="O32" s="137">
        <v>30196.117212442383</v>
      </c>
      <c r="P32" s="137">
        <v>30706.004419763834</v>
      </c>
      <c r="Q32" s="137">
        <v>32711.181937415447</v>
      </c>
      <c r="R32" s="137">
        <v>33576.167480238473</v>
      </c>
      <c r="S32" s="137">
        <v>37783.189806923823</v>
      </c>
      <c r="T32" s="137">
        <v>41209.77056305021</v>
      </c>
      <c r="U32" s="137">
        <v>44818.480501507751</v>
      </c>
      <c r="V32" s="138"/>
      <c r="W32" s="138"/>
      <c r="X32" s="137">
        <v>0</v>
      </c>
      <c r="Y32" s="137">
        <v>0</v>
      </c>
      <c r="Z32" s="137">
        <v>0</v>
      </c>
      <c r="AA32" s="137">
        <v>0</v>
      </c>
      <c r="AB32" s="137">
        <v>0</v>
      </c>
      <c r="AC32" s="137">
        <v>0</v>
      </c>
      <c r="AD32" s="137">
        <v>0</v>
      </c>
      <c r="AE32" s="137">
        <v>0</v>
      </c>
      <c r="AF32" s="17"/>
      <c r="AG32" s="17"/>
    </row>
    <row r="33" spans="1:33" x14ac:dyDescent="0.25">
      <c r="A33" s="2"/>
      <c r="B33" s="10" t="s">
        <v>43</v>
      </c>
      <c r="C33" s="11"/>
      <c r="D33" s="139"/>
      <c r="E33" s="139"/>
      <c r="F33" s="139"/>
      <c r="G33" s="139"/>
      <c r="H33" s="139"/>
      <c r="I33" s="139"/>
      <c r="J33" s="139"/>
      <c r="K33" s="139"/>
      <c r="L33" s="138"/>
      <c r="M33" s="138"/>
      <c r="N33" s="139"/>
      <c r="O33" s="139"/>
      <c r="P33" s="139"/>
      <c r="Q33" s="139"/>
      <c r="R33" s="139"/>
      <c r="S33" s="139"/>
      <c r="T33" s="139"/>
      <c r="U33" s="139"/>
      <c r="V33" s="138"/>
      <c r="W33" s="138"/>
      <c r="X33" s="139"/>
      <c r="Y33" s="139"/>
      <c r="Z33" s="139"/>
      <c r="AA33" s="139"/>
      <c r="AB33" s="139"/>
      <c r="AC33" s="139"/>
      <c r="AD33" s="139"/>
      <c r="AE33" s="139"/>
      <c r="AF33" s="17"/>
      <c r="AG33" s="17"/>
    </row>
    <row r="34" spans="1:33" x14ac:dyDescent="0.25">
      <c r="A34" s="2" t="s">
        <v>288</v>
      </c>
      <c r="B34" s="9" t="s">
        <v>34</v>
      </c>
      <c r="C34" s="46" t="s">
        <v>566</v>
      </c>
      <c r="D34" s="137">
        <v>16754.129517840622</v>
      </c>
      <c r="E34" s="137">
        <v>17503.355574145342</v>
      </c>
      <c r="F34" s="137">
        <v>18276.716656830373</v>
      </c>
      <c r="G34" s="137">
        <v>18541.402124323249</v>
      </c>
      <c r="H34" s="137">
        <v>19715.269236971162</v>
      </c>
      <c r="I34" s="137">
        <v>20359.254284127859</v>
      </c>
      <c r="J34" s="137">
        <v>23091.894109648245</v>
      </c>
      <c r="K34" s="137">
        <v>25124.184055136499</v>
      </c>
      <c r="L34" s="138"/>
      <c r="M34" s="138"/>
      <c r="N34" s="137">
        <v>20644.767730010124</v>
      </c>
      <c r="O34" s="137">
        <v>21630.515492631002</v>
      </c>
      <c r="P34" s="137">
        <v>22687.875073568353</v>
      </c>
      <c r="Q34" s="137">
        <v>23070.97920513375</v>
      </c>
      <c r="R34" s="137">
        <v>24577.570820894936</v>
      </c>
      <c r="S34" s="137">
        <v>25227.478350328063</v>
      </c>
      <c r="T34" s="137">
        <v>28388.427697160652</v>
      </c>
      <c r="U34" s="137">
        <v>30962.991690853691</v>
      </c>
      <c r="V34" s="138"/>
      <c r="W34" s="138"/>
      <c r="X34" s="137">
        <v>0</v>
      </c>
      <c r="Y34" s="137">
        <v>0</v>
      </c>
      <c r="Z34" s="137">
        <v>0</v>
      </c>
      <c r="AA34" s="137">
        <v>0</v>
      </c>
      <c r="AB34" s="137">
        <v>0</v>
      </c>
      <c r="AC34" s="137">
        <v>0</v>
      </c>
      <c r="AD34" s="137">
        <v>0</v>
      </c>
      <c r="AE34" s="137">
        <v>0</v>
      </c>
      <c r="AF34" s="17"/>
      <c r="AG34" s="17"/>
    </row>
    <row r="35" spans="1:33" x14ac:dyDescent="0.25">
      <c r="A35" s="2" t="s">
        <v>289</v>
      </c>
      <c r="B35" s="9" t="s">
        <v>35</v>
      </c>
      <c r="C35" s="46" t="s">
        <v>566</v>
      </c>
      <c r="D35" s="137">
        <v>507.00254386862952</v>
      </c>
      <c r="E35" s="137">
        <v>689.38449858115496</v>
      </c>
      <c r="F35" s="137">
        <v>340.4141188491223</v>
      </c>
      <c r="G35" s="137">
        <v>923.56290530992158</v>
      </c>
      <c r="H35" s="137">
        <v>248.66105343927342</v>
      </c>
      <c r="I35" s="137">
        <v>592.67363641768031</v>
      </c>
      <c r="J35" s="137">
        <v>844.79112935234559</v>
      </c>
      <c r="K35" s="137">
        <v>521.65197678437391</v>
      </c>
      <c r="L35" s="138"/>
      <c r="M35" s="138"/>
      <c r="N35" s="137">
        <v>624.73850077059524</v>
      </c>
      <c r="O35" s="137">
        <v>851.93619096476823</v>
      </c>
      <c r="P35" s="137">
        <v>422.57442333557196</v>
      </c>
      <c r="Q35" s="137">
        <v>1149.1849667122099</v>
      </c>
      <c r="R35" s="137">
        <v>309.98737972299608</v>
      </c>
      <c r="S35" s="137">
        <v>734.39140367698042</v>
      </c>
      <c r="T35" s="137">
        <v>1038.5588891472303</v>
      </c>
      <c r="U35" s="137">
        <v>642.88280117856425</v>
      </c>
      <c r="V35" s="138"/>
      <c r="W35" s="138"/>
      <c r="X35" s="137">
        <v>0</v>
      </c>
      <c r="Y35" s="137">
        <v>0</v>
      </c>
      <c r="Z35" s="137">
        <v>0</v>
      </c>
      <c r="AA35" s="137">
        <v>0</v>
      </c>
      <c r="AB35" s="137">
        <v>0</v>
      </c>
      <c r="AC35" s="137">
        <v>0</v>
      </c>
      <c r="AD35" s="137">
        <v>0</v>
      </c>
      <c r="AE35" s="137">
        <v>0</v>
      </c>
      <c r="AF35" s="17"/>
      <c r="AG35" s="17"/>
    </row>
    <row r="36" spans="1:33" x14ac:dyDescent="0.25">
      <c r="A36" s="2" t="s">
        <v>290</v>
      </c>
      <c r="B36" s="9" t="s">
        <v>36</v>
      </c>
      <c r="C36" s="46" t="s">
        <v>566</v>
      </c>
      <c r="D36" s="137">
        <v>-804.87466997292188</v>
      </c>
      <c r="E36" s="137">
        <v>-850.17838305030944</v>
      </c>
      <c r="F36" s="137">
        <v>-880.75810957981139</v>
      </c>
      <c r="G36" s="137">
        <v>-942.20127186502418</v>
      </c>
      <c r="H36" s="137">
        <v>-955.95652933580106</v>
      </c>
      <c r="I36" s="137">
        <v>-1005.9514877338364</v>
      </c>
      <c r="J36" s="137">
        <v>-1111.4532089765689</v>
      </c>
      <c r="K36" s="137">
        <v>-1178.9668962105188</v>
      </c>
      <c r="L36" s="138"/>
      <c r="M36" s="138"/>
      <c r="N36" s="137">
        <v>-991.78238986785391</v>
      </c>
      <c r="O36" s="137">
        <v>-1050.6440669715778</v>
      </c>
      <c r="P36" s="137">
        <v>-1093.3325900585714</v>
      </c>
      <c r="Q36" s="137">
        <v>-1172.3765983011895</v>
      </c>
      <c r="R36" s="137">
        <v>-1191.7204385618174</v>
      </c>
      <c r="S36" s="137">
        <v>-1246.4906142495668</v>
      </c>
      <c r="T36" s="137">
        <v>-1366.3846244914705</v>
      </c>
      <c r="U36" s="137">
        <v>-1452.9563280959467</v>
      </c>
      <c r="V36" s="138"/>
      <c r="W36" s="138"/>
      <c r="X36" s="137">
        <v>0</v>
      </c>
      <c r="Y36" s="137">
        <v>0</v>
      </c>
      <c r="Z36" s="137">
        <v>0</v>
      </c>
      <c r="AA36" s="137">
        <v>0</v>
      </c>
      <c r="AB36" s="137">
        <v>0</v>
      </c>
      <c r="AC36" s="137">
        <v>0</v>
      </c>
      <c r="AD36" s="137">
        <v>0</v>
      </c>
      <c r="AE36" s="137">
        <v>0</v>
      </c>
      <c r="AF36" s="17"/>
      <c r="AG36" s="17"/>
    </row>
    <row r="37" spans="1:33" x14ac:dyDescent="0.25">
      <c r="A37" s="2" t="s">
        <v>291</v>
      </c>
      <c r="B37" s="9" t="s">
        <v>37</v>
      </c>
      <c r="C37" s="46" t="s">
        <v>566</v>
      </c>
      <c r="D37" s="137">
        <v>-297.87212610429231</v>
      </c>
      <c r="E37" s="137">
        <v>-160.79388446915456</v>
      </c>
      <c r="F37" s="137">
        <v>-540.34399073068903</v>
      </c>
      <c r="G37" s="137">
        <v>-18.638366555102625</v>
      </c>
      <c r="H37" s="137">
        <v>-707.29547589652771</v>
      </c>
      <c r="I37" s="137">
        <v>-413.27785131615599</v>
      </c>
      <c r="J37" s="137">
        <v>-266.66207962422334</v>
      </c>
      <c r="K37" s="137">
        <v>-657.31491942614502</v>
      </c>
      <c r="L37" s="138"/>
      <c r="M37" s="138"/>
      <c r="N37" s="137">
        <v>-367.04388909725867</v>
      </c>
      <c r="O37" s="137">
        <v>-198.70787600680936</v>
      </c>
      <c r="P37" s="137">
        <v>-670.75816672299959</v>
      </c>
      <c r="Q37" s="137">
        <v>-23.191631588979885</v>
      </c>
      <c r="R37" s="137">
        <v>-881.73305883882131</v>
      </c>
      <c r="S37" s="137">
        <v>-512.09921057258646</v>
      </c>
      <c r="T37" s="137">
        <v>-327.82573534424006</v>
      </c>
      <c r="U37" s="137">
        <v>-810.07352691738265</v>
      </c>
      <c r="V37" s="138"/>
      <c r="W37" s="138"/>
      <c r="X37" s="137">
        <v>0</v>
      </c>
      <c r="Y37" s="137">
        <v>0</v>
      </c>
      <c r="Z37" s="137">
        <v>0</v>
      </c>
      <c r="AA37" s="137">
        <v>0</v>
      </c>
      <c r="AB37" s="137">
        <v>0</v>
      </c>
      <c r="AC37" s="137">
        <v>0</v>
      </c>
      <c r="AD37" s="137">
        <v>0</v>
      </c>
      <c r="AE37" s="137">
        <v>0</v>
      </c>
      <c r="AF37" s="17"/>
      <c r="AG37" s="17"/>
    </row>
    <row r="38" spans="1:33" x14ac:dyDescent="0.25">
      <c r="A38" s="2" t="s">
        <v>292</v>
      </c>
      <c r="B38" s="9" t="s">
        <v>38</v>
      </c>
      <c r="C38" s="46" t="s">
        <v>566</v>
      </c>
      <c r="D38" s="137">
        <v>1047.0981824090129</v>
      </c>
      <c r="E38" s="137">
        <v>934.15496715418317</v>
      </c>
      <c r="F38" s="137">
        <v>811.2715946757063</v>
      </c>
      <c r="G38" s="137">
        <v>1192.5054792030178</v>
      </c>
      <c r="H38" s="137">
        <v>2247.1866927293768</v>
      </c>
      <c r="I38" s="137">
        <v>3145.9176768365387</v>
      </c>
      <c r="J38" s="137">
        <v>2298.9520251124841</v>
      </c>
      <c r="K38" s="137">
        <v>3043.935202727776</v>
      </c>
      <c r="L38" s="140"/>
      <c r="M38" s="140"/>
      <c r="N38" s="137">
        <v>1352.7916517181384</v>
      </c>
      <c r="O38" s="137">
        <v>1256.0674569441589</v>
      </c>
      <c r="P38" s="137">
        <v>1060.1044347405341</v>
      </c>
      <c r="Q38" s="137">
        <v>1529.7832473501694</v>
      </c>
      <c r="R38" s="137">
        <v>2648.5006762285789</v>
      </c>
      <c r="S38" s="137">
        <v>3673.0485574051754</v>
      </c>
      <c r="T38" s="137">
        <v>2902.3897290372843</v>
      </c>
      <c r="U38" s="137">
        <v>3521.4804168976902</v>
      </c>
      <c r="V38" s="140"/>
      <c r="W38" s="140"/>
      <c r="X38" s="137">
        <v>0</v>
      </c>
      <c r="Y38" s="137">
        <v>0</v>
      </c>
      <c r="Z38" s="137">
        <v>0</v>
      </c>
      <c r="AA38" s="137">
        <v>0</v>
      </c>
      <c r="AB38" s="137">
        <v>0</v>
      </c>
      <c r="AC38" s="137">
        <v>0</v>
      </c>
      <c r="AD38" s="137">
        <v>0</v>
      </c>
      <c r="AE38" s="137">
        <v>0</v>
      </c>
      <c r="AF38" s="17"/>
      <c r="AG38" s="17"/>
    </row>
    <row r="39" spans="1:33" x14ac:dyDescent="0.25">
      <c r="A39" s="2" t="s">
        <v>293</v>
      </c>
      <c r="B39" s="9" t="s">
        <v>39</v>
      </c>
      <c r="C39" s="46" t="s">
        <v>566</v>
      </c>
      <c r="D39" s="137">
        <v>0</v>
      </c>
      <c r="E39" s="137">
        <v>0</v>
      </c>
      <c r="F39" s="137">
        <v>-6.2421364521392588</v>
      </c>
      <c r="G39" s="137">
        <v>0</v>
      </c>
      <c r="H39" s="137">
        <v>0</v>
      </c>
      <c r="I39" s="137">
        <v>0</v>
      </c>
      <c r="J39" s="137">
        <v>0</v>
      </c>
      <c r="K39" s="137">
        <v>0</v>
      </c>
      <c r="L39" s="138"/>
      <c r="M39" s="138"/>
      <c r="N39" s="137">
        <v>0</v>
      </c>
      <c r="O39" s="137">
        <v>0</v>
      </c>
      <c r="P39" s="137">
        <v>-6.2421364521392588</v>
      </c>
      <c r="Q39" s="137">
        <v>0</v>
      </c>
      <c r="R39" s="137">
        <v>0</v>
      </c>
      <c r="S39" s="137">
        <v>0</v>
      </c>
      <c r="T39" s="137">
        <v>0</v>
      </c>
      <c r="U39" s="137">
        <v>0</v>
      </c>
      <c r="V39" s="138"/>
      <c r="W39" s="138"/>
      <c r="X39" s="137">
        <v>0</v>
      </c>
      <c r="Y39" s="137">
        <v>0</v>
      </c>
      <c r="Z39" s="137">
        <v>0</v>
      </c>
      <c r="AA39" s="137">
        <v>0</v>
      </c>
      <c r="AB39" s="137">
        <v>0</v>
      </c>
      <c r="AC39" s="137">
        <v>0</v>
      </c>
      <c r="AD39" s="137">
        <v>0</v>
      </c>
      <c r="AE39" s="137">
        <v>0</v>
      </c>
      <c r="AF39" s="17"/>
      <c r="AG39" s="17"/>
    </row>
    <row r="40" spans="1:33" x14ac:dyDescent="0.25">
      <c r="A40" s="2" t="s">
        <v>294</v>
      </c>
      <c r="B40" s="9" t="s">
        <v>44</v>
      </c>
      <c r="C40" s="46" t="s">
        <v>566</v>
      </c>
      <c r="D40" s="137">
        <v>17503.355574145342</v>
      </c>
      <c r="E40" s="137">
        <v>18276.716656830373</v>
      </c>
      <c r="F40" s="137">
        <v>18541.402124323249</v>
      </c>
      <c r="G40" s="137">
        <v>19715.269236971162</v>
      </c>
      <c r="H40" s="137">
        <v>20359.254284127859</v>
      </c>
      <c r="I40" s="137">
        <v>23091.894109648245</v>
      </c>
      <c r="J40" s="137">
        <v>25124.184055136499</v>
      </c>
      <c r="K40" s="137">
        <v>27510.804338438131</v>
      </c>
      <c r="L40" s="138"/>
      <c r="M40" s="138"/>
      <c r="N40" s="137">
        <v>21630.515492631002</v>
      </c>
      <c r="O40" s="137">
        <v>22687.875073568353</v>
      </c>
      <c r="P40" s="137">
        <v>23070.97920513375</v>
      </c>
      <c r="Q40" s="137">
        <v>24577.570820894936</v>
      </c>
      <c r="R40" s="137">
        <v>25227.478350328063</v>
      </c>
      <c r="S40" s="137">
        <v>28388.427697160652</v>
      </c>
      <c r="T40" s="137">
        <v>30962.991690853691</v>
      </c>
      <c r="U40" s="137">
        <v>33674.398580834</v>
      </c>
      <c r="V40" s="138"/>
      <c r="W40" s="138"/>
      <c r="X40" s="137">
        <v>0</v>
      </c>
      <c r="Y40" s="137">
        <v>0</v>
      </c>
      <c r="Z40" s="137">
        <v>0</v>
      </c>
      <c r="AA40" s="137">
        <v>0</v>
      </c>
      <c r="AB40" s="137">
        <v>0</v>
      </c>
      <c r="AC40" s="137">
        <v>0</v>
      </c>
      <c r="AD40" s="137">
        <v>0</v>
      </c>
      <c r="AE40" s="137">
        <v>0</v>
      </c>
      <c r="AF40" s="17"/>
      <c r="AG40" s="17"/>
    </row>
    <row r="41" spans="1:33" x14ac:dyDescent="0.25">
      <c r="A41" s="2"/>
      <c r="B41" s="10" t="s">
        <v>441</v>
      </c>
      <c r="C41" s="11"/>
      <c r="D41" s="139"/>
      <c r="E41" s="139"/>
      <c r="F41" s="139"/>
      <c r="G41" s="139"/>
      <c r="H41" s="139"/>
      <c r="I41" s="139"/>
      <c r="J41" s="139"/>
      <c r="K41" s="139"/>
      <c r="L41" s="138"/>
      <c r="M41" s="138"/>
      <c r="N41" s="139"/>
      <c r="O41" s="139"/>
      <c r="P41" s="139"/>
      <c r="Q41" s="139"/>
      <c r="R41" s="139"/>
      <c r="S41" s="139"/>
      <c r="T41" s="139"/>
      <c r="U41" s="139"/>
      <c r="V41" s="138"/>
      <c r="W41" s="138"/>
      <c r="X41" s="139"/>
      <c r="Y41" s="139"/>
      <c r="Z41" s="139"/>
      <c r="AA41" s="139"/>
      <c r="AB41" s="139"/>
      <c r="AC41" s="139"/>
      <c r="AD41" s="139"/>
      <c r="AE41" s="139"/>
      <c r="AF41" s="17"/>
      <c r="AG41" s="17"/>
    </row>
    <row r="42" spans="1:33" x14ac:dyDescent="0.25">
      <c r="A42" s="2" t="s">
        <v>295</v>
      </c>
      <c r="B42" s="9" t="s">
        <v>34</v>
      </c>
      <c r="C42" s="46" t="s">
        <v>566</v>
      </c>
      <c r="D42" s="137">
        <v>39124.403627127343</v>
      </c>
      <c r="E42" s="137">
        <v>45097.030425401026</v>
      </c>
      <c r="F42" s="137">
        <v>53222.888016218749</v>
      </c>
      <c r="G42" s="137">
        <v>57791.287436870851</v>
      </c>
      <c r="H42" s="137">
        <v>68363.857527088592</v>
      </c>
      <c r="I42" s="137">
        <v>66659.610139200595</v>
      </c>
      <c r="J42" s="137">
        <v>77672.933468308125</v>
      </c>
      <c r="K42" s="137">
        <v>86592.878799004306</v>
      </c>
      <c r="L42" s="138"/>
      <c r="M42" s="138"/>
      <c r="N42" s="137">
        <v>39124.403627127343</v>
      </c>
      <c r="O42" s="137">
        <v>45097.030425401026</v>
      </c>
      <c r="P42" s="137">
        <v>53222.888016218749</v>
      </c>
      <c r="Q42" s="137">
        <v>57791.287436870851</v>
      </c>
      <c r="R42" s="137">
        <v>68363.857527088592</v>
      </c>
      <c r="S42" s="137">
        <v>66659.610139200595</v>
      </c>
      <c r="T42" s="137">
        <v>77672.933468308125</v>
      </c>
      <c r="U42" s="137">
        <v>86592.878799004306</v>
      </c>
      <c r="V42" s="138"/>
      <c r="W42" s="138"/>
      <c r="X42" s="137">
        <v>0</v>
      </c>
      <c r="Y42" s="137">
        <v>0</v>
      </c>
      <c r="Z42" s="137">
        <v>0</v>
      </c>
      <c r="AA42" s="137">
        <v>0</v>
      </c>
      <c r="AB42" s="137">
        <v>0</v>
      </c>
      <c r="AC42" s="137">
        <v>0</v>
      </c>
      <c r="AD42" s="137">
        <v>0</v>
      </c>
      <c r="AE42" s="137">
        <v>0</v>
      </c>
      <c r="AF42" s="17"/>
      <c r="AG42" s="17"/>
    </row>
    <row r="43" spans="1:33" x14ac:dyDescent="0.25">
      <c r="A43" s="2" t="s">
        <v>296</v>
      </c>
      <c r="B43" s="9" t="s">
        <v>35</v>
      </c>
      <c r="C43" s="46" t="s">
        <v>566</v>
      </c>
      <c r="D43" s="137">
        <v>1183.9571936682278</v>
      </c>
      <c r="E43" s="137">
        <v>1776.1847764343438</v>
      </c>
      <c r="F43" s="137">
        <v>991.30619940292331</v>
      </c>
      <c r="G43" s="137">
        <v>2878.6328546738932</v>
      </c>
      <c r="H43" s="137">
        <v>862.24685169300051</v>
      </c>
      <c r="I43" s="137">
        <v>2029.0443490995265</v>
      </c>
      <c r="J43" s="137">
        <v>2949.6788635135149</v>
      </c>
      <c r="K43" s="137">
        <v>1858.1129917676024</v>
      </c>
      <c r="L43" s="138"/>
      <c r="M43" s="138"/>
      <c r="N43" s="137">
        <v>1183.9571936682278</v>
      </c>
      <c r="O43" s="137">
        <v>1776.1847764343438</v>
      </c>
      <c r="P43" s="137">
        <v>991.30619940292331</v>
      </c>
      <c r="Q43" s="137">
        <v>2878.6328546738932</v>
      </c>
      <c r="R43" s="137">
        <v>862.24685169300051</v>
      </c>
      <c r="S43" s="137">
        <v>2029.0443490995265</v>
      </c>
      <c r="T43" s="137">
        <v>2949.6788635135149</v>
      </c>
      <c r="U43" s="137">
        <v>1858.1129917676024</v>
      </c>
      <c r="V43" s="138"/>
      <c r="W43" s="138"/>
      <c r="X43" s="137">
        <v>0</v>
      </c>
      <c r="Y43" s="137">
        <v>0</v>
      </c>
      <c r="Z43" s="137">
        <v>0</v>
      </c>
      <c r="AA43" s="137">
        <v>0</v>
      </c>
      <c r="AB43" s="137">
        <v>0</v>
      </c>
      <c r="AC43" s="137">
        <v>0</v>
      </c>
      <c r="AD43" s="137">
        <v>0</v>
      </c>
      <c r="AE43" s="137">
        <v>0</v>
      </c>
      <c r="AF43" s="17"/>
      <c r="AG43" s="17"/>
    </row>
    <row r="44" spans="1:33" x14ac:dyDescent="0.25">
      <c r="A44" s="2" t="s">
        <v>297</v>
      </c>
      <c r="B44" s="9" t="s">
        <v>36</v>
      </c>
      <c r="C44" s="46" t="s">
        <v>566</v>
      </c>
      <c r="D44" s="137">
        <v>-1773.3806042016606</v>
      </c>
      <c r="E44" s="137">
        <v>-1932.8104176726586</v>
      </c>
      <c r="F44" s="137">
        <v>-2053.4583259829092</v>
      </c>
      <c r="G44" s="137">
        <v>-2226.0833996541933</v>
      </c>
      <c r="H44" s="137">
        <v>-2309.2206168163634</v>
      </c>
      <c r="I44" s="137">
        <v>-2592.0078024771633</v>
      </c>
      <c r="J44" s="137">
        <v>-2951.2091394155177</v>
      </c>
      <c r="K44" s="137">
        <v>-3213.8396704600514</v>
      </c>
      <c r="L44" s="140"/>
      <c r="M44" s="140"/>
      <c r="N44" s="137">
        <v>-1773.3806042016606</v>
      </c>
      <c r="O44" s="137">
        <v>-1932.8104176726586</v>
      </c>
      <c r="P44" s="137">
        <v>-2053.4583259829092</v>
      </c>
      <c r="Q44" s="137">
        <v>-2226.0833996541933</v>
      </c>
      <c r="R44" s="137">
        <v>-2309.2206168163634</v>
      </c>
      <c r="S44" s="137">
        <v>-2592.0078024771633</v>
      </c>
      <c r="T44" s="137">
        <v>-2951.2091394155177</v>
      </c>
      <c r="U44" s="137">
        <v>-3213.8396704600514</v>
      </c>
      <c r="V44" s="140"/>
      <c r="W44" s="140"/>
      <c r="X44" s="137">
        <v>0</v>
      </c>
      <c r="Y44" s="137">
        <v>0</v>
      </c>
      <c r="Z44" s="137">
        <v>0</v>
      </c>
      <c r="AA44" s="137">
        <v>0</v>
      </c>
      <c r="AB44" s="137">
        <v>0</v>
      </c>
      <c r="AC44" s="137">
        <v>0</v>
      </c>
      <c r="AD44" s="137">
        <v>0</v>
      </c>
      <c r="AE44" s="137">
        <v>0</v>
      </c>
      <c r="AF44" s="17"/>
      <c r="AG44" s="17"/>
    </row>
    <row r="45" spans="1:33" x14ac:dyDescent="0.25">
      <c r="A45" s="2" t="s">
        <v>298</v>
      </c>
      <c r="B45" s="9" t="s">
        <v>37</v>
      </c>
      <c r="C45" s="46" t="s">
        <v>566</v>
      </c>
      <c r="D45" s="137">
        <v>-589.42341053343296</v>
      </c>
      <c r="E45" s="137">
        <v>-156.62564123831467</v>
      </c>
      <c r="F45" s="137">
        <v>-1062.1521265799859</v>
      </c>
      <c r="G45" s="137">
        <v>652.54945501969962</v>
      </c>
      <c r="H45" s="137">
        <v>-1446.9737651233631</v>
      </c>
      <c r="I45" s="137">
        <v>-562.96345337763682</v>
      </c>
      <c r="J45" s="137">
        <v>-1.5302759020026544</v>
      </c>
      <c r="K45" s="137">
        <v>-1355.726678692449</v>
      </c>
      <c r="L45" s="138"/>
      <c r="M45" s="138"/>
      <c r="N45" s="137">
        <v>-589.42341053343296</v>
      </c>
      <c r="O45" s="137">
        <v>-156.62564123831467</v>
      </c>
      <c r="P45" s="137">
        <v>-1062.1521265799859</v>
      </c>
      <c r="Q45" s="137">
        <v>652.54945501969962</v>
      </c>
      <c r="R45" s="137">
        <v>-1446.9737651233631</v>
      </c>
      <c r="S45" s="137">
        <v>-562.96345337763682</v>
      </c>
      <c r="T45" s="137">
        <v>-1.5302759020026544</v>
      </c>
      <c r="U45" s="137">
        <v>-1355.726678692449</v>
      </c>
      <c r="V45" s="138"/>
      <c r="W45" s="138"/>
      <c r="X45" s="137">
        <v>0</v>
      </c>
      <c r="Y45" s="137">
        <v>0</v>
      </c>
      <c r="Z45" s="137">
        <v>0</v>
      </c>
      <c r="AA45" s="137">
        <v>0</v>
      </c>
      <c r="AB45" s="137">
        <v>0</v>
      </c>
      <c r="AC45" s="137">
        <v>0</v>
      </c>
      <c r="AD45" s="137">
        <v>0</v>
      </c>
      <c r="AE45" s="137">
        <v>0</v>
      </c>
      <c r="AF45" s="17"/>
      <c r="AG45" s="17"/>
    </row>
    <row r="46" spans="1:33" x14ac:dyDescent="0.25">
      <c r="A46" s="2" t="s">
        <v>299</v>
      </c>
      <c r="B46" s="9" t="s">
        <v>38</v>
      </c>
      <c r="C46" s="46" t="s">
        <v>566</v>
      </c>
      <c r="D46" s="137">
        <v>6562.0502088071098</v>
      </c>
      <c r="E46" s="137">
        <v>8282.4832320560436</v>
      </c>
      <c r="F46" s="137">
        <v>5630.5515472320949</v>
      </c>
      <c r="G46" s="137">
        <v>9920.0206351980378</v>
      </c>
      <c r="H46" s="137">
        <v>5869.6858674343157</v>
      </c>
      <c r="I46" s="137">
        <v>11576.286782485186</v>
      </c>
      <c r="J46" s="137">
        <v>8921.4756065981746</v>
      </c>
      <c r="K46" s="137">
        <v>12634.50055328784</v>
      </c>
      <c r="L46" s="138"/>
      <c r="M46" s="138"/>
      <c r="N46" s="137">
        <v>6562.0502088071098</v>
      </c>
      <c r="O46" s="137">
        <v>8282.4832320560436</v>
      </c>
      <c r="P46" s="137">
        <v>5630.5515472320949</v>
      </c>
      <c r="Q46" s="137">
        <v>9920.0206351980378</v>
      </c>
      <c r="R46" s="137">
        <v>5869.6858674343157</v>
      </c>
      <c r="S46" s="137">
        <v>11576.286782485186</v>
      </c>
      <c r="T46" s="137">
        <v>8921.4756065981746</v>
      </c>
      <c r="U46" s="137">
        <v>12634.50055328784</v>
      </c>
      <c r="V46" s="138"/>
      <c r="W46" s="138"/>
      <c r="X46" s="137">
        <v>0</v>
      </c>
      <c r="Y46" s="137">
        <v>0</v>
      </c>
      <c r="Z46" s="137">
        <v>0</v>
      </c>
      <c r="AA46" s="137">
        <v>0</v>
      </c>
      <c r="AB46" s="137">
        <v>0</v>
      </c>
      <c r="AC46" s="137">
        <v>0</v>
      </c>
      <c r="AD46" s="137">
        <v>0</v>
      </c>
      <c r="AE46" s="137">
        <v>0</v>
      </c>
      <c r="AF46" s="17"/>
      <c r="AG46" s="17"/>
    </row>
    <row r="47" spans="1:33" x14ac:dyDescent="0.25">
      <c r="A47" s="2" t="s">
        <v>300</v>
      </c>
      <c r="B47" s="9" t="s">
        <v>39</v>
      </c>
      <c r="C47" s="46" t="s">
        <v>566</v>
      </c>
      <c r="D47" s="137">
        <v>0</v>
      </c>
      <c r="E47" s="137">
        <v>0</v>
      </c>
      <c r="F47" s="137">
        <v>0</v>
      </c>
      <c r="G47" s="137">
        <v>0</v>
      </c>
      <c r="H47" s="137">
        <v>0</v>
      </c>
      <c r="I47" s="137">
        <v>0</v>
      </c>
      <c r="J47" s="137">
        <v>0</v>
      </c>
      <c r="K47" s="137">
        <v>0</v>
      </c>
      <c r="L47" s="138"/>
      <c r="M47" s="138"/>
      <c r="N47" s="137">
        <v>0</v>
      </c>
      <c r="O47" s="137">
        <v>0</v>
      </c>
      <c r="P47" s="137">
        <v>0</v>
      </c>
      <c r="Q47" s="137">
        <v>0</v>
      </c>
      <c r="R47" s="137">
        <v>0</v>
      </c>
      <c r="S47" s="137">
        <v>0</v>
      </c>
      <c r="T47" s="137">
        <v>0</v>
      </c>
      <c r="U47" s="137">
        <v>0</v>
      </c>
      <c r="V47" s="138"/>
      <c r="W47" s="138"/>
      <c r="X47" s="137">
        <v>0</v>
      </c>
      <c r="Y47" s="137">
        <v>0</v>
      </c>
      <c r="Z47" s="137">
        <v>0</v>
      </c>
      <c r="AA47" s="137">
        <v>0</v>
      </c>
      <c r="AB47" s="137">
        <v>0</v>
      </c>
      <c r="AC47" s="137">
        <v>0</v>
      </c>
      <c r="AD47" s="137">
        <v>0</v>
      </c>
      <c r="AE47" s="137">
        <v>0</v>
      </c>
      <c r="AF47" s="17"/>
      <c r="AG47" s="17"/>
    </row>
    <row r="48" spans="1:33" x14ac:dyDescent="0.25">
      <c r="A48" s="2" t="s">
        <v>301</v>
      </c>
      <c r="B48" s="9" t="s">
        <v>442</v>
      </c>
      <c r="C48" s="46" t="s">
        <v>566</v>
      </c>
      <c r="D48" s="137">
        <v>45097.030425401026</v>
      </c>
      <c r="E48" s="137">
        <v>53222.888016218749</v>
      </c>
      <c r="F48" s="137">
        <v>57791.287436870851</v>
      </c>
      <c r="G48" s="137">
        <v>68363.857527088592</v>
      </c>
      <c r="H48" s="137">
        <v>66659.610139200595</v>
      </c>
      <c r="I48" s="137">
        <v>77672.933468308125</v>
      </c>
      <c r="J48" s="137">
        <v>86592.878799004306</v>
      </c>
      <c r="K48" s="137">
        <v>97871.652673599718</v>
      </c>
      <c r="L48" s="138"/>
      <c r="M48" s="138"/>
      <c r="N48" s="137">
        <v>45097.030425401026</v>
      </c>
      <c r="O48" s="137">
        <v>53222.888016218749</v>
      </c>
      <c r="P48" s="137">
        <v>57791.287436870851</v>
      </c>
      <c r="Q48" s="137">
        <v>68363.857527088592</v>
      </c>
      <c r="R48" s="137">
        <v>66659.610139200595</v>
      </c>
      <c r="S48" s="137">
        <v>77672.933468308125</v>
      </c>
      <c r="T48" s="137">
        <v>86592.878799004306</v>
      </c>
      <c r="U48" s="137">
        <v>97871.652673599718</v>
      </c>
      <c r="V48" s="138"/>
      <c r="W48" s="138"/>
      <c r="X48" s="137">
        <v>0</v>
      </c>
      <c r="Y48" s="137">
        <v>0</v>
      </c>
      <c r="Z48" s="137">
        <v>0</v>
      </c>
      <c r="AA48" s="137">
        <v>0</v>
      </c>
      <c r="AB48" s="137">
        <v>0</v>
      </c>
      <c r="AC48" s="137">
        <v>0</v>
      </c>
      <c r="AD48" s="137">
        <v>0</v>
      </c>
      <c r="AE48" s="137">
        <v>0</v>
      </c>
      <c r="AF48" s="17"/>
      <c r="AG48" s="17"/>
    </row>
    <row r="49" spans="1:33" x14ac:dyDescent="0.25">
      <c r="A49" s="2"/>
      <c r="B49" s="10" t="s">
        <v>443</v>
      </c>
      <c r="C49" s="11"/>
      <c r="D49" s="139"/>
      <c r="E49" s="139"/>
      <c r="F49" s="139"/>
      <c r="G49" s="139"/>
      <c r="H49" s="139"/>
      <c r="I49" s="139"/>
      <c r="J49" s="139"/>
      <c r="K49" s="139"/>
      <c r="L49" s="138"/>
      <c r="M49" s="138"/>
      <c r="N49" s="139"/>
      <c r="O49" s="139"/>
      <c r="P49" s="139"/>
      <c r="Q49" s="139"/>
      <c r="R49" s="139"/>
      <c r="S49" s="139"/>
      <c r="T49" s="139"/>
      <c r="U49" s="139"/>
      <c r="V49" s="138"/>
      <c r="W49" s="138"/>
      <c r="X49" s="139"/>
      <c r="Y49" s="139"/>
      <c r="Z49" s="139"/>
      <c r="AA49" s="139"/>
      <c r="AB49" s="139"/>
      <c r="AC49" s="139"/>
      <c r="AD49" s="139"/>
      <c r="AE49" s="139"/>
      <c r="AF49" s="17"/>
      <c r="AG49" s="17"/>
    </row>
    <row r="50" spans="1:33" x14ac:dyDescent="0.25">
      <c r="A50" s="2" t="s">
        <v>302</v>
      </c>
      <c r="B50" s="9" t="s">
        <v>34</v>
      </c>
      <c r="C50" s="46" t="s">
        <v>566</v>
      </c>
      <c r="D50" s="137">
        <v>1500.7372857435857</v>
      </c>
      <c r="E50" s="137">
        <v>1729.8358252491389</v>
      </c>
      <c r="F50" s="137">
        <v>2041.5281792439566</v>
      </c>
      <c r="G50" s="137">
        <v>2216.7632425584643</v>
      </c>
      <c r="H50" s="137">
        <v>2622.306807943979</v>
      </c>
      <c r="I50" s="137">
        <v>2556.9351380391813</v>
      </c>
      <c r="J50" s="137">
        <v>2979.3851545930797</v>
      </c>
      <c r="K50" s="137">
        <v>3321.5371953538615</v>
      </c>
      <c r="L50" s="138"/>
      <c r="M50" s="138"/>
      <c r="N50" s="137">
        <v>1500.7372857435857</v>
      </c>
      <c r="O50" s="137">
        <v>1729.8358252491389</v>
      </c>
      <c r="P50" s="137">
        <v>2041.5281792439566</v>
      </c>
      <c r="Q50" s="137">
        <v>2216.7632425584643</v>
      </c>
      <c r="R50" s="137">
        <v>2622.306807943979</v>
      </c>
      <c r="S50" s="137">
        <v>2556.9351380391813</v>
      </c>
      <c r="T50" s="137">
        <v>2979.3851545930797</v>
      </c>
      <c r="U50" s="137">
        <v>3321.5371953538615</v>
      </c>
      <c r="V50" s="138"/>
      <c r="W50" s="138"/>
      <c r="X50" s="137">
        <v>0</v>
      </c>
      <c r="Y50" s="137">
        <v>0</v>
      </c>
      <c r="Z50" s="137">
        <v>0</v>
      </c>
      <c r="AA50" s="137">
        <v>0</v>
      </c>
      <c r="AB50" s="137">
        <v>0</v>
      </c>
      <c r="AC50" s="137">
        <v>0</v>
      </c>
      <c r="AD50" s="137">
        <v>0</v>
      </c>
      <c r="AE50" s="137">
        <v>0</v>
      </c>
      <c r="AF50" s="17"/>
      <c r="AG50" s="17"/>
    </row>
    <row r="51" spans="1:33" x14ac:dyDescent="0.25">
      <c r="A51" s="2" t="s">
        <v>303</v>
      </c>
      <c r="B51" s="9" t="s">
        <v>35</v>
      </c>
      <c r="C51" s="46" t="s">
        <v>566</v>
      </c>
      <c r="D51" s="137">
        <v>45.414333268719233</v>
      </c>
      <c r="E51" s="137">
        <v>68.131050527168682</v>
      </c>
      <c r="F51" s="137">
        <v>38.024609632675045</v>
      </c>
      <c r="G51" s="137">
        <v>110.4188500391668</v>
      </c>
      <c r="H51" s="137">
        <v>33.074139920013813</v>
      </c>
      <c r="I51" s="137">
        <v>77.830260063303697</v>
      </c>
      <c r="J51" s="137">
        <v>113.1440390410245</v>
      </c>
      <c r="K51" s="137">
        <v>71.273660154572681</v>
      </c>
      <c r="L51" s="138"/>
      <c r="M51" s="138"/>
      <c r="N51" s="137">
        <v>45.414333268719233</v>
      </c>
      <c r="O51" s="137">
        <v>68.131050527168682</v>
      </c>
      <c r="P51" s="137">
        <v>38.024609632675045</v>
      </c>
      <c r="Q51" s="137">
        <v>110.4188500391668</v>
      </c>
      <c r="R51" s="137">
        <v>33.074139920013813</v>
      </c>
      <c r="S51" s="137">
        <v>77.830260063303697</v>
      </c>
      <c r="T51" s="137">
        <v>113.1440390410245</v>
      </c>
      <c r="U51" s="137">
        <v>71.273660154572681</v>
      </c>
      <c r="V51" s="138"/>
      <c r="W51" s="138"/>
      <c r="X51" s="137">
        <v>0</v>
      </c>
      <c r="Y51" s="137">
        <v>0</v>
      </c>
      <c r="Z51" s="137">
        <v>0</v>
      </c>
      <c r="AA51" s="137">
        <v>0</v>
      </c>
      <c r="AB51" s="137">
        <v>0</v>
      </c>
      <c r="AC51" s="137">
        <v>0</v>
      </c>
      <c r="AD51" s="137">
        <v>0</v>
      </c>
      <c r="AE51" s="137">
        <v>0</v>
      </c>
      <c r="AF51" s="17"/>
      <c r="AG51" s="17"/>
    </row>
    <row r="52" spans="1:33" x14ac:dyDescent="0.25">
      <c r="A52" s="2" t="s">
        <v>304</v>
      </c>
      <c r="B52" s="9" t="s">
        <v>36</v>
      </c>
      <c r="C52" s="46" t="s">
        <v>566</v>
      </c>
      <c r="D52" s="137">
        <v>-68.023487844160357</v>
      </c>
      <c r="E52" s="137">
        <v>-74.138910530608058</v>
      </c>
      <c r="F52" s="137">
        <v>-78.766733517349408</v>
      </c>
      <c r="G52" s="137">
        <v>-85.388301145107533</v>
      </c>
      <c r="H52" s="137">
        <v>-88.577285770082668</v>
      </c>
      <c r="I52" s="137">
        <v>-99.42446129501262</v>
      </c>
      <c r="J52" s="137">
        <v>-113.20273749750444</v>
      </c>
      <c r="K52" s="137">
        <v>-123.2767423071238</v>
      </c>
      <c r="L52" s="140"/>
      <c r="M52" s="140"/>
      <c r="N52" s="137">
        <v>-68.023487844160357</v>
      </c>
      <c r="O52" s="137">
        <v>-74.138910530608058</v>
      </c>
      <c r="P52" s="137">
        <v>-78.766733517349408</v>
      </c>
      <c r="Q52" s="137">
        <v>-85.388301145107533</v>
      </c>
      <c r="R52" s="137">
        <v>-88.577285770082668</v>
      </c>
      <c r="S52" s="137">
        <v>-99.42446129501262</v>
      </c>
      <c r="T52" s="137">
        <v>-113.20273749750444</v>
      </c>
      <c r="U52" s="137">
        <v>-123.2767423071238</v>
      </c>
      <c r="V52" s="140"/>
      <c r="W52" s="140"/>
      <c r="X52" s="137">
        <v>0</v>
      </c>
      <c r="Y52" s="137">
        <v>0</v>
      </c>
      <c r="Z52" s="137">
        <v>0</v>
      </c>
      <c r="AA52" s="137">
        <v>0</v>
      </c>
      <c r="AB52" s="137">
        <v>0</v>
      </c>
      <c r="AC52" s="137">
        <v>0</v>
      </c>
      <c r="AD52" s="137">
        <v>0</v>
      </c>
      <c r="AE52" s="137">
        <v>0</v>
      </c>
      <c r="AF52" s="17"/>
      <c r="AG52" s="17"/>
    </row>
    <row r="53" spans="1:33" x14ac:dyDescent="0.25">
      <c r="A53" s="2" t="s">
        <v>305</v>
      </c>
      <c r="B53" s="9" t="s">
        <v>37</v>
      </c>
      <c r="C53" s="46" t="s">
        <v>566</v>
      </c>
      <c r="D53" s="137">
        <v>-22.609154575441121</v>
      </c>
      <c r="E53" s="137">
        <v>-6.0078600034393803</v>
      </c>
      <c r="F53" s="137">
        <v>-40.742123884674356</v>
      </c>
      <c r="G53" s="137">
        <v>25.030548894059248</v>
      </c>
      <c r="H53" s="137">
        <v>-55.503145850068869</v>
      </c>
      <c r="I53" s="137">
        <v>-21.594201231708922</v>
      </c>
      <c r="J53" s="137">
        <v>-5.8698456479933346E-2</v>
      </c>
      <c r="K53" s="137">
        <v>-52.003082152551123</v>
      </c>
      <c r="L53" s="138"/>
      <c r="M53" s="138"/>
      <c r="N53" s="137">
        <v>-22.609154575441121</v>
      </c>
      <c r="O53" s="137">
        <v>-6.0078600034393803</v>
      </c>
      <c r="P53" s="137">
        <v>-40.742123884674356</v>
      </c>
      <c r="Q53" s="137">
        <v>25.030548894059248</v>
      </c>
      <c r="R53" s="137">
        <v>-55.503145850068869</v>
      </c>
      <c r="S53" s="137">
        <v>-21.594201231708922</v>
      </c>
      <c r="T53" s="137">
        <v>-5.8698456479933346E-2</v>
      </c>
      <c r="U53" s="137">
        <v>-52.003082152551123</v>
      </c>
      <c r="V53" s="138"/>
      <c r="W53" s="138"/>
      <c r="X53" s="137">
        <v>0</v>
      </c>
      <c r="Y53" s="137">
        <v>0</v>
      </c>
      <c r="Z53" s="137">
        <v>0</v>
      </c>
      <c r="AA53" s="137">
        <v>0</v>
      </c>
      <c r="AB53" s="137">
        <v>0</v>
      </c>
      <c r="AC53" s="137">
        <v>0</v>
      </c>
      <c r="AD53" s="137">
        <v>0</v>
      </c>
      <c r="AE53" s="137">
        <v>0</v>
      </c>
      <c r="AF53" s="17"/>
      <c r="AG53" s="17"/>
    </row>
    <row r="54" spans="1:33" x14ac:dyDescent="0.25">
      <c r="A54" s="2" t="s">
        <v>306</v>
      </c>
      <c r="B54" s="9" t="s">
        <v>38</v>
      </c>
      <c r="C54" s="46" t="s">
        <v>566</v>
      </c>
      <c r="D54" s="137">
        <v>251.70769408099426</v>
      </c>
      <c r="E54" s="137">
        <v>317.70021399825714</v>
      </c>
      <c r="F54" s="137">
        <v>215.97718719918205</v>
      </c>
      <c r="G54" s="137">
        <v>380.51301649145529</v>
      </c>
      <c r="H54" s="137">
        <v>225.14992230458279</v>
      </c>
      <c r="I54" s="137">
        <v>444.04421778560794</v>
      </c>
      <c r="J54" s="137">
        <v>342.21073921726145</v>
      </c>
      <c r="K54" s="137">
        <v>484.63527387597435</v>
      </c>
      <c r="L54" s="138"/>
      <c r="M54" s="138"/>
      <c r="N54" s="137">
        <v>251.70769408099426</v>
      </c>
      <c r="O54" s="137">
        <v>317.70021399825714</v>
      </c>
      <c r="P54" s="137">
        <v>215.97718719918205</v>
      </c>
      <c r="Q54" s="137">
        <v>380.51301649145529</v>
      </c>
      <c r="R54" s="137">
        <v>225.14992230458279</v>
      </c>
      <c r="S54" s="137">
        <v>444.04421778560794</v>
      </c>
      <c r="T54" s="137">
        <v>342.21073921726145</v>
      </c>
      <c r="U54" s="137">
        <v>484.63527387597435</v>
      </c>
      <c r="V54" s="138"/>
      <c r="W54" s="138"/>
      <c r="X54" s="137">
        <v>0</v>
      </c>
      <c r="Y54" s="137">
        <v>0</v>
      </c>
      <c r="Z54" s="137">
        <v>0</v>
      </c>
      <c r="AA54" s="137">
        <v>0</v>
      </c>
      <c r="AB54" s="137">
        <v>0</v>
      </c>
      <c r="AC54" s="137">
        <v>0</v>
      </c>
      <c r="AD54" s="137">
        <v>0</v>
      </c>
      <c r="AE54" s="137">
        <v>0</v>
      </c>
      <c r="AF54" s="17"/>
      <c r="AG54" s="17"/>
    </row>
    <row r="55" spans="1:33" x14ac:dyDescent="0.25">
      <c r="A55" s="2" t="s">
        <v>307</v>
      </c>
      <c r="B55" s="9" t="s">
        <v>39</v>
      </c>
      <c r="C55" s="46" t="s">
        <v>566</v>
      </c>
      <c r="D55" s="137">
        <v>0</v>
      </c>
      <c r="E55" s="137">
        <v>0</v>
      </c>
      <c r="F55" s="137">
        <v>0</v>
      </c>
      <c r="G55" s="137">
        <v>0</v>
      </c>
      <c r="H55" s="137">
        <v>0</v>
      </c>
      <c r="I55" s="137">
        <v>0</v>
      </c>
      <c r="J55" s="137">
        <v>0</v>
      </c>
      <c r="K55" s="137">
        <v>0</v>
      </c>
      <c r="L55" s="138"/>
      <c r="M55" s="138"/>
      <c r="N55" s="137">
        <v>0</v>
      </c>
      <c r="O55" s="137">
        <v>0</v>
      </c>
      <c r="P55" s="137">
        <v>0</v>
      </c>
      <c r="Q55" s="137">
        <v>0</v>
      </c>
      <c r="R55" s="137">
        <v>0</v>
      </c>
      <c r="S55" s="137">
        <v>0</v>
      </c>
      <c r="T55" s="137">
        <v>0</v>
      </c>
      <c r="U55" s="137">
        <v>0</v>
      </c>
      <c r="V55" s="138"/>
      <c r="W55" s="138"/>
      <c r="X55" s="137">
        <v>0</v>
      </c>
      <c r="Y55" s="137">
        <v>0</v>
      </c>
      <c r="Z55" s="137">
        <v>0</v>
      </c>
      <c r="AA55" s="137">
        <v>0</v>
      </c>
      <c r="AB55" s="137">
        <v>0</v>
      </c>
      <c r="AC55" s="137">
        <v>0</v>
      </c>
      <c r="AD55" s="137">
        <v>0</v>
      </c>
      <c r="AE55" s="137">
        <v>0</v>
      </c>
      <c r="AF55" s="17"/>
      <c r="AG55" s="17"/>
    </row>
    <row r="56" spans="1:33" x14ac:dyDescent="0.25">
      <c r="A56" s="2" t="s">
        <v>308</v>
      </c>
      <c r="B56" s="9" t="s">
        <v>450</v>
      </c>
      <c r="C56" s="46" t="s">
        <v>566</v>
      </c>
      <c r="D56" s="137">
        <v>1729.8358252491389</v>
      </c>
      <c r="E56" s="137">
        <v>2041.5281792439566</v>
      </c>
      <c r="F56" s="137">
        <v>2216.7632425584643</v>
      </c>
      <c r="G56" s="137">
        <v>2622.306807943979</v>
      </c>
      <c r="H56" s="137">
        <v>2556.9351380391813</v>
      </c>
      <c r="I56" s="137">
        <v>2979.3851545930797</v>
      </c>
      <c r="J56" s="137">
        <v>3321.5371953538615</v>
      </c>
      <c r="K56" s="137">
        <v>3754.1693870772851</v>
      </c>
      <c r="L56" s="138"/>
      <c r="M56" s="138"/>
      <c r="N56" s="137">
        <v>1729.8358252491389</v>
      </c>
      <c r="O56" s="137">
        <v>2041.5281792439566</v>
      </c>
      <c r="P56" s="137">
        <v>2216.7632425584643</v>
      </c>
      <c r="Q56" s="137">
        <v>2622.306807943979</v>
      </c>
      <c r="R56" s="137">
        <v>2556.9351380391813</v>
      </c>
      <c r="S56" s="137">
        <v>2979.3851545930797</v>
      </c>
      <c r="T56" s="137">
        <v>3321.5371953538615</v>
      </c>
      <c r="U56" s="137">
        <v>3754.1693870772851</v>
      </c>
      <c r="V56" s="138"/>
      <c r="W56" s="138"/>
      <c r="X56" s="137">
        <v>0</v>
      </c>
      <c r="Y56" s="137">
        <v>0</v>
      </c>
      <c r="Z56" s="137">
        <v>0</v>
      </c>
      <c r="AA56" s="137">
        <v>0</v>
      </c>
      <c r="AB56" s="137">
        <v>0</v>
      </c>
      <c r="AC56" s="137">
        <v>0</v>
      </c>
      <c r="AD56" s="137">
        <v>0</v>
      </c>
      <c r="AE56" s="137">
        <v>0</v>
      </c>
      <c r="AF56" s="17"/>
      <c r="AG56" s="17"/>
    </row>
    <row r="57" spans="1:33" x14ac:dyDescent="0.25">
      <c r="A57" s="2"/>
      <c r="B57" s="10" t="s">
        <v>256</v>
      </c>
      <c r="C57" s="11"/>
      <c r="D57" s="139"/>
      <c r="E57" s="139"/>
      <c r="F57" s="139"/>
      <c r="G57" s="139"/>
      <c r="H57" s="139"/>
      <c r="I57" s="139"/>
      <c r="J57" s="139"/>
      <c r="K57" s="139"/>
      <c r="L57" s="138"/>
      <c r="M57" s="138"/>
      <c r="N57" s="139"/>
      <c r="O57" s="139"/>
      <c r="P57" s="139"/>
      <c r="Q57" s="139"/>
      <c r="R57" s="139"/>
      <c r="S57" s="139"/>
      <c r="T57" s="139"/>
      <c r="U57" s="139"/>
      <c r="V57" s="138"/>
      <c r="W57" s="138"/>
      <c r="X57" s="139"/>
      <c r="Y57" s="139"/>
      <c r="Z57" s="139"/>
      <c r="AA57" s="139"/>
      <c r="AB57" s="139"/>
      <c r="AC57" s="139"/>
      <c r="AD57" s="139"/>
      <c r="AE57" s="139"/>
      <c r="AF57" s="17"/>
      <c r="AG57" s="17"/>
    </row>
    <row r="58" spans="1:33" x14ac:dyDescent="0.25">
      <c r="A58" s="2" t="s">
        <v>309</v>
      </c>
      <c r="B58" s="9" t="s">
        <v>34</v>
      </c>
      <c r="C58" s="46" t="s">
        <v>566</v>
      </c>
      <c r="D58" s="137">
        <v>36753.536246446973</v>
      </c>
      <c r="E58" s="137">
        <v>42364.23277255705</v>
      </c>
      <c r="F58" s="137">
        <v>49997.678239071727</v>
      </c>
      <c r="G58" s="137">
        <v>54289.241001162387</v>
      </c>
      <c r="H58" s="137">
        <v>64221.132659684517</v>
      </c>
      <c r="I58" s="137">
        <v>62620.159549893149</v>
      </c>
      <c r="J58" s="137">
        <v>72966.095606271439</v>
      </c>
      <c r="K58" s="137">
        <v>81345.508546402649</v>
      </c>
      <c r="L58" s="138"/>
      <c r="M58" s="138"/>
      <c r="N58" s="137">
        <v>36753.536246446973</v>
      </c>
      <c r="O58" s="137">
        <v>42364.23277255705</v>
      </c>
      <c r="P58" s="137">
        <v>49997.678239071727</v>
      </c>
      <c r="Q58" s="137">
        <v>54289.241001162387</v>
      </c>
      <c r="R58" s="137">
        <v>64221.132659684517</v>
      </c>
      <c r="S58" s="137">
        <v>62620.159549893149</v>
      </c>
      <c r="T58" s="137">
        <v>72966.095606271439</v>
      </c>
      <c r="U58" s="137">
        <v>81345.508546402649</v>
      </c>
      <c r="V58" s="138"/>
      <c r="W58" s="138"/>
      <c r="X58" s="137">
        <v>0</v>
      </c>
      <c r="Y58" s="137">
        <v>0</v>
      </c>
      <c r="Z58" s="137">
        <v>0</v>
      </c>
      <c r="AA58" s="137">
        <v>0</v>
      </c>
      <c r="AB58" s="137">
        <v>0</v>
      </c>
      <c r="AC58" s="137">
        <v>0</v>
      </c>
      <c r="AD58" s="137">
        <v>0</v>
      </c>
      <c r="AE58" s="137">
        <v>0</v>
      </c>
      <c r="AF58" s="17"/>
      <c r="AG58" s="17"/>
    </row>
    <row r="59" spans="1:33" x14ac:dyDescent="0.25">
      <c r="A59" s="2" t="s">
        <v>310</v>
      </c>
      <c r="B59" s="9" t="s">
        <v>35</v>
      </c>
      <c r="C59" s="46" t="s">
        <v>566</v>
      </c>
      <c r="D59" s="137">
        <v>1112.2115507865658</v>
      </c>
      <c r="E59" s="137">
        <v>1668.5512240192616</v>
      </c>
      <c r="F59" s="137">
        <v>931.23485480609349</v>
      </c>
      <c r="G59" s="137">
        <v>2704.1929628573935</v>
      </c>
      <c r="H59" s="137">
        <v>809.99626777979643</v>
      </c>
      <c r="I59" s="137">
        <v>1906.087968547864</v>
      </c>
      <c r="J59" s="137">
        <v>2770.9337133602826</v>
      </c>
      <c r="K59" s="137">
        <v>1745.5147391837406</v>
      </c>
      <c r="L59" s="138"/>
      <c r="M59" s="138"/>
      <c r="N59" s="137">
        <v>1112.2115507865658</v>
      </c>
      <c r="O59" s="137">
        <v>1668.5512240192616</v>
      </c>
      <c r="P59" s="137">
        <v>931.23485480609349</v>
      </c>
      <c r="Q59" s="137">
        <v>2704.1929628573935</v>
      </c>
      <c r="R59" s="137">
        <v>809.99626777979643</v>
      </c>
      <c r="S59" s="137">
        <v>1906.087968547864</v>
      </c>
      <c r="T59" s="137">
        <v>2770.9337133602826</v>
      </c>
      <c r="U59" s="137">
        <v>1745.5147391837406</v>
      </c>
      <c r="V59" s="138"/>
      <c r="W59" s="138"/>
      <c r="X59" s="137">
        <v>0</v>
      </c>
      <c r="Y59" s="137">
        <v>0</v>
      </c>
      <c r="Z59" s="137">
        <v>0</v>
      </c>
      <c r="AA59" s="137">
        <v>0</v>
      </c>
      <c r="AB59" s="137">
        <v>0</v>
      </c>
      <c r="AC59" s="137">
        <v>0</v>
      </c>
      <c r="AD59" s="137">
        <v>0</v>
      </c>
      <c r="AE59" s="137">
        <v>0</v>
      </c>
      <c r="AF59" s="17"/>
      <c r="AG59" s="17"/>
    </row>
    <row r="60" spans="1:33" x14ac:dyDescent="0.25">
      <c r="A60" s="2" t="s">
        <v>311</v>
      </c>
      <c r="B60" s="9" t="s">
        <v>36</v>
      </c>
      <c r="C60" s="46" t="s">
        <v>566</v>
      </c>
      <c r="D60" s="137">
        <v>-1665.9169795007397</v>
      </c>
      <c r="E60" s="137">
        <v>-1815.6856375489294</v>
      </c>
      <c r="F60" s="137">
        <v>-1929.0225030357244</v>
      </c>
      <c r="G60" s="137">
        <v>-2091.1868126234122</v>
      </c>
      <c r="H60" s="137">
        <v>-2169.2860663147812</v>
      </c>
      <c r="I60" s="137">
        <v>-2434.9368651683267</v>
      </c>
      <c r="J60" s="137">
        <v>-2772.3712573383923</v>
      </c>
      <c r="K60" s="137">
        <v>-3019.0868580198085</v>
      </c>
      <c r="L60" s="140"/>
      <c r="M60" s="140"/>
      <c r="N60" s="137">
        <v>-1665.9169795007397</v>
      </c>
      <c r="O60" s="137">
        <v>-1815.6856375489294</v>
      </c>
      <c r="P60" s="137">
        <v>-1929.0225030357244</v>
      </c>
      <c r="Q60" s="137">
        <v>-2091.1868126234122</v>
      </c>
      <c r="R60" s="137">
        <v>-2169.2860663147812</v>
      </c>
      <c r="S60" s="137">
        <v>-2434.9368651683267</v>
      </c>
      <c r="T60" s="137">
        <v>-2772.3712573383923</v>
      </c>
      <c r="U60" s="137">
        <v>-3019.0868580198085</v>
      </c>
      <c r="V60" s="140"/>
      <c r="W60" s="140"/>
      <c r="X60" s="137">
        <v>0</v>
      </c>
      <c r="Y60" s="137">
        <v>0</v>
      </c>
      <c r="Z60" s="137">
        <v>0</v>
      </c>
      <c r="AA60" s="137">
        <v>0</v>
      </c>
      <c r="AB60" s="137">
        <v>0</v>
      </c>
      <c r="AC60" s="137">
        <v>0</v>
      </c>
      <c r="AD60" s="137">
        <v>0</v>
      </c>
      <c r="AE60" s="137">
        <v>0</v>
      </c>
      <c r="AF60" s="17"/>
      <c r="AG60" s="17"/>
    </row>
    <row r="61" spans="1:33" x14ac:dyDescent="0.25">
      <c r="A61" s="2" t="s">
        <v>312</v>
      </c>
      <c r="B61" s="9" t="s">
        <v>37</v>
      </c>
      <c r="C61" s="46" t="s">
        <v>566</v>
      </c>
      <c r="D61" s="137">
        <v>-553.70542871417376</v>
      </c>
      <c r="E61" s="137">
        <v>-147.134413529668</v>
      </c>
      <c r="F61" s="137">
        <v>-997.78764822963092</v>
      </c>
      <c r="G61" s="137">
        <v>613.0061502339812</v>
      </c>
      <c r="H61" s="137">
        <v>-1359.289798534985</v>
      </c>
      <c r="I61" s="137">
        <v>-528.84889662046294</v>
      </c>
      <c r="J61" s="137">
        <v>-1.4375439781099217</v>
      </c>
      <c r="K61" s="137">
        <v>-1273.5721188360674</v>
      </c>
      <c r="L61" s="138"/>
      <c r="M61" s="138"/>
      <c r="N61" s="137">
        <v>-553.70542871417376</v>
      </c>
      <c r="O61" s="137">
        <v>-147.134413529668</v>
      </c>
      <c r="P61" s="137">
        <v>-997.78764822963092</v>
      </c>
      <c r="Q61" s="137">
        <v>613.0061502339812</v>
      </c>
      <c r="R61" s="137">
        <v>-1359.289798534985</v>
      </c>
      <c r="S61" s="137">
        <v>-528.84889662046294</v>
      </c>
      <c r="T61" s="137">
        <v>-1.4375439781099217</v>
      </c>
      <c r="U61" s="137">
        <v>-1273.5721188360674</v>
      </c>
      <c r="V61" s="138"/>
      <c r="W61" s="138"/>
      <c r="X61" s="137">
        <v>0</v>
      </c>
      <c r="Y61" s="137">
        <v>0</v>
      </c>
      <c r="Z61" s="137">
        <v>0</v>
      </c>
      <c r="AA61" s="137">
        <v>0</v>
      </c>
      <c r="AB61" s="137">
        <v>0</v>
      </c>
      <c r="AC61" s="137">
        <v>0</v>
      </c>
      <c r="AD61" s="137">
        <v>0</v>
      </c>
      <c r="AE61" s="137">
        <v>0</v>
      </c>
      <c r="AF61" s="17"/>
      <c r="AG61" s="17"/>
    </row>
    <row r="62" spans="1:33" x14ac:dyDescent="0.25">
      <c r="A62" s="2" t="s">
        <v>313</v>
      </c>
      <c r="B62" s="9" t="s">
        <v>38</v>
      </c>
      <c r="C62" s="46" t="s">
        <v>566</v>
      </c>
      <c r="D62" s="137">
        <v>6164.4019548242559</v>
      </c>
      <c r="E62" s="137">
        <v>7780.5798800443445</v>
      </c>
      <c r="F62" s="137">
        <v>5289.3504103202949</v>
      </c>
      <c r="G62" s="137">
        <v>9318.8855082881382</v>
      </c>
      <c r="H62" s="137">
        <v>5513.9936276095623</v>
      </c>
      <c r="I62" s="137">
        <v>10874.784952998752</v>
      </c>
      <c r="J62" s="137">
        <v>8380.8504841093163</v>
      </c>
      <c r="K62" s="137">
        <v>11868.872902615898</v>
      </c>
      <c r="L62" s="138"/>
      <c r="M62" s="138"/>
      <c r="N62" s="137">
        <v>6164.4019548242559</v>
      </c>
      <c r="O62" s="137">
        <v>7780.5798800443445</v>
      </c>
      <c r="P62" s="137">
        <v>5289.3504103202949</v>
      </c>
      <c r="Q62" s="137">
        <v>9318.8855082881382</v>
      </c>
      <c r="R62" s="137">
        <v>5513.9936276095623</v>
      </c>
      <c r="S62" s="137">
        <v>10874.784952998752</v>
      </c>
      <c r="T62" s="137">
        <v>8380.8504841093163</v>
      </c>
      <c r="U62" s="137">
        <v>11868.872902615898</v>
      </c>
      <c r="V62" s="138"/>
      <c r="W62" s="138"/>
      <c r="X62" s="137">
        <v>0</v>
      </c>
      <c r="Y62" s="137">
        <v>0</v>
      </c>
      <c r="Z62" s="137">
        <v>0</v>
      </c>
      <c r="AA62" s="137">
        <v>0</v>
      </c>
      <c r="AB62" s="137">
        <v>0</v>
      </c>
      <c r="AC62" s="137">
        <v>0</v>
      </c>
      <c r="AD62" s="137">
        <v>0</v>
      </c>
      <c r="AE62" s="137">
        <v>0</v>
      </c>
      <c r="AF62" s="17"/>
      <c r="AG62" s="17"/>
    </row>
    <row r="63" spans="1:33" x14ac:dyDescent="0.25">
      <c r="A63" s="2" t="s">
        <v>314</v>
      </c>
      <c r="B63" s="9" t="s">
        <v>39</v>
      </c>
      <c r="C63" s="46" t="s">
        <v>566</v>
      </c>
      <c r="D63" s="137">
        <v>0</v>
      </c>
      <c r="E63" s="137">
        <v>0</v>
      </c>
      <c r="F63" s="137">
        <v>0</v>
      </c>
      <c r="G63" s="137">
        <v>0</v>
      </c>
      <c r="H63" s="137">
        <v>0</v>
      </c>
      <c r="I63" s="137">
        <v>0</v>
      </c>
      <c r="J63" s="137">
        <v>0</v>
      </c>
      <c r="K63" s="137">
        <v>0</v>
      </c>
      <c r="L63" s="138"/>
      <c r="M63" s="138"/>
      <c r="N63" s="137">
        <v>0</v>
      </c>
      <c r="O63" s="137">
        <v>0</v>
      </c>
      <c r="P63" s="137">
        <v>0</v>
      </c>
      <c r="Q63" s="137">
        <v>0</v>
      </c>
      <c r="R63" s="137">
        <v>0</v>
      </c>
      <c r="S63" s="137">
        <v>0</v>
      </c>
      <c r="T63" s="137">
        <v>0</v>
      </c>
      <c r="U63" s="137">
        <v>0</v>
      </c>
      <c r="V63" s="138"/>
      <c r="W63" s="138"/>
      <c r="X63" s="137">
        <v>0</v>
      </c>
      <c r="Y63" s="137">
        <v>0</v>
      </c>
      <c r="Z63" s="137">
        <v>0</v>
      </c>
      <c r="AA63" s="137">
        <v>0</v>
      </c>
      <c r="AB63" s="137">
        <v>0</v>
      </c>
      <c r="AC63" s="137">
        <v>0</v>
      </c>
      <c r="AD63" s="137">
        <v>0</v>
      </c>
      <c r="AE63" s="137">
        <v>0</v>
      </c>
      <c r="AF63" s="17"/>
      <c r="AG63" s="17"/>
    </row>
    <row r="64" spans="1:33" x14ac:dyDescent="0.25">
      <c r="A64" s="2" t="s">
        <v>315</v>
      </c>
      <c r="B64" s="9" t="s">
        <v>257</v>
      </c>
      <c r="C64" s="46" t="s">
        <v>566</v>
      </c>
      <c r="D64" s="137">
        <v>42364.23277255705</v>
      </c>
      <c r="E64" s="137">
        <v>49997.678239071727</v>
      </c>
      <c r="F64" s="137">
        <v>54289.241001162387</v>
      </c>
      <c r="G64" s="137">
        <v>64221.132659684517</v>
      </c>
      <c r="H64" s="137">
        <v>62620.159549893149</v>
      </c>
      <c r="I64" s="137">
        <v>72966.095606271439</v>
      </c>
      <c r="J64" s="137">
        <v>81345.508546402649</v>
      </c>
      <c r="K64" s="137">
        <v>91940.809330182485</v>
      </c>
      <c r="L64" s="138"/>
      <c r="M64" s="138"/>
      <c r="N64" s="137">
        <v>42364.23277255705</v>
      </c>
      <c r="O64" s="137">
        <v>49997.678239071727</v>
      </c>
      <c r="P64" s="137">
        <v>54289.241001162387</v>
      </c>
      <c r="Q64" s="137">
        <v>64221.132659684517</v>
      </c>
      <c r="R64" s="137">
        <v>62620.159549893149</v>
      </c>
      <c r="S64" s="137">
        <v>72966.095606271439</v>
      </c>
      <c r="T64" s="137">
        <v>81345.508546402649</v>
      </c>
      <c r="U64" s="137">
        <v>91940.809330182485</v>
      </c>
      <c r="V64" s="138"/>
      <c r="W64" s="138"/>
      <c r="X64" s="137">
        <v>0</v>
      </c>
      <c r="Y64" s="137">
        <v>0</v>
      </c>
      <c r="Z64" s="137">
        <v>0</v>
      </c>
      <c r="AA64" s="137">
        <v>0</v>
      </c>
      <c r="AB64" s="137">
        <v>0</v>
      </c>
      <c r="AC64" s="137">
        <v>0</v>
      </c>
      <c r="AD64" s="137">
        <v>0</v>
      </c>
      <c r="AE64" s="137">
        <v>0</v>
      </c>
      <c r="AF64" s="17"/>
      <c r="AG64" s="17"/>
    </row>
    <row r="65" spans="1:33" x14ac:dyDescent="0.25">
      <c r="A65" s="2"/>
      <c r="B65" s="10" t="s">
        <v>45</v>
      </c>
      <c r="C65" s="11"/>
      <c r="D65" s="139"/>
      <c r="E65" s="139"/>
      <c r="F65" s="139"/>
      <c r="G65" s="139"/>
      <c r="H65" s="139"/>
      <c r="I65" s="139"/>
      <c r="J65" s="139"/>
      <c r="K65" s="139"/>
      <c r="L65" s="138"/>
      <c r="M65" s="138"/>
      <c r="N65" s="139"/>
      <c r="O65" s="139"/>
      <c r="P65" s="139"/>
      <c r="Q65" s="139"/>
      <c r="R65" s="139"/>
      <c r="S65" s="139"/>
      <c r="T65" s="139"/>
      <c r="U65" s="139"/>
      <c r="V65" s="138"/>
      <c r="W65" s="138"/>
      <c r="X65" s="139"/>
      <c r="Y65" s="139"/>
      <c r="Z65" s="139"/>
      <c r="AA65" s="139"/>
      <c r="AB65" s="139"/>
      <c r="AC65" s="139"/>
      <c r="AD65" s="139"/>
      <c r="AE65" s="139"/>
      <c r="AF65" s="17"/>
      <c r="AG65" s="17"/>
    </row>
    <row r="66" spans="1:33" x14ac:dyDescent="0.25">
      <c r="A66" s="2" t="s">
        <v>316</v>
      </c>
      <c r="B66" s="9" t="s">
        <v>34</v>
      </c>
      <c r="C66" s="46" t="s">
        <v>566</v>
      </c>
      <c r="D66" s="143"/>
      <c r="E66" s="143"/>
      <c r="F66" s="143"/>
      <c r="G66" s="143"/>
      <c r="H66" s="143"/>
      <c r="I66" s="143"/>
      <c r="J66" s="143"/>
      <c r="K66" s="143"/>
      <c r="L66" s="138"/>
      <c r="M66" s="138"/>
      <c r="N66" s="143"/>
      <c r="O66" s="143"/>
      <c r="P66" s="143"/>
      <c r="Q66" s="143"/>
      <c r="R66" s="143"/>
      <c r="S66" s="143"/>
      <c r="T66" s="143"/>
      <c r="U66" s="143"/>
      <c r="V66" s="138"/>
      <c r="W66" s="138"/>
      <c r="X66" s="143"/>
      <c r="Y66" s="143"/>
      <c r="Z66" s="143"/>
      <c r="AA66" s="143"/>
      <c r="AB66" s="143"/>
      <c r="AC66" s="143"/>
      <c r="AD66" s="143"/>
      <c r="AE66" s="143"/>
      <c r="AF66" s="17"/>
      <c r="AG66" s="17"/>
    </row>
    <row r="67" spans="1:33" x14ac:dyDescent="0.25">
      <c r="A67" s="2" t="s">
        <v>317</v>
      </c>
      <c r="B67" s="9" t="s">
        <v>35</v>
      </c>
      <c r="C67" s="46" t="s">
        <v>566</v>
      </c>
      <c r="D67" s="143"/>
      <c r="E67" s="143"/>
      <c r="F67" s="143"/>
      <c r="G67" s="143"/>
      <c r="H67" s="143"/>
      <c r="I67" s="143"/>
      <c r="J67" s="143"/>
      <c r="K67" s="143"/>
      <c r="L67" s="138"/>
      <c r="M67" s="138"/>
      <c r="N67" s="143"/>
      <c r="O67" s="143"/>
      <c r="P67" s="143"/>
      <c r="Q67" s="143"/>
      <c r="R67" s="143"/>
      <c r="S67" s="143"/>
      <c r="T67" s="143"/>
      <c r="U67" s="143"/>
      <c r="V67" s="138"/>
      <c r="W67" s="138"/>
      <c r="X67" s="143"/>
      <c r="Y67" s="143"/>
      <c r="Z67" s="143"/>
      <c r="AA67" s="143"/>
      <c r="AB67" s="143"/>
      <c r="AC67" s="143"/>
      <c r="AD67" s="143"/>
      <c r="AE67" s="143"/>
      <c r="AF67" s="17"/>
      <c r="AG67" s="17"/>
    </row>
    <row r="68" spans="1:33" x14ac:dyDescent="0.25">
      <c r="A68" s="2" t="s">
        <v>318</v>
      </c>
      <c r="B68" s="9" t="s">
        <v>38</v>
      </c>
      <c r="C68" s="46" t="s">
        <v>566</v>
      </c>
      <c r="D68" s="143"/>
      <c r="E68" s="143"/>
      <c r="F68" s="143"/>
      <c r="G68" s="143"/>
      <c r="H68" s="143"/>
      <c r="I68" s="143"/>
      <c r="J68" s="143"/>
      <c r="K68" s="143"/>
      <c r="L68" s="140"/>
      <c r="M68" s="140"/>
      <c r="N68" s="143"/>
      <c r="O68" s="143"/>
      <c r="P68" s="143"/>
      <c r="Q68" s="143"/>
      <c r="R68" s="143"/>
      <c r="S68" s="143"/>
      <c r="T68" s="143"/>
      <c r="U68" s="143"/>
      <c r="V68" s="140"/>
      <c r="W68" s="140"/>
      <c r="X68" s="143"/>
      <c r="Y68" s="143"/>
      <c r="Z68" s="143"/>
      <c r="AA68" s="143"/>
      <c r="AB68" s="143"/>
      <c r="AC68" s="143"/>
      <c r="AD68" s="143"/>
      <c r="AE68" s="143"/>
      <c r="AF68" s="17"/>
      <c r="AG68" s="17"/>
    </row>
    <row r="69" spans="1:33" x14ac:dyDescent="0.25">
      <c r="A69" s="2" t="s">
        <v>577</v>
      </c>
      <c r="B69" s="9" t="s">
        <v>39</v>
      </c>
      <c r="C69" s="46" t="s">
        <v>566</v>
      </c>
      <c r="D69" s="143"/>
      <c r="E69" s="143"/>
      <c r="F69" s="143"/>
      <c r="G69" s="143"/>
      <c r="H69" s="143"/>
      <c r="I69" s="143"/>
      <c r="J69" s="143"/>
      <c r="K69" s="143"/>
      <c r="L69" s="140"/>
      <c r="M69" s="140"/>
      <c r="N69" s="143"/>
      <c r="O69" s="143"/>
      <c r="P69" s="143"/>
      <c r="Q69" s="143"/>
      <c r="R69" s="143"/>
      <c r="S69" s="143"/>
      <c r="T69" s="143"/>
      <c r="U69" s="143"/>
      <c r="V69" s="140"/>
      <c r="W69" s="140"/>
      <c r="X69" s="143"/>
      <c r="Y69" s="143"/>
      <c r="Z69" s="143"/>
      <c r="AA69" s="143"/>
      <c r="AB69" s="143"/>
      <c r="AC69" s="143"/>
      <c r="AD69" s="143"/>
      <c r="AE69" s="143"/>
      <c r="AF69" s="17"/>
      <c r="AG69" s="17"/>
    </row>
    <row r="70" spans="1:33" x14ac:dyDescent="0.25">
      <c r="A70" s="2" t="s">
        <v>578</v>
      </c>
      <c r="B70" s="9" t="s">
        <v>46</v>
      </c>
      <c r="C70" s="46" t="s">
        <v>566</v>
      </c>
      <c r="D70" s="143"/>
      <c r="E70" s="143"/>
      <c r="F70" s="143"/>
      <c r="G70" s="143"/>
      <c r="H70" s="143"/>
      <c r="I70" s="143"/>
      <c r="J70" s="143"/>
      <c r="K70" s="143"/>
      <c r="L70" s="138"/>
      <c r="M70" s="138"/>
      <c r="N70" s="143"/>
      <c r="O70" s="143"/>
      <c r="P70" s="143"/>
      <c r="Q70" s="143"/>
      <c r="R70" s="143"/>
      <c r="S70" s="143"/>
      <c r="T70" s="143"/>
      <c r="U70" s="143"/>
      <c r="V70" s="138"/>
      <c r="W70" s="138"/>
      <c r="X70" s="143"/>
      <c r="Y70" s="143"/>
      <c r="Z70" s="143"/>
      <c r="AA70" s="143"/>
      <c r="AB70" s="143"/>
      <c r="AC70" s="143"/>
      <c r="AD70" s="143"/>
      <c r="AE70" s="143"/>
      <c r="AF70" s="17"/>
      <c r="AG70" s="17"/>
    </row>
    <row r="71" spans="1:33" x14ac:dyDescent="0.25">
      <c r="A71" s="2"/>
      <c r="B71" s="52" t="s">
        <v>96</v>
      </c>
      <c r="C71" s="46"/>
      <c r="D71" s="142"/>
      <c r="E71" s="142"/>
      <c r="F71" s="142"/>
      <c r="G71" s="142"/>
      <c r="H71" s="142"/>
      <c r="I71" s="142"/>
      <c r="J71" s="142"/>
      <c r="K71" s="142"/>
      <c r="L71" s="138"/>
      <c r="M71" s="138"/>
      <c r="N71" s="142"/>
      <c r="O71" s="142"/>
      <c r="P71" s="142"/>
      <c r="Q71" s="142"/>
      <c r="R71" s="142"/>
      <c r="S71" s="142"/>
      <c r="T71" s="142"/>
      <c r="U71" s="142"/>
      <c r="V71" s="138"/>
      <c r="W71" s="138"/>
      <c r="X71" s="142"/>
      <c r="Y71" s="142"/>
      <c r="Z71" s="142"/>
      <c r="AA71" s="142"/>
      <c r="AB71" s="142"/>
      <c r="AC71" s="142"/>
      <c r="AD71" s="142"/>
      <c r="AE71" s="142"/>
      <c r="AF71" s="17"/>
      <c r="AG71" s="17"/>
    </row>
    <row r="72" spans="1:33" x14ac:dyDescent="0.25">
      <c r="A72" s="2" t="s">
        <v>319</v>
      </c>
      <c r="B72" s="9" t="s">
        <v>34</v>
      </c>
      <c r="C72" s="46" t="s">
        <v>566</v>
      </c>
      <c r="D72" s="137">
        <v>0</v>
      </c>
      <c r="E72" s="137">
        <v>0</v>
      </c>
      <c r="F72" s="137">
        <v>0</v>
      </c>
      <c r="G72" s="137">
        <v>0</v>
      </c>
      <c r="H72" s="137">
        <v>0</v>
      </c>
      <c r="I72" s="137">
        <v>0</v>
      </c>
      <c r="J72" s="137">
        <v>0</v>
      </c>
      <c r="K72" s="137">
        <v>0</v>
      </c>
      <c r="L72" s="140"/>
      <c r="M72" s="140"/>
      <c r="N72" s="137">
        <v>40099.536187241909</v>
      </c>
      <c r="O72" s="137">
        <v>38004.163217024063</v>
      </c>
      <c r="P72" s="137">
        <v>36039.923506301966</v>
      </c>
      <c r="Q72" s="137">
        <v>33152.186915622784</v>
      </c>
      <c r="R72" s="137">
        <v>29345.515347534325</v>
      </c>
      <c r="S72" s="137">
        <v>23334.493017713394</v>
      </c>
      <c r="T72" s="137">
        <v>18375.772434332212</v>
      </c>
      <c r="U72" s="137">
        <v>13223.233567088308</v>
      </c>
      <c r="V72" s="140"/>
      <c r="W72" s="140"/>
      <c r="X72" s="137">
        <v>0</v>
      </c>
      <c r="Y72" s="137">
        <v>0</v>
      </c>
      <c r="Z72" s="137">
        <v>0</v>
      </c>
      <c r="AA72" s="137">
        <v>0</v>
      </c>
      <c r="AB72" s="137">
        <v>0</v>
      </c>
      <c r="AC72" s="137">
        <v>0</v>
      </c>
      <c r="AD72" s="137">
        <v>0</v>
      </c>
      <c r="AE72" s="137">
        <v>0</v>
      </c>
      <c r="AF72" s="17"/>
      <c r="AG72" s="17"/>
    </row>
    <row r="73" spans="1:33" x14ac:dyDescent="0.25">
      <c r="A73" s="2" t="s">
        <v>320</v>
      </c>
      <c r="B73" s="9" t="s">
        <v>35</v>
      </c>
      <c r="C73" s="46" t="s">
        <v>566</v>
      </c>
      <c r="D73" s="137">
        <v>0</v>
      </c>
      <c r="E73" s="137">
        <v>0</v>
      </c>
      <c r="F73" s="137">
        <v>0</v>
      </c>
      <c r="G73" s="137">
        <v>0</v>
      </c>
      <c r="H73" s="137">
        <v>0</v>
      </c>
      <c r="I73" s="137">
        <v>0</v>
      </c>
      <c r="J73" s="137">
        <v>0</v>
      </c>
      <c r="K73" s="137">
        <v>0</v>
      </c>
      <c r="L73" s="140"/>
      <c r="M73" s="140"/>
      <c r="N73" s="137">
        <v>1213.4660194213509</v>
      </c>
      <c r="O73" s="137">
        <v>1496.826188120433</v>
      </c>
      <c r="P73" s="137">
        <v>671.26382895488916</v>
      </c>
      <c r="Q73" s="137">
        <v>1651.3384403116002</v>
      </c>
      <c r="R73" s="137">
        <v>370.12361699592464</v>
      </c>
      <c r="S73" s="137">
        <v>682.56750789105695</v>
      </c>
      <c r="T73" s="137">
        <v>687.31735649665688</v>
      </c>
      <c r="U73" s="137">
        <v>288.05680472644684</v>
      </c>
      <c r="V73" s="140"/>
      <c r="W73" s="140"/>
      <c r="X73" s="137">
        <v>0</v>
      </c>
      <c r="Y73" s="137">
        <v>0</v>
      </c>
      <c r="Z73" s="137">
        <v>0</v>
      </c>
      <c r="AA73" s="137">
        <v>0</v>
      </c>
      <c r="AB73" s="137">
        <v>0</v>
      </c>
      <c r="AC73" s="137">
        <v>0</v>
      </c>
      <c r="AD73" s="137">
        <v>0</v>
      </c>
      <c r="AE73" s="137">
        <v>0</v>
      </c>
      <c r="AF73" s="17"/>
      <c r="AG73" s="17"/>
    </row>
    <row r="74" spans="1:33" x14ac:dyDescent="0.25">
      <c r="A74" s="2" t="s">
        <v>415</v>
      </c>
      <c r="B74" s="9" t="s">
        <v>36</v>
      </c>
      <c r="C74" s="46" t="s">
        <v>566</v>
      </c>
      <c r="D74" s="137">
        <v>0</v>
      </c>
      <c r="E74" s="137">
        <v>0</v>
      </c>
      <c r="F74" s="137">
        <v>0</v>
      </c>
      <c r="G74" s="137">
        <v>0</v>
      </c>
      <c r="H74" s="137">
        <v>0</v>
      </c>
      <c r="I74" s="137">
        <v>0</v>
      </c>
      <c r="J74" s="137">
        <v>0</v>
      </c>
      <c r="K74" s="137">
        <v>0</v>
      </c>
      <c r="L74" s="138"/>
      <c r="M74" s="138"/>
      <c r="N74" s="137">
        <v>-3308.8389896391946</v>
      </c>
      <c r="O74" s="137">
        <v>-3461.0658988425316</v>
      </c>
      <c r="P74" s="137">
        <v>-3559.0004196340687</v>
      </c>
      <c r="Q74" s="137">
        <v>-5458.0100084000624</v>
      </c>
      <c r="R74" s="137">
        <v>-5230.344958055477</v>
      </c>
      <c r="S74" s="137">
        <v>-5641.2880912722385</v>
      </c>
      <c r="T74" s="137">
        <v>-5839.8562237405613</v>
      </c>
      <c r="U74" s="137">
        <v>-5956.8874105890691</v>
      </c>
      <c r="V74" s="138"/>
      <c r="W74" s="138"/>
      <c r="X74" s="137">
        <v>0</v>
      </c>
      <c r="Y74" s="137">
        <v>0</v>
      </c>
      <c r="Z74" s="137">
        <v>0</v>
      </c>
      <c r="AA74" s="137">
        <v>0</v>
      </c>
      <c r="AB74" s="137">
        <v>0</v>
      </c>
      <c r="AC74" s="137">
        <v>0</v>
      </c>
      <c r="AD74" s="137">
        <v>0</v>
      </c>
      <c r="AE74" s="137">
        <v>0</v>
      </c>
      <c r="AF74" s="17"/>
      <c r="AG74" s="17"/>
    </row>
    <row r="75" spans="1:33" x14ac:dyDescent="0.25">
      <c r="A75" s="2" t="s">
        <v>416</v>
      </c>
      <c r="B75" s="9" t="s">
        <v>37</v>
      </c>
      <c r="C75" s="46" t="s">
        <v>566</v>
      </c>
      <c r="D75" s="137">
        <v>0</v>
      </c>
      <c r="E75" s="137">
        <v>0</v>
      </c>
      <c r="F75" s="137">
        <v>0</v>
      </c>
      <c r="G75" s="137">
        <v>0</v>
      </c>
      <c r="H75" s="137">
        <v>0</v>
      </c>
      <c r="I75" s="137">
        <v>0</v>
      </c>
      <c r="J75" s="137">
        <v>0</v>
      </c>
      <c r="K75" s="137">
        <v>0</v>
      </c>
      <c r="L75" s="138"/>
      <c r="M75" s="138"/>
      <c r="N75" s="137">
        <v>-2095.3729702178439</v>
      </c>
      <c r="O75" s="137">
        <v>-1964.2397107220986</v>
      </c>
      <c r="P75" s="137">
        <v>-2887.7365906791797</v>
      </c>
      <c r="Q75" s="137">
        <v>-3806.6715680884622</v>
      </c>
      <c r="R75" s="137">
        <v>-4860.2213410595523</v>
      </c>
      <c r="S75" s="137">
        <v>-4958.7205833811813</v>
      </c>
      <c r="T75" s="137">
        <v>-5152.538867243904</v>
      </c>
      <c r="U75" s="137">
        <v>-5668.8306058626231</v>
      </c>
      <c r="V75" s="138"/>
      <c r="W75" s="138"/>
      <c r="X75" s="137">
        <v>0</v>
      </c>
      <c r="Y75" s="137">
        <v>0</v>
      </c>
      <c r="Z75" s="137">
        <v>0</v>
      </c>
      <c r="AA75" s="137">
        <v>0</v>
      </c>
      <c r="AB75" s="137">
        <v>0</v>
      </c>
      <c r="AC75" s="137">
        <v>0</v>
      </c>
      <c r="AD75" s="137">
        <v>0</v>
      </c>
      <c r="AE75" s="137">
        <v>0</v>
      </c>
      <c r="AF75" s="17"/>
      <c r="AG75" s="17"/>
    </row>
    <row r="76" spans="1:33" x14ac:dyDescent="0.25">
      <c r="A76" s="2" t="s">
        <v>321</v>
      </c>
      <c r="B76" s="9" t="s">
        <v>38</v>
      </c>
      <c r="C76" s="46" t="s">
        <v>566</v>
      </c>
      <c r="D76" s="137">
        <v>0</v>
      </c>
      <c r="E76" s="137">
        <v>0</v>
      </c>
      <c r="F76" s="137">
        <v>0</v>
      </c>
      <c r="G76" s="137">
        <v>0</v>
      </c>
      <c r="H76" s="137">
        <v>0</v>
      </c>
      <c r="I76" s="137">
        <v>0</v>
      </c>
      <c r="J76" s="137">
        <v>0</v>
      </c>
      <c r="K76" s="137">
        <v>0</v>
      </c>
      <c r="L76" s="138"/>
      <c r="M76" s="138"/>
      <c r="N76" s="137">
        <v>0</v>
      </c>
      <c r="O76" s="137">
        <v>0</v>
      </c>
      <c r="P76" s="137">
        <v>0</v>
      </c>
      <c r="Q76" s="137">
        <v>0</v>
      </c>
      <c r="R76" s="137">
        <v>0</v>
      </c>
      <c r="S76" s="137">
        <v>0</v>
      </c>
      <c r="T76" s="137">
        <v>0</v>
      </c>
      <c r="U76" s="137">
        <v>0</v>
      </c>
      <c r="V76" s="138"/>
      <c r="W76" s="138"/>
      <c r="X76" s="137">
        <v>0</v>
      </c>
      <c r="Y76" s="137">
        <v>0</v>
      </c>
      <c r="Z76" s="137">
        <v>0</v>
      </c>
      <c r="AA76" s="137">
        <v>0</v>
      </c>
      <c r="AB76" s="137">
        <v>0</v>
      </c>
      <c r="AC76" s="137">
        <v>0</v>
      </c>
      <c r="AD76" s="137">
        <v>0</v>
      </c>
      <c r="AE76" s="137">
        <v>0</v>
      </c>
      <c r="AF76" s="17"/>
      <c r="AG76" s="17"/>
    </row>
    <row r="77" spans="1:33" x14ac:dyDescent="0.25">
      <c r="A77" s="2" t="s">
        <v>322</v>
      </c>
      <c r="B77" s="9" t="s">
        <v>39</v>
      </c>
      <c r="C77" s="46" t="s">
        <v>566</v>
      </c>
      <c r="D77" s="137">
        <v>0</v>
      </c>
      <c r="E77" s="137">
        <v>0</v>
      </c>
      <c r="F77" s="137">
        <v>0</v>
      </c>
      <c r="G77" s="137">
        <v>0</v>
      </c>
      <c r="H77" s="137">
        <v>0</v>
      </c>
      <c r="I77" s="137">
        <v>0</v>
      </c>
      <c r="J77" s="137">
        <v>0</v>
      </c>
      <c r="K77" s="137">
        <v>0</v>
      </c>
      <c r="L77" s="138"/>
      <c r="M77" s="138"/>
      <c r="N77" s="137">
        <v>0</v>
      </c>
      <c r="O77" s="137">
        <v>0</v>
      </c>
      <c r="P77" s="137">
        <v>0</v>
      </c>
      <c r="Q77" s="137">
        <v>0</v>
      </c>
      <c r="R77" s="137">
        <v>0</v>
      </c>
      <c r="S77" s="137">
        <v>0</v>
      </c>
      <c r="T77" s="137">
        <v>0</v>
      </c>
      <c r="U77" s="137">
        <v>0</v>
      </c>
      <c r="V77" s="138"/>
      <c r="W77" s="138"/>
      <c r="X77" s="137">
        <v>0</v>
      </c>
      <c r="Y77" s="137">
        <v>0</v>
      </c>
      <c r="Z77" s="137">
        <v>0</v>
      </c>
      <c r="AA77" s="137">
        <v>0</v>
      </c>
      <c r="AB77" s="137">
        <v>0</v>
      </c>
      <c r="AC77" s="137">
        <v>0</v>
      </c>
      <c r="AD77" s="137">
        <v>0</v>
      </c>
      <c r="AE77" s="137">
        <v>0</v>
      </c>
      <c r="AF77" s="17"/>
      <c r="AG77" s="17"/>
    </row>
    <row r="78" spans="1:33" x14ac:dyDescent="0.25">
      <c r="A78" s="2" t="s">
        <v>323</v>
      </c>
      <c r="B78" s="9" t="s">
        <v>97</v>
      </c>
      <c r="C78" s="46" t="s">
        <v>566</v>
      </c>
      <c r="D78" s="137">
        <v>0</v>
      </c>
      <c r="E78" s="137">
        <v>0</v>
      </c>
      <c r="F78" s="137">
        <v>0</v>
      </c>
      <c r="G78" s="137">
        <v>0</v>
      </c>
      <c r="H78" s="137">
        <v>0</v>
      </c>
      <c r="I78" s="137">
        <v>0</v>
      </c>
      <c r="J78" s="137">
        <v>0</v>
      </c>
      <c r="K78" s="137">
        <v>0</v>
      </c>
      <c r="L78" s="138"/>
      <c r="M78" s="138"/>
      <c r="N78" s="137">
        <v>38004.163217024063</v>
      </c>
      <c r="O78" s="137">
        <v>36039.923506301966</v>
      </c>
      <c r="P78" s="137">
        <v>33152.186915622784</v>
      </c>
      <c r="Q78" s="137">
        <v>29345.515347534325</v>
      </c>
      <c r="R78" s="137">
        <v>23334.493017713394</v>
      </c>
      <c r="S78" s="137">
        <v>18375.772434332212</v>
      </c>
      <c r="T78" s="137">
        <v>13223.233567088308</v>
      </c>
      <c r="U78" s="137">
        <v>7554.4029612256845</v>
      </c>
      <c r="V78" s="138"/>
      <c r="W78" s="138"/>
      <c r="X78" s="137">
        <v>0</v>
      </c>
      <c r="Y78" s="137">
        <v>0</v>
      </c>
      <c r="Z78" s="137">
        <v>0</v>
      </c>
      <c r="AA78" s="137">
        <v>0</v>
      </c>
      <c r="AB78" s="137">
        <v>0</v>
      </c>
      <c r="AC78" s="137">
        <v>0</v>
      </c>
      <c r="AD78" s="137">
        <v>0</v>
      </c>
      <c r="AE78" s="137">
        <v>0</v>
      </c>
      <c r="AF78" s="17"/>
      <c r="AG78" s="17"/>
    </row>
    <row r="79" spans="1:33" x14ac:dyDescent="0.25">
      <c r="A79" s="2"/>
      <c r="B79" s="10" t="s">
        <v>47</v>
      </c>
      <c r="C79" s="11"/>
      <c r="D79" s="139"/>
      <c r="E79" s="139"/>
      <c r="F79" s="139"/>
      <c r="G79" s="139"/>
      <c r="H79" s="139"/>
      <c r="I79" s="139"/>
      <c r="J79" s="139"/>
      <c r="K79" s="139"/>
      <c r="L79" s="138"/>
      <c r="M79" s="138"/>
      <c r="N79" s="139"/>
      <c r="O79" s="139"/>
      <c r="P79" s="139"/>
      <c r="Q79" s="139"/>
      <c r="R79" s="139"/>
      <c r="S79" s="139"/>
      <c r="T79" s="139"/>
      <c r="U79" s="139"/>
      <c r="V79" s="138"/>
      <c r="W79" s="138"/>
      <c r="X79" s="139"/>
      <c r="Y79" s="139"/>
      <c r="Z79" s="139"/>
      <c r="AA79" s="139"/>
      <c r="AB79" s="139"/>
      <c r="AC79" s="139"/>
      <c r="AD79" s="139"/>
      <c r="AE79" s="139"/>
      <c r="AF79" s="17"/>
      <c r="AG79" s="17"/>
    </row>
    <row r="80" spans="1:33" x14ac:dyDescent="0.25">
      <c r="A80" s="2" t="s">
        <v>324</v>
      </c>
      <c r="B80" s="9" t="s">
        <v>34</v>
      </c>
      <c r="C80" s="46" t="s">
        <v>566</v>
      </c>
      <c r="D80" s="137">
        <v>1467.4079913823955</v>
      </c>
      <c r="E80" s="137">
        <v>1514.2566898358384</v>
      </c>
      <c r="F80" s="137">
        <v>1565.1755147571091</v>
      </c>
      <c r="G80" s="137">
        <v>1808.8750694593975</v>
      </c>
      <c r="H80" s="137">
        <v>1979.6760324989166</v>
      </c>
      <c r="I80" s="137">
        <v>2021.7836443852541</v>
      </c>
      <c r="J80" s="137">
        <v>2327.5328772794428</v>
      </c>
      <c r="K80" s="137">
        <v>3055.9437505064279</v>
      </c>
      <c r="L80" s="140"/>
      <c r="M80" s="140"/>
      <c r="N80" s="137">
        <v>18983.602135262085</v>
      </c>
      <c r="O80" s="137">
        <v>18031.943051863982</v>
      </c>
      <c r="P80" s="137">
        <v>17144.649447595628</v>
      </c>
      <c r="Q80" s="137">
        <v>16160.608499733777</v>
      </c>
      <c r="R80" s="137">
        <v>15687.097757142292</v>
      </c>
      <c r="S80" s="137">
        <v>14644.414077392903</v>
      </c>
      <c r="T80" s="137">
        <v>14009.302213324017</v>
      </c>
      <c r="U80" s="137">
        <v>13810.659906353412</v>
      </c>
      <c r="V80" s="140"/>
      <c r="W80" s="140"/>
      <c r="X80" s="137">
        <v>529.61839714285713</v>
      </c>
      <c r="Y80" s="137">
        <v>1033.7190157142859</v>
      </c>
      <c r="Z80" s="137">
        <v>1318.8673861544546</v>
      </c>
      <c r="AA80" s="137">
        <v>2182.9633046955369</v>
      </c>
      <c r="AB80" s="137">
        <v>2721.1368058973635</v>
      </c>
      <c r="AC80" s="137">
        <v>6169.9685624919102</v>
      </c>
      <c r="AD80" s="137">
        <v>6477.9717686233535</v>
      </c>
      <c r="AE80" s="137">
        <v>6585.6202944536453</v>
      </c>
      <c r="AF80" s="17"/>
      <c r="AG80" s="17"/>
    </row>
    <row r="81" spans="1:33" x14ac:dyDescent="0.25">
      <c r="A81" s="2" t="s">
        <v>325</v>
      </c>
      <c r="B81" s="9" t="s">
        <v>35</v>
      </c>
      <c r="C81" s="46" t="s">
        <v>566</v>
      </c>
      <c r="D81" s="137">
        <v>44.405743893277446</v>
      </c>
      <c r="E81" s="137">
        <v>59.640283511558096</v>
      </c>
      <c r="F81" s="137">
        <v>29.152273556812073</v>
      </c>
      <c r="G81" s="137">
        <v>90.101595515316717</v>
      </c>
      <c r="H81" s="137">
        <v>24.968886896382479</v>
      </c>
      <c r="I81" s="137">
        <v>62.097516488232621</v>
      </c>
      <c r="J81" s="137">
        <v>89.170964524147706</v>
      </c>
      <c r="K81" s="137">
        <v>65.365598340022515</v>
      </c>
      <c r="L81" s="140"/>
      <c r="M81" s="140"/>
      <c r="N81" s="137">
        <v>574.469390613158</v>
      </c>
      <c r="O81" s="137">
        <v>710.20336452601452</v>
      </c>
      <c r="P81" s="137">
        <v>319.32873088007437</v>
      </c>
      <c r="Q81" s="137">
        <v>804.97356335369955</v>
      </c>
      <c r="R81" s="137">
        <v>197.85528702701788</v>
      </c>
      <c r="S81" s="137">
        <v>413.97392832178156</v>
      </c>
      <c r="T81" s="137">
        <v>500.35845990713534</v>
      </c>
      <c r="U81" s="137">
        <v>280.89097220469176</v>
      </c>
      <c r="V81" s="140"/>
      <c r="W81" s="140"/>
      <c r="X81" s="137">
        <v>0</v>
      </c>
      <c r="Y81" s="137">
        <v>0</v>
      </c>
      <c r="Z81" s="137">
        <v>0</v>
      </c>
      <c r="AA81" s="137">
        <v>0</v>
      </c>
      <c r="AB81" s="137">
        <v>0</v>
      </c>
      <c r="AC81" s="137">
        <v>0</v>
      </c>
      <c r="AD81" s="137">
        <v>0</v>
      </c>
      <c r="AE81" s="137">
        <v>0</v>
      </c>
      <c r="AF81" s="17"/>
      <c r="AG81" s="17"/>
    </row>
    <row r="82" spans="1:33" x14ac:dyDescent="0.25">
      <c r="A82" s="2" t="s">
        <v>326</v>
      </c>
      <c r="B82" s="9" t="s">
        <v>36</v>
      </c>
      <c r="C82" s="46" t="s">
        <v>566</v>
      </c>
      <c r="D82" s="137">
        <v>-199.23072872784803</v>
      </c>
      <c r="E82" s="137">
        <v>-192.72189694667983</v>
      </c>
      <c r="F82" s="137">
        <v>-189.56205987939435</v>
      </c>
      <c r="G82" s="137">
        <v>-168.84180273910746</v>
      </c>
      <c r="H82" s="137">
        <v>-160.24105869594115</v>
      </c>
      <c r="I82" s="137">
        <v>-204.23540269836644</v>
      </c>
      <c r="J82" s="137">
        <v>-234.71120241566575</v>
      </c>
      <c r="K82" s="137">
        <v>-284.18860170375433</v>
      </c>
      <c r="L82" s="138"/>
      <c r="M82" s="138"/>
      <c r="N82" s="137">
        <v>-1727.8021572992768</v>
      </c>
      <c r="O82" s="137">
        <v>-1781.4974071507613</v>
      </c>
      <c r="P82" s="137">
        <v>-1707.4790197667976</v>
      </c>
      <c r="Q82" s="137">
        <v>-1528.0254762084949</v>
      </c>
      <c r="R82" s="137">
        <v>-1417.9187504623026</v>
      </c>
      <c r="S82" s="137">
        <v>-1496.9729114949882</v>
      </c>
      <c r="T82" s="137">
        <v>-1572.9518779962425</v>
      </c>
      <c r="U82" s="137">
        <v>-1649.2477276967675</v>
      </c>
      <c r="V82" s="138"/>
      <c r="W82" s="138"/>
      <c r="X82" s="137">
        <v>0</v>
      </c>
      <c r="Y82" s="137">
        <v>0</v>
      </c>
      <c r="Z82" s="137">
        <v>0</v>
      </c>
      <c r="AA82" s="137">
        <v>0</v>
      </c>
      <c r="AB82" s="137">
        <v>0</v>
      </c>
      <c r="AC82" s="137">
        <v>0</v>
      </c>
      <c r="AD82" s="137">
        <v>0</v>
      </c>
      <c r="AE82" s="137">
        <v>0</v>
      </c>
      <c r="AF82" s="17"/>
      <c r="AG82" s="17"/>
    </row>
    <row r="83" spans="1:33" x14ac:dyDescent="0.25">
      <c r="A83" s="2" t="s">
        <v>327</v>
      </c>
      <c r="B83" s="9" t="s">
        <v>37</v>
      </c>
      <c r="C83" s="46" t="s">
        <v>566</v>
      </c>
      <c r="D83" s="137">
        <v>-154.82498483457059</v>
      </c>
      <c r="E83" s="137">
        <v>-133.08161343512174</v>
      </c>
      <c r="F83" s="137">
        <v>-160.40978632258231</v>
      </c>
      <c r="G83" s="137">
        <v>-78.740207223790748</v>
      </c>
      <c r="H83" s="137">
        <v>-135.27217179955869</v>
      </c>
      <c r="I83" s="137">
        <v>-142.13788621013381</v>
      </c>
      <c r="J83" s="137">
        <v>-145.54023789151807</v>
      </c>
      <c r="K83" s="137">
        <v>-218.82300336373174</v>
      </c>
      <c r="L83" s="138"/>
      <c r="M83" s="138"/>
      <c r="N83" s="137">
        <v>-1153.3327666861187</v>
      </c>
      <c r="O83" s="137">
        <v>-1071.2940426247469</v>
      </c>
      <c r="P83" s="137">
        <v>-1388.150288886723</v>
      </c>
      <c r="Q83" s="137">
        <v>-723.05191285479532</v>
      </c>
      <c r="R83" s="137">
        <v>-1220.0634634352848</v>
      </c>
      <c r="S83" s="137">
        <v>-1082.9989831732071</v>
      </c>
      <c r="T83" s="137">
        <v>-1072.5934180891072</v>
      </c>
      <c r="U83" s="137">
        <v>-1368.3567554920758</v>
      </c>
      <c r="V83" s="138"/>
      <c r="W83" s="138"/>
      <c r="X83" s="137">
        <v>-36.899381428571424</v>
      </c>
      <c r="Y83" s="137">
        <v>-57.326629559831318</v>
      </c>
      <c r="Z83" s="137">
        <v>-89.136391458918027</v>
      </c>
      <c r="AA83" s="137">
        <v>-128.44049879817339</v>
      </c>
      <c r="AB83" s="137">
        <v>-154.68116765531627</v>
      </c>
      <c r="AC83" s="137">
        <v>-386.95555980874678</v>
      </c>
      <c r="AD83" s="137">
        <v>-417.45717138770135</v>
      </c>
      <c r="AE83" s="137">
        <v>-451.66043236913822</v>
      </c>
      <c r="AF83" s="17"/>
      <c r="AG83" s="17"/>
    </row>
    <row r="84" spans="1:33" x14ac:dyDescent="0.25">
      <c r="A84" s="2" t="s">
        <v>328</v>
      </c>
      <c r="B84" s="9" t="s">
        <v>38</v>
      </c>
      <c r="C84" s="46" t="s">
        <v>566</v>
      </c>
      <c r="D84" s="137">
        <v>207.73851915497039</v>
      </c>
      <c r="E84" s="137">
        <v>191.18253717252503</v>
      </c>
      <c r="F84" s="137">
        <v>412.39173356271976</v>
      </c>
      <c r="G84" s="137">
        <v>250.53059859673738</v>
      </c>
      <c r="H84" s="137">
        <v>389.90395734343292</v>
      </c>
      <c r="I84" s="137">
        <v>479.30772832591674</v>
      </c>
      <c r="J84" s="137">
        <v>878.71363133622776</v>
      </c>
      <c r="K84" s="137">
        <v>913.95727646103535</v>
      </c>
      <c r="L84" s="138"/>
      <c r="M84" s="138"/>
      <c r="N84" s="137">
        <v>207.73851915497039</v>
      </c>
      <c r="O84" s="137">
        <v>191.18253717252503</v>
      </c>
      <c r="P84" s="137">
        <v>412.39173356271976</v>
      </c>
      <c r="Q84" s="137">
        <v>250.53059859673738</v>
      </c>
      <c r="R84" s="137">
        <v>389.90395734343292</v>
      </c>
      <c r="S84" s="137">
        <v>479.30772832591674</v>
      </c>
      <c r="T84" s="137">
        <v>878.71363133622776</v>
      </c>
      <c r="U84" s="137">
        <v>913.95727646103535</v>
      </c>
      <c r="V84" s="138"/>
      <c r="W84" s="138"/>
      <c r="X84" s="137">
        <v>541</v>
      </c>
      <c r="Y84" s="137">
        <v>342.47499999999997</v>
      </c>
      <c r="Z84" s="137">
        <v>953.23231000000021</v>
      </c>
      <c r="AA84" s="137">
        <v>666.61400000000003</v>
      </c>
      <c r="AB84" s="137">
        <v>418.21003999999999</v>
      </c>
      <c r="AC84" s="137">
        <v>694.95876594019069</v>
      </c>
      <c r="AD84" s="137">
        <v>525.10569721799232</v>
      </c>
      <c r="AE84" s="137">
        <v>843.02474203948225</v>
      </c>
      <c r="AF84" s="17"/>
      <c r="AG84" s="17"/>
    </row>
    <row r="85" spans="1:33" x14ac:dyDescent="0.25">
      <c r="A85" s="2" t="s">
        <v>329</v>
      </c>
      <c r="B85" s="9" t="s">
        <v>39</v>
      </c>
      <c r="C85" s="46" t="s">
        <v>566</v>
      </c>
      <c r="D85" s="137">
        <v>-6.0648358669568019</v>
      </c>
      <c r="E85" s="137">
        <v>-7.1820988161324015</v>
      </c>
      <c r="F85" s="137">
        <v>-8.2823925378490344</v>
      </c>
      <c r="G85" s="137">
        <v>-0.98942833342770498</v>
      </c>
      <c r="H85" s="137">
        <v>-6.7245669968443824</v>
      </c>
      <c r="I85" s="137">
        <v>-31.420609221593885</v>
      </c>
      <c r="J85" s="137">
        <v>-4.7625202177248029</v>
      </c>
      <c r="K85" s="137">
        <v>-19.621922596372869</v>
      </c>
      <c r="L85" s="138"/>
      <c r="M85" s="138"/>
      <c r="N85" s="137">
        <v>-6.0648358669568019</v>
      </c>
      <c r="O85" s="137">
        <v>-7.1820988161324015</v>
      </c>
      <c r="P85" s="137">
        <v>-8.2823925378490344</v>
      </c>
      <c r="Q85" s="137">
        <v>-0.98942833342770498</v>
      </c>
      <c r="R85" s="137">
        <v>-6.7245669968443824</v>
      </c>
      <c r="S85" s="137">
        <v>-31.420609221593885</v>
      </c>
      <c r="T85" s="137">
        <v>-4.7625202177248029</v>
      </c>
      <c r="U85" s="137">
        <v>-19.621922596372869</v>
      </c>
      <c r="V85" s="138"/>
      <c r="W85" s="138"/>
      <c r="X85" s="137">
        <v>0</v>
      </c>
      <c r="Y85" s="137">
        <v>0</v>
      </c>
      <c r="Z85" s="137">
        <v>0</v>
      </c>
      <c r="AA85" s="137">
        <v>0</v>
      </c>
      <c r="AB85" s="137">
        <v>0</v>
      </c>
      <c r="AC85" s="137">
        <v>0</v>
      </c>
      <c r="AD85" s="137">
        <v>0</v>
      </c>
      <c r="AE85" s="137">
        <v>0</v>
      </c>
      <c r="AF85" s="17"/>
      <c r="AG85" s="17"/>
    </row>
    <row r="86" spans="1:33" x14ac:dyDescent="0.25">
      <c r="A86" s="2" t="s">
        <v>330</v>
      </c>
      <c r="B86" s="9" t="s">
        <v>48</v>
      </c>
      <c r="C86" s="46" t="s">
        <v>566</v>
      </c>
      <c r="D86" s="137">
        <v>1514.2566898358384</v>
      </c>
      <c r="E86" s="137">
        <v>1565.1755147571091</v>
      </c>
      <c r="F86" s="137">
        <v>1808.8750694593975</v>
      </c>
      <c r="G86" s="137">
        <v>1979.6760324989166</v>
      </c>
      <c r="H86" s="137">
        <v>2021.7836443852541</v>
      </c>
      <c r="I86" s="137">
        <v>2327.5328772794428</v>
      </c>
      <c r="J86" s="137">
        <v>3055.9437505064279</v>
      </c>
      <c r="K86" s="137">
        <v>3731.4561010073585</v>
      </c>
      <c r="L86" s="138"/>
      <c r="M86" s="138"/>
      <c r="N86" s="137">
        <v>18031.943051863982</v>
      </c>
      <c r="O86" s="137">
        <v>17144.649447595628</v>
      </c>
      <c r="P86" s="137">
        <v>16160.608499733777</v>
      </c>
      <c r="Q86" s="137">
        <v>15687.097757142292</v>
      </c>
      <c r="R86" s="137">
        <v>14644.414077392903</v>
      </c>
      <c r="S86" s="137">
        <v>14009.302213324017</v>
      </c>
      <c r="T86" s="137">
        <v>13810.659906353412</v>
      </c>
      <c r="U86" s="137">
        <v>13336.638504726001</v>
      </c>
      <c r="V86" s="138"/>
      <c r="W86" s="138"/>
      <c r="X86" s="137">
        <v>1033.7190157142859</v>
      </c>
      <c r="Y86" s="137">
        <v>1318.8673861544546</v>
      </c>
      <c r="Z86" s="137">
        <v>2182.9633046955369</v>
      </c>
      <c r="AA86" s="137">
        <v>2721.1368058973635</v>
      </c>
      <c r="AB86" s="137">
        <v>6169.9685624919102</v>
      </c>
      <c r="AC86" s="137">
        <v>6477.9717686233544</v>
      </c>
      <c r="AD86" s="137">
        <v>6585.6202944536453</v>
      </c>
      <c r="AE86" s="137">
        <v>6976.9846041239889</v>
      </c>
      <c r="AF86" s="17"/>
      <c r="AG86" s="17"/>
    </row>
    <row r="87" spans="1:33" x14ac:dyDescent="0.25">
      <c r="A87" s="2"/>
      <c r="B87" s="10" t="s">
        <v>49</v>
      </c>
      <c r="C87" s="11"/>
      <c r="D87" s="139"/>
      <c r="E87" s="139"/>
      <c r="F87" s="139"/>
      <c r="G87" s="139"/>
      <c r="H87" s="139"/>
      <c r="I87" s="139"/>
      <c r="J87" s="139"/>
      <c r="K87" s="139"/>
      <c r="L87" s="138"/>
      <c r="M87" s="138"/>
      <c r="N87" s="139"/>
      <c r="O87" s="139"/>
      <c r="P87" s="139"/>
      <c r="Q87" s="139"/>
      <c r="R87" s="139"/>
      <c r="S87" s="139"/>
      <c r="T87" s="139"/>
      <c r="U87" s="139"/>
      <c r="V87" s="138"/>
      <c r="W87" s="138"/>
      <c r="X87" s="139"/>
      <c r="Y87" s="139"/>
      <c r="Z87" s="139"/>
      <c r="AA87" s="139"/>
      <c r="AB87" s="139"/>
      <c r="AC87" s="139"/>
      <c r="AD87" s="139"/>
      <c r="AE87" s="139"/>
      <c r="AF87" s="17"/>
      <c r="AG87" s="17"/>
    </row>
    <row r="88" spans="1:33" x14ac:dyDescent="0.25">
      <c r="A88" s="2" t="s">
        <v>331</v>
      </c>
      <c r="B88" s="9" t="s">
        <v>34</v>
      </c>
      <c r="C88" s="46" t="s">
        <v>566</v>
      </c>
      <c r="D88" s="137">
        <v>32325.314697367972</v>
      </c>
      <c r="E88" s="137">
        <v>40430.479159844086</v>
      </c>
      <c r="F88" s="137">
        <v>50501.839217287998</v>
      </c>
      <c r="G88" s="137">
        <v>47250.76448223582</v>
      </c>
      <c r="H88" s="137">
        <v>60344.63819169029</v>
      </c>
      <c r="I88" s="137">
        <v>68988.19072539598</v>
      </c>
      <c r="J88" s="137">
        <v>85278.665880842265</v>
      </c>
      <c r="K88" s="137">
        <v>111451.45723234169</v>
      </c>
      <c r="L88" s="140"/>
      <c r="M88" s="140"/>
      <c r="N88" s="137">
        <v>32325.314697367972</v>
      </c>
      <c r="O88" s="137">
        <v>40430.479159844086</v>
      </c>
      <c r="P88" s="137">
        <v>50501.839217287998</v>
      </c>
      <c r="Q88" s="137">
        <v>47250.76448223582</v>
      </c>
      <c r="R88" s="137">
        <v>60344.63819169029</v>
      </c>
      <c r="S88" s="137">
        <v>68988.19072539598</v>
      </c>
      <c r="T88" s="137">
        <v>85278.665880842265</v>
      </c>
      <c r="U88" s="137">
        <v>111451.45723234169</v>
      </c>
      <c r="V88" s="140"/>
      <c r="W88" s="140"/>
      <c r="X88" s="137">
        <v>0</v>
      </c>
      <c r="Y88" s="137">
        <v>0</v>
      </c>
      <c r="Z88" s="137">
        <v>0</v>
      </c>
      <c r="AA88" s="137">
        <v>0</v>
      </c>
      <c r="AB88" s="137">
        <v>0</v>
      </c>
      <c r="AC88" s="137">
        <v>0</v>
      </c>
      <c r="AD88" s="137">
        <v>0</v>
      </c>
      <c r="AE88" s="137">
        <v>0</v>
      </c>
      <c r="AF88" s="17"/>
      <c r="AG88" s="17"/>
    </row>
    <row r="89" spans="1:33" x14ac:dyDescent="0.25">
      <c r="A89" s="2" t="s">
        <v>332</v>
      </c>
      <c r="B89" s="9" t="s">
        <v>35</v>
      </c>
      <c r="C89" s="46" t="s">
        <v>566</v>
      </c>
      <c r="D89" s="137">
        <v>978.20759744442273</v>
      </c>
      <c r="E89" s="137">
        <v>1592.3886985519284</v>
      </c>
      <c r="F89" s="137">
        <v>940.6251363528321</v>
      </c>
      <c r="G89" s="137">
        <v>2353.600500691442</v>
      </c>
      <c r="H89" s="137">
        <v>761.10354476004989</v>
      </c>
      <c r="I89" s="137">
        <v>2089.7963405315172</v>
      </c>
      <c r="J89" s="137">
        <v>3212.1396509431061</v>
      </c>
      <c r="K89" s="137">
        <v>2353.2896243391324</v>
      </c>
      <c r="L89" s="140"/>
      <c r="M89" s="140"/>
      <c r="N89" s="137">
        <v>978.20759744442273</v>
      </c>
      <c r="O89" s="137">
        <v>1592.3886985519284</v>
      </c>
      <c r="P89" s="137">
        <v>940.6251363528321</v>
      </c>
      <c r="Q89" s="137">
        <v>2353.600500691442</v>
      </c>
      <c r="R89" s="137">
        <v>761.10354476004989</v>
      </c>
      <c r="S89" s="137">
        <v>2089.7963405315172</v>
      </c>
      <c r="T89" s="137">
        <v>3212.1396509431061</v>
      </c>
      <c r="U89" s="137">
        <v>2353.2896243391324</v>
      </c>
      <c r="V89" s="140"/>
      <c r="W89" s="140"/>
      <c r="X89" s="137">
        <v>0</v>
      </c>
      <c r="Y89" s="137">
        <v>0</v>
      </c>
      <c r="Z89" s="137">
        <v>0</v>
      </c>
      <c r="AA89" s="137">
        <v>0</v>
      </c>
      <c r="AB89" s="137">
        <v>0</v>
      </c>
      <c r="AC89" s="137">
        <v>0</v>
      </c>
      <c r="AD89" s="137">
        <v>0</v>
      </c>
      <c r="AE89" s="137">
        <v>0</v>
      </c>
      <c r="AF89" s="17"/>
      <c r="AG89" s="17"/>
    </row>
    <row r="90" spans="1:33" x14ac:dyDescent="0.25">
      <c r="A90" s="2" t="s">
        <v>333</v>
      </c>
      <c r="B90" s="9" t="s">
        <v>36</v>
      </c>
      <c r="C90" s="46" t="s">
        <v>566</v>
      </c>
      <c r="D90" s="137">
        <v>-8751.5634685696623</v>
      </c>
      <c r="E90" s="137">
        <v>-9992.5662289267057</v>
      </c>
      <c r="F90" s="137">
        <v>-10359.352986480135</v>
      </c>
      <c r="G90" s="137">
        <v>-9959.5423266061553</v>
      </c>
      <c r="H90" s="137">
        <v>-10789.808454997252</v>
      </c>
      <c r="I90" s="137">
        <v>-10738.132788405288</v>
      </c>
      <c r="J90" s="137">
        <v>-15256.408098736281</v>
      </c>
      <c r="K90" s="137">
        <v>-21371.665601015084</v>
      </c>
      <c r="L90" s="140"/>
      <c r="M90" s="140"/>
      <c r="N90" s="137">
        <v>-8751.5634685696623</v>
      </c>
      <c r="O90" s="137">
        <v>-9992.5662289267057</v>
      </c>
      <c r="P90" s="137">
        <v>-10359.352986480135</v>
      </c>
      <c r="Q90" s="137">
        <v>-9959.5423266061553</v>
      </c>
      <c r="R90" s="137">
        <v>-10789.808454997252</v>
      </c>
      <c r="S90" s="137">
        <v>-10738.132788405288</v>
      </c>
      <c r="T90" s="137">
        <v>-15256.408098736281</v>
      </c>
      <c r="U90" s="137">
        <v>-21371.665601015084</v>
      </c>
      <c r="V90" s="140"/>
      <c r="W90" s="140"/>
      <c r="X90" s="137">
        <v>0</v>
      </c>
      <c r="Y90" s="137">
        <v>0</v>
      </c>
      <c r="Z90" s="137">
        <v>0</v>
      </c>
      <c r="AA90" s="137">
        <v>0</v>
      </c>
      <c r="AB90" s="137">
        <v>0</v>
      </c>
      <c r="AC90" s="137">
        <v>0</v>
      </c>
      <c r="AD90" s="137">
        <v>0</v>
      </c>
      <c r="AE90" s="137">
        <v>0</v>
      </c>
      <c r="AF90" s="17"/>
      <c r="AG90" s="17"/>
    </row>
    <row r="91" spans="1:33" x14ac:dyDescent="0.25">
      <c r="A91" s="2" t="s">
        <v>334</v>
      </c>
      <c r="B91" s="9" t="s">
        <v>37</v>
      </c>
      <c r="C91" s="46" t="s">
        <v>566</v>
      </c>
      <c r="D91" s="137">
        <v>-7773.3558711252399</v>
      </c>
      <c r="E91" s="137">
        <v>-8400.1775303747763</v>
      </c>
      <c r="F91" s="137">
        <v>-9418.7278501273031</v>
      </c>
      <c r="G91" s="137">
        <v>-7605.9418259147124</v>
      </c>
      <c r="H91" s="137">
        <v>-10028.7049102372</v>
      </c>
      <c r="I91" s="137">
        <v>-8648.3364478737731</v>
      </c>
      <c r="J91" s="137">
        <v>-12044.268447793176</v>
      </c>
      <c r="K91" s="137">
        <v>-19018.375976675954</v>
      </c>
      <c r="L91" s="140"/>
      <c r="M91" s="140"/>
      <c r="N91" s="137">
        <v>-7773.3558711252399</v>
      </c>
      <c r="O91" s="137">
        <v>-8400.1775303747763</v>
      </c>
      <c r="P91" s="137">
        <v>-9418.7278501273031</v>
      </c>
      <c r="Q91" s="137">
        <v>-7605.9418259147124</v>
      </c>
      <c r="R91" s="137">
        <v>-10028.7049102372</v>
      </c>
      <c r="S91" s="137">
        <v>-8648.3364478737731</v>
      </c>
      <c r="T91" s="137">
        <v>-12044.268447793176</v>
      </c>
      <c r="U91" s="137">
        <v>-19018.375976675954</v>
      </c>
      <c r="V91" s="140"/>
      <c r="W91" s="140"/>
      <c r="X91" s="137">
        <v>0</v>
      </c>
      <c r="Y91" s="137">
        <v>0</v>
      </c>
      <c r="Z91" s="137">
        <v>0</v>
      </c>
      <c r="AA91" s="137">
        <v>0</v>
      </c>
      <c r="AB91" s="137">
        <v>0</v>
      </c>
      <c r="AC91" s="137">
        <v>0</v>
      </c>
      <c r="AD91" s="137">
        <v>0</v>
      </c>
      <c r="AE91" s="137">
        <v>0</v>
      </c>
      <c r="AF91" s="17"/>
      <c r="AG91" s="17"/>
    </row>
    <row r="92" spans="1:33" x14ac:dyDescent="0.25">
      <c r="A92" s="2" t="s">
        <v>335</v>
      </c>
      <c r="B92" s="9" t="s">
        <v>38</v>
      </c>
      <c r="C92" s="46" t="s">
        <v>566</v>
      </c>
      <c r="D92" s="137">
        <v>15959.929637734394</v>
      </c>
      <c r="E92" s="137">
        <v>18567.944099002561</v>
      </c>
      <c r="F92" s="137">
        <v>6278.8290525372813</v>
      </c>
      <c r="G92" s="137">
        <v>20713.096797035752</v>
      </c>
      <c r="H92" s="137">
        <v>24740.217451330052</v>
      </c>
      <c r="I92" s="137">
        <v>25360.575685362688</v>
      </c>
      <c r="J92" s="137">
        <v>38280.98790309453</v>
      </c>
      <c r="K92" s="137">
        <v>22923.827465151429</v>
      </c>
      <c r="L92" s="140"/>
      <c r="M92" s="140"/>
      <c r="N92" s="137">
        <v>15959.929637734394</v>
      </c>
      <c r="O92" s="137">
        <v>18567.944099002561</v>
      </c>
      <c r="P92" s="137">
        <v>6278.8290525372813</v>
      </c>
      <c r="Q92" s="137">
        <v>20713.096797035752</v>
      </c>
      <c r="R92" s="137">
        <v>24740.217451330052</v>
      </c>
      <c r="S92" s="137">
        <v>25360.575685362688</v>
      </c>
      <c r="T92" s="137">
        <v>38280.98790309453</v>
      </c>
      <c r="U92" s="137">
        <v>22923.827465151429</v>
      </c>
      <c r="V92" s="140"/>
      <c r="W92" s="140"/>
      <c r="X92" s="137">
        <v>0</v>
      </c>
      <c r="Y92" s="137">
        <v>0</v>
      </c>
      <c r="Z92" s="137">
        <v>0</v>
      </c>
      <c r="AA92" s="137">
        <v>0</v>
      </c>
      <c r="AB92" s="137">
        <v>0</v>
      </c>
      <c r="AC92" s="137">
        <v>0</v>
      </c>
      <c r="AD92" s="137">
        <v>0</v>
      </c>
      <c r="AE92" s="137">
        <v>0</v>
      </c>
      <c r="AF92" s="17"/>
      <c r="AG92" s="17"/>
    </row>
    <row r="93" spans="1:33" x14ac:dyDescent="0.25">
      <c r="A93" s="2" t="s">
        <v>336</v>
      </c>
      <c r="B93" s="9" t="s">
        <v>39</v>
      </c>
      <c r="C93" s="46" t="s">
        <v>566</v>
      </c>
      <c r="D93" s="137">
        <v>-81.409304133043207</v>
      </c>
      <c r="E93" s="137">
        <v>-96.406511183867607</v>
      </c>
      <c r="F93" s="137">
        <v>-111.17593746215097</v>
      </c>
      <c r="G93" s="137">
        <v>-13.281261666572297</v>
      </c>
      <c r="H93" s="137">
        <v>-90.26498520623997</v>
      </c>
      <c r="I93" s="137">
        <v>-421.76408204262748</v>
      </c>
      <c r="J93" s="137">
        <v>-63.928103801937098</v>
      </c>
      <c r="K93" s="137">
        <v>-263.38834213574432</v>
      </c>
      <c r="L93" s="140"/>
      <c r="M93" s="140"/>
      <c r="N93" s="137">
        <v>-81.409304133043207</v>
      </c>
      <c r="O93" s="137">
        <v>-96.406511183867607</v>
      </c>
      <c r="P93" s="137">
        <v>-111.17593746215097</v>
      </c>
      <c r="Q93" s="137">
        <v>-13.281261666572297</v>
      </c>
      <c r="R93" s="137">
        <v>-90.26498520623997</v>
      </c>
      <c r="S93" s="137">
        <v>-421.76408204262748</v>
      </c>
      <c r="T93" s="137">
        <v>-63.928103801937098</v>
      </c>
      <c r="U93" s="137">
        <v>-263.38834213574432</v>
      </c>
      <c r="V93" s="140"/>
      <c r="W93" s="140"/>
      <c r="X93" s="137">
        <v>0</v>
      </c>
      <c r="Y93" s="137">
        <v>0</v>
      </c>
      <c r="Z93" s="137">
        <v>0</v>
      </c>
      <c r="AA93" s="137">
        <v>0</v>
      </c>
      <c r="AB93" s="137">
        <v>0</v>
      </c>
      <c r="AC93" s="137">
        <v>0</v>
      </c>
      <c r="AD93" s="137">
        <v>0</v>
      </c>
      <c r="AE93" s="137">
        <v>0</v>
      </c>
      <c r="AF93" s="17"/>
      <c r="AG93" s="17"/>
    </row>
    <row r="94" spans="1:33" x14ac:dyDescent="0.25">
      <c r="A94" s="2" t="s">
        <v>337</v>
      </c>
      <c r="B94" s="9" t="s">
        <v>50</v>
      </c>
      <c r="C94" s="46" t="s">
        <v>566</v>
      </c>
      <c r="D94" s="137">
        <v>40430.479159844086</v>
      </c>
      <c r="E94" s="137">
        <v>50501.839217287998</v>
      </c>
      <c r="F94" s="137">
        <v>47250.76448223582</v>
      </c>
      <c r="G94" s="137">
        <v>60344.63819169029</v>
      </c>
      <c r="H94" s="137">
        <v>68988.19072539598</v>
      </c>
      <c r="I94" s="137">
        <v>85278.665880842265</v>
      </c>
      <c r="J94" s="137">
        <v>111451.45723234169</v>
      </c>
      <c r="K94" s="137">
        <v>115093.52037868142</v>
      </c>
      <c r="L94" s="140"/>
      <c r="M94" s="140"/>
      <c r="N94" s="137">
        <v>40430.479159844086</v>
      </c>
      <c r="O94" s="137">
        <v>50501.839217287998</v>
      </c>
      <c r="P94" s="137">
        <v>47250.76448223582</v>
      </c>
      <c r="Q94" s="137">
        <v>60344.63819169029</v>
      </c>
      <c r="R94" s="137">
        <v>68988.19072539598</v>
      </c>
      <c r="S94" s="137">
        <v>85278.665880842265</v>
      </c>
      <c r="T94" s="137">
        <v>111451.45723234169</v>
      </c>
      <c r="U94" s="137">
        <v>115093.52037868142</v>
      </c>
      <c r="V94" s="140"/>
      <c r="W94" s="140"/>
      <c r="X94" s="137">
        <v>0</v>
      </c>
      <c r="Y94" s="137">
        <v>0</v>
      </c>
      <c r="Z94" s="137">
        <v>0</v>
      </c>
      <c r="AA94" s="137">
        <v>0</v>
      </c>
      <c r="AB94" s="137">
        <v>0</v>
      </c>
      <c r="AC94" s="137">
        <v>0</v>
      </c>
      <c r="AD94" s="137">
        <v>0</v>
      </c>
      <c r="AE94" s="137">
        <v>0</v>
      </c>
      <c r="AF94" s="17"/>
      <c r="AG94" s="17"/>
    </row>
    <row r="95" spans="1:33" x14ac:dyDescent="0.25">
      <c r="D95" s="139"/>
      <c r="E95" s="139"/>
      <c r="F95" s="139"/>
      <c r="G95" s="139"/>
      <c r="H95" s="139"/>
      <c r="I95" s="139"/>
      <c r="J95" s="139"/>
      <c r="K95" s="139"/>
      <c r="L95" s="140"/>
      <c r="M95" s="140"/>
      <c r="N95" s="139"/>
      <c r="O95" s="139"/>
      <c r="P95" s="139"/>
      <c r="Q95" s="139"/>
      <c r="R95" s="139"/>
      <c r="S95" s="139"/>
      <c r="T95" s="139"/>
      <c r="U95" s="139"/>
      <c r="V95" s="140"/>
      <c r="W95" s="140"/>
      <c r="X95" s="139"/>
      <c r="Y95" s="139"/>
      <c r="Z95" s="139"/>
      <c r="AA95" s="139"/>
      <c r="AB95" s="139"/>
      <c r="AC95" s="139"/>
      <c r="AD95" s="139"/>
      <c r="AE95" s="139"/>
    </row>
    <row r="96" spans="1:33" ht="15.75" x14ac:dyDescent="0.25">
      <c r="A96" s="2"/>
      <c r="B96" s="20" t="s">
        <v>514</v>
      </c>
      <c r="C96" s="46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141"/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46"/>
      <c r="AG96" s="46"/>
    </row>
    <row r="97" spans="1:36" x14ac:dyDescent="0.25">
      <c r="A97" s="2" t="s">
        <v>338</v>
      </c>
      <c r="B97" s="9" t="s">
        <v>570</v>
      </c>
      <c r="C97" s="46" t="s">
        <v>566</v>
      </c>
      <c r="D97" s="137">
        <v>316800.65860390768</v>
      </c>
      <c r="E97" s="137">
        <v>330880.98607449117</v>
      </c>
      <c r="F97" s="137">
        <v>340480.45987926284</v>
      </c>
      <c r="G97" s="137">
        <v>353783.66656828998</v>
      </c>
      <c r="H97" s="137">
        <v>370594.49666642107</v>
      </c>
      <c r="I97" s="137">
        <v>401820.28515177255</v>
      </c>
      <c r="J97" s="137">
        <v>445884.60819252126</v>
      </c>
      <c r="K97" s="137">
        <v>486749.06940539851</v>
      </c>
      <c r="L97" s="138"/>
      <c r="M97" s="139"/>
      <c r="N97" s="137">
        <v>390946.31528373627</v>
      </c>
      <c r="O97" s="137">
        <v>409840.22271155106</v>
      </c>
      <c r="P97" s="137">
        <v>423161.10285177635</v>
      </c>
      <c r="Q97" s="137">
        <v>440636.31609952613</v>
      </c>
      <c r="R97" s="137">
        <v>460578.82932377164</v>
      </c>
      <c r="S97" s="137">
        <v>495820.23612886819</v>
      </c>
      <c r="T97" s="137">
        <v>548860.16007048532</v>
      </c>
      <c r="U97" s="137">
        <v>597742.8802355025</v>
      </c>
      <c r="V97" s="141"/>
      <c r="W97" s="139"/>
      <c r="X97" s="137">
        <v>0</v>
      </c>
      <c r="Y97" s="137">
        <v>0</v>
      </c>
      <c r="Z97" s="137">
        <v>0</v>
      </c>
      <c r="AA97" s="137">
        <v>0</v>
      </c>
      <c r="AB97" s="137">
        <v>0</v>
      </c>
      <c r="AC97" s="137">
        <v>0</v>
      </c>
      <c r="AD97" s="137">
        <v>0</v>
      </c>
      <c r="AE97" s="137">
        <v>0</v>
      </c>
      <c r="AF97" s="17"/>
      <c r="AG97" s="17"/>
    </row>
    <row r="98" spans="1:36" x14ac:dyDescent="0.25">
      <c r="A98" s="2" t="s">
        <v>339</v>
      </c>
      <c r="B98" s="9" t="s">
        <v>571</v>
      </c>
      <c r="C98" s="46" t="s">
        <v>566</v>
      </c>
      <c r="D98" s="137">
        <v>22797.26576170732</v>
      </c>
      <c r="E98" s="137">
        <v>23810.499032033607</v>
      </c>
      <c r="F98" s="137">
        <v>24501.285965571973</v>
      </c>
      <c r="G98" s="137">
        <v>25458.59691217533</v>
      </c>
      <c r="H98" s="137">
        <v>26668.319654264596</v>
      </c>
      <c r="I98" s="137">
        <v>28915.356014152509</v>
      </c>
      <c r="J98" s="137">
        <v>32086.265088005297</v>
      </c>
      <c r="K98" s="137">
        <v>35026.90917184134</v>
      </c>
      <c r="L98" s="138"/>
      <c r="M98" s="139"/>
      <c r="N98" s="137">
        <v>28132.855175742436</v>
      </c>
      <c r="O98" s="137">
        <v>29492.478071752652</v>
      </c>
      <c r="P98" s="137">
        <v>30451.060816103109</v>
      </c>
      <c r="Q98" s="137">
        <v>31708.593178589639</v>
      </c>
      <c r="R98" s="137">
        <v>33143.674708826962</v>
      </c>
      <c r="S98" s="137">
        <v>35679.678643581152</v>
      </c>
      <c r="T98" s="137">
        <v>39496.480184987013</v>
      </c>
      <c r="U98" s="137">
        <v>43014.12553227898</v>
      </c>
      <c r="V98" s="141"/>
      <c r="W98" s="139"/>
      <c r="X98" s="137">
        <v>0</v>
      </c>
      <c r="Y98" s="137">
        <v>0</v>
      </c>
      <c r="Z98" s="137">
        <v>0</v>
      </c>
      <c r="AA98" s="137">
        <v>0</v>
      </c>
      <c r="AB98" s="137">
        <v>0</v>
      </c>
      <c r="AC98" s="137">
        <v>0</v>
      </c>
      <c r="AD98" s="137">
        <v>0</v>
      </c>
      <c r="AE98" s="137">
        <v>0</v>
      </c>
      <c r="AF98" s="17"/>
      <c r="AG98" s="17"/>
    </row>
    <row r="99" spans="1:36" x14ac:dyDescent="0.25">
      <c r="A99" s="2" t="s">
        <v>340</v>
      </c>
      <c r="B99" s="9" t="s">
        <v>31</v>
      </c>
      <c r="C99" s="46" t="s">
        <v>566</v>
      </c>
      <c r="D99" s="137">
        <v>17128.74254599298</v>
      </c>
      <c r="E99" s="137">
        <v>17890.036115487856</v>
      </c>
      <c r="F99" s="137">
        <v>18409.059390576811</v>
      </c>
      <c r="G99" s="137">
        <v>19128.335680647207</v>
      </c>
      <c r="H99" s="137">
        <v>20037.261760549511</v>
      </c>
      <c r="I99" s="137">
        <v>21725.574196888054</v>
      </c>
      <c r="J99" s="137">
        <v>24108.039082392374</v>
      </c>
      <c r="K99" s="137">
        <v>26317.494196787316</v>
      </c>
      <c r="L99" s="138"/>
      <c r="M99" s="139"/>
      <c r="N99" s="137">
        <v>21137.641611320563</v>
      </c>
      <c r="O99" s="137">
        <v>22159.195283099678</v>
      </c>
      <c r="P99" s="137">
        <v>22879.42713935105</v>
      </c>
      <c r="Q99" s="137">
        <v>23824.275013014343</v>
      </c>
      <c r="R99" s="137">
        <v>24902.5245856115</v>
      </c>
      <c r="S99" s="137">
        <v>26807.953023744358</v>
      </c>
      <c r="T99" s="137">
        <v>29675.709694007171</v>
      </c>
      <c r="U99" s="137">
        <v>32318.695135843845</v>
      </c>
      <c r="V99" s="141"/>
      <c r="W99" s="139"/>
      <c r="X99" s="137">
        <v>0</v>
      </c>
      <c r="Y99" s="137">
        <v>0</v>
      </c>
      <c r="Z99" s="137">
        <v>0</v>
      </c>
      <c r="AA99" s="137">
        <v>0</v>
      </c>
      <c r="AB99" s="137">
        <v>0</v>
      </c>
      <c r="AC99" s="137">
        <v>0</v>
      </c>
      <c r="AD99" s="137">
        <v>0</v>
      </c>
      <c r="AE99" s="137">
        <v>0</v>
      </c>
      <c r="AF99" s="17"/>
      <c r="AG99" s="17"/>
    </row>
    <row r="100" spans="1:36" x14ac:dyDescent="0.25">
      <c r="A100" s="2" t="s">
        <v>341</v>
      </c>
      <c r="B100" s="9" t="s">
        <v>444</v>
      </c>
      <c r="C100" s="46" t="s">
        <v>566</v>
      </c>
      <c r="D100" s="137">
        <v>42110.717026264188</v>
      </c>
      <c r="E100" s="137">
        <v>49159.959220809891</v>
      </c>
      <c r="F100" s="137">
        <v>55507.0877265448</v>
      </c>
      <c r="G100" s="137">
        <v>63077.572481979718</v>
      </c>
      <c r="H100" s="137">
        <v>67511.733833144594</v>
      </c>
      <c r="I100" s="137">
        <v>72166.271803754353</v>
      </c>
      <c r="J100" s="137">
        <v>82132.906133656215</v>
      </c>
      <c r="K100" s="137">
        <v>92232.265736302012</v>
      </c>
      <c r="L100" s="138"/>
      <c r="M100" s="139"/>
      <c r="N100" s="137">
        <v>42110.717026264188</v>
      </c>
      <c r="O100" s="137">
        <v>49159.959220809891</v>
      </c>
      <c r="P100" s="137">
        <v>55507.0877265448</v>
      </c>
      <c r="Q100" s="137">
        <v>63077.572481979718</v>
      </c>
      <c r="R100" s="137">
        <v>67511.733833144594</v>
      </c>
      <c r="S100" s="137">
        <v>72166.271803754353</v>
      </c>
      <c r="T100" s="137">
        <v>82132.906133656215</v>
      </c>
      <c r="U100" s="137">
        <v>92232.265736302012</v>
      </c>
      <c r="V100" s="141"/>
      <c r="W100" s="139"/>
      <c r="X100" s="137">
        <v>0</v>
      </c>
      <c r="Y100" s="137">
        <v>0</v>
      </c>
      <c r="Z100" s="137">
        <v>0</v>
      </c>
      <c r="AA100" s="137">
        <v>0</v>
      </c>
      <c r="AB100" s="137">
        <v>0</v>
      </c>
      <c r="AC100" s="137">
        <v>0</v>
      </c>
      <c r="AD100" s="137">
        <v>0</v>
      </c>
      <c r="AE100" s="137">
        <v>0</v>
      </c>
      <c r="AF100" s="17"/>
      <c r="AG100" s="17"/>
    </row>
    <row r="101" spans="1:36" x14ac:dyDescent="0.25">
      <c r="A101" s="2" t="s">
        <v>342</v>
      </c>
      <c r="B101" s="9" t="s">
        <v>445</v>
      </c>
      <c r="C101" s="46" t="s">
        <v>566</v>
      </c>
      <c r="D101" s="137">
        <v>1615.2865554963623</v>
      </c>
      <c r="E101" s="137">
        <v>1885.6820022465477</v>
      </c>
      <c r="F101" s="137">
        <v>2129.1457109012104</v>
      </c>
      <c r="G101" s="137">
        <v>2419.5350252512217</v>
      </c>
      <c r="H101" s="137">
        <v>2589.6209729915799</v>
      </c>
      <c r="I101" s="137">
        <v>2768.1601463161305</v>
      </c>
      <c r="J101" s="137">
        <v>3150.4611749734704</v>
      </c>
      <c r="K101" s="137">
        <v>3537.8532912155733</v>
      </c>
      <c r="L101" s="138"/>
      <c r="M101" s="139"/>
      <c r="N101" s="137">
        <v>1615.2865554963623</v>
      </c>
      <c r="O101" s="137">
        <v>1885.6820022465477</v>
      </c>
      <c r="P101" s="137">
        <v>2129.1457109012104</v>
      </c>
      <c r="Q101" s="137">
        <v>2419.5350252512217</v>
      </c>
      <c r="R101" s="137">
        <v>2589.6209729915799</v>
      </c>
      <c r="S101" s="137">
        <v>2768.1601463161305</v>
      </c>
      <c r="T101" s="137">
        <v>3150.4611749734704</v>
      </c>
      <c r="U101" s="137">
        <v>3537.8532912155733</v>
      </c>
      <c r="V101" s="141"/>
      <c r="W101" s="139"/>
      <c r="X101" s="137">
        <v>0</v>
      </c>
      <c r="Y101" s="137">
        <v>0</v>
      </c>
      <c r="Z101" s="137">
        <v>0</v>
      </c>
      <c r="AA101" s="137">
        <v>0</v>
      </c>
      <c r="AB101" s="137">
        <v>0</v>
      </c>
      <c r="AC101" s="137">
        <v>0</v>
      </c>
      <c r="AD101" s="137">
        <v>0</v>
      </c>
      <c r="AE101" s="137">
        <v>0</v>
      </c>
      <c r="AF101" s="17"/>
      <c r="AG101" s="17"/>
    </row>
    <row r="102" spans="1:36" x14ac:dyDescent="0.25">
      <c r="A102" s="2" t="s">
        <v>343</v>
      </c>
      <c r="B102" s="59" t="s">
        <v>255</v>
      </c>
      <c r="C102" s="46" t="s">
        <v>566</v>
      </c>
      <c r="D102" s="137">
        <v>39558.884509502008</v>
      </c>
      <c r="E102" s="137">
        <v>46180.955505814389</v>
      </c>
      <c r="F102" s="137">
        <v>52143.459620117057</v>
      </c>
      <c r="G102" s="137">
        <v>59255.186830423452</v>
      </c>
      <c r="H102" s="137">
        <v>63420.64610478883</v>
      </c>
      <c r="I102" s="137">
        <v>67793.127578082291</v>
      </c>
      <c r="J102" s="137">
        <v>77155.802076337044</v>
      </c>
      <c r="K102" s="137">
        <v>86643.158938292559</v>
      </c>
      <c r="L102" s="138"/>
      <c r="M102" s="139"/>
      <c r="N102" s="137">
        <v>39558.884509502008</v>
      </c>
      <c r="O102" s="137">
        <v>46180.955505814389</v>
      </c>
      <c r="P102" s="137">
        <v>52143.459620117057</v>
      </c>
      <c r="Q102" s="137">
        <v>59255.186830423452</v>
      </c>
      <c r="R102" s="137">
        <v>63420.64610478883</v>
      </c>
      <c r="S102" s="137">
        <v>67793.127578082291</v>
      </c>
      <c r="T102" s="137">
        <v>77155.802076337044</v>
      </c>
      <c r="U102" s="137">
        <v>86643.158938292559</v>
      </c>
      <c r="V102" s="141"/>
      <c r="W102" s="139"/>
      <c r="X102" s="137">
        <v>0</v>
      </c>
      <c r="Y102" s="137">
        <v>0</v>
      </c>
      <c r="Z102" s="137">
        <v>0</v>
      </c>
      <c r="AA102" s="137">
        <v>0</v>
      </c>
      <c r="AB102" s="137">
        <v>0</v>
      </c>
      <c r="AC102" s="137">
        <v>0</v>
      </c>
      <c r="AD102" s="137">
        <v>0</v>
      </c>
      <c r="AE102" s="137">
        <v>0</v>
      </c>
      <c r="AF102" s="17"/>
      <c r="AG102" s="17"/>
    </row>
    <row r="103" spans="1:36" x14ac:dyDescent="0.25">
      <c r="A103" s="2" t="s">
        <v>344</v>
      </c>
      <c r="B103" s="9" t="s">
        <v>32</v>
      </c>
      <c r="C103" s="46" t="s">
        <v>566</v>
      </c>
      <c r="D103" s="143"/>
      <c r="E103" s="143"/>
      <c r="F103" s="143"/>
      <c r="G103" s="143"/>
      <c r="H103" s="143"/>
      <c r="I103" s="143"/>
      <c r="J103" s="143"/>
      <c r="K103" s="143"/>
      <c r="L103" s="138"/>
      <c r="M103" s="139"/>
      <c r="N103" s="143"/>
      <c r="O103" s="143"/>
      <c r="P103" s="143"/>
      <c r="Q103" s="143"/>
      <c r="R103" s="143"/>
      <c r="S103" s="143"/>
      <c r="T103" s="143"/>
      <c r="U103" s="143"/>
      <c r="V103" s="141"/>
      <c r="W103" s="139"/>
      <c r="X103" s="143"/>
      <c r="Y103" s="143"/>
      <c r="Z103" s="143"/>
      <c r="AA103" s="143"/>
      <c r="AB103" s="143"/>
      <c r="AC103" s="143"/>
      <c r="AD103" s="143"/>
      <c r="AE103" s="143"/>
      <c r="AF103" s="17"/>
      <c r="AG103" s="17"/>
    </row>
    <row r="104" spans="1:36" x14ac:dyDescent="0.25">
      <c r="A104" s="2" t="s">
        <v>426</v>
      </c>
      <c r="B104" s="9" t="s">
        <v>95</v>
      </c>
      <c r="C104" s="46" t="s">
        <v>566</v>
      </c>
      <c r="D104" s="137">
        <v>0</v>
      </c>
      <c r="E104" s="137">
        <v>0</v>
      </c>
      <c r="F104" s="137">
        <v>0</v>
      </c>
      <c r="G104" s="137">
        <v>0</v>
      </c>
      <c r="H104" s="137">
        <v>0</v>
      </c>
      <c r="I104" s="137">
        <v>0</v>
      </c>
      <c r="J104" s="137">
        <v>0</v>
      </c>
      <c r="K104" s="137">
        <v>0</v>
      </c>
      <c r="L104" s="140"/>
      <c r="M104" s="139"/>
      <c r="N104" s="137">
        <v>39051.849702132982</v>
      </c>
      <c r="O104" s="137">
        <v>37022.043361663018</v>
      </c>
      <c r="P104" s="137">
        <v>34596.055210962375</v>
      </c>
      <c r="Q104" s="137">
        <v>31248.851131578554</v>
      </c>
      <c r="R104" s="137">
        <v>26340.004182623859</v>
      </c>
      <c r="S104" s="137">
        <v>20855.132726022803</v>
      </c>
      <c r="T104" s="137">
        <v>15799.50300071026</v>
      </c>
      <c r="U104" s="137">
        <v>10388.818264156997</v>
      </c>
      <c r="V104" s="141"/>
      <c r="W104" s="139"/>
      <c r="X104" s="137">
        <v>0</v>
      </c>
      <c r="Y104" s="137">
        <v>0</v>
      </c>
      <c r="Z104" s="137">
        <v>0</v>
      </c>
      <c r="AA104" s="137">
        <v>0</v>
      </c>
      <c r="AB104" s="137">
        <v>0</v>
      </c>
      <c r="AC104" s="137">
        <v>0</v>
      </c>
      <c r="AD104" s="137">
        <v>0</v>
      </c>
      <c r="AE104" s="137">
        <v>0</v>
      </c>
      <c r="AF104" s="17"/>
      <c r="AG104" s="17"/>
    </row>
    <row r="105" spans="1:36" x14ac:dyDescent="0.25">
      <c r="A105" s="2" t="s">
        <v>427</v>
      </c>
      <c r="B105" s="9" t="s">
        <v>251</v>
      </c>
      <c r="C105" s="46" t="s">
        <v>566</v>
      </c>
      <c r="D105" s="137">
        <v>1490.832340609117</v>
      </c>
      <c r="E105" s="137">
        <v>1539.7161022964738</v>
      </c>
      <c r="F105" s="137">
        <v>1687.0252921082533</v>
      </c>
      <c r="G105" s="137">
        <v>1894.2755509791571</v>
      </c>
      <c r="H105" s="137">
        <v>2000.7298384420853</v>
      </c>
      <c r="I105" s="137">
        <v>2174.6582608323483</v>
      </c>
      <c r="J105" s="137">
        <v>2691.7383138929354</v>
      </c>
      <c r="K105" s="137">
        <v>3393.6999257568932</v>
      </c>
      <c r="L105" s="140"/>
      <c r="M105" s="139"/>
      <c r="N105" s="137">
        <v>18507.772593563033</v>
      </c>
      <c r="O105" s="137">
        <v>17588.296249729807</v>
      </c>
      <c r="P105" s="137">
        <v>16652.628973664701</v>
      </c>
      <c r="Q105" s="137">
        <v>15923.853128438033</v>
      </c>
      <c r="R105" s="137">
        <v>15165.755917267597</v>
      </c>
      <c r="S105" s="137">
        <v>14326.858145358459</v>
      </c>
      <c r="T105" s="137">
        <v>13909.981059838716</v>
      </c>
      <c r="U105" s="137">
        <v>13573.649205539707</v>
      </c>
      <c r="V105" s="141"/>
      <c r="W105" s="139"/>
      <c r="X105" s="137">
        <v>781.66870642857157</v>
      </c>
      <c r="Y105" s="137">
        <v>1176.2932009343704</v>
      </c>
      <c r="Z105" s="137">
        <v>1750.9153454249958</v>
      </c>
      <c r="AA105" s="137">
        <v>2452.0500552964504</v>
      </c>
      <c r="AB105" s="137">
        <v>4445.5526841946366</v>
      </c>
      <c r="AC105" s="137">
        <v>6323.9701655576318</v>
      </c>
      <c r="AD105" s="137">
        <v>6531.7960315384989</v>
      </c>
      <c r="AE105" s="137">
        <v>6781.3024492888171</v>
      </c>
      <c r="AF105" s="17"/>
      <c r="AG105" s="17"/>
    </row>
    <row r="106" spans="1:36" x14ac:dyDescent="0.25">
      <c r="A106" s="2" t="s">
        <v>428</v>
      </c>
      <c r="B106" s="9" t="s">
        <v>252</v>
      </c>
      <c r="C106" s="46" t="s">
        <v>566</v>
      </c>
      <c r="D106" s="137">
        <v>36377.896928606031</v>
      </c>
      <c r="E106" s="137">
        <v>45466.159188566045</v>
      </c>
      <c r="F106" s="137">
        <v>48876.301849761905</v>
      </c>
      <c r="G106" s="137">
        <v>53797.701336963059</v>
      </c>
      <c r="H106" s="137">
        <v>64666.414458543135</v>
      </c>
      <c r="I106" s="137">
        <v>77133.428303119115</v>
      </c>
      <c r="J106" s="137">
        <v>98365.061556591972</v>
      </c>
      <c r="K106" s="137">
        <v>113272.48880551156</v>
      </c>
      <c r="L106" s="140"/>
      <c r="M106" s="139"/>
      <c r="N106" s="137">
        <v>36377.896928606031</v>
      </c>
      <c r="O106" s="137">
        <v>45466.159188566045</v>
      </c>
      <c r="P106" s="137">
        <v>48876.301849761905</v>
      </c>
      <c r="Q106" s="137">
        <v>53797.701336963059</v>
      </c>
      <c r="R106" s="137">
        <v>64666.414458543135</v>
      </c>
      <c r="S106" s="137">
        <v>77133.428303119115</v>
      </c>
      <c r="T106" s="137">
        <v>98365.061556591972</v>
      </c>
      <c r="U106" s="137">
        <v>113272.48880551156</v>
      </c>
      <c r="V106" s="141"/>
      <c r="W106" s="139"/>
      <c r="X106" s="137">
        <v>0</v>
      </c>
      <c r="Y106" s="137">
        <v>0</v>
      </c>
      <c r="Z106" s="137">
        <v>0</v>
      </c>
      <c r="AA106" s="137">
        <v>0</v>
      </c>
      <c r="AB106" s="137">
        <v>0</v>
      </c>
      <c r="AC106" s="137">
        <v>0</v>
      </c>
      <c r="AD106" s="137">
        <v>0</v>
      </c>
      <c r="AE106" s="137">
        <v>0</v>
      </c>
      <c r="AF106" s="17"/>
      <c r="AG106" s="17"/>
    </row>
    <row r="107" spans="1:36" x14ac:dyDescent="0.25">
      <c r="A107" s="2"/>
      <c r="B107" s="69"/>
      <c r="C107" s="69"/>
      <c r="D107" s="139"/>
      <c r="E107" s="139"/>
      <c r="F107" s="139"/>
      <c r="G107" s="139"/>
      <c r="H107" s="139"/>
      <c r="I107" s="139"/>
      <c r="J107" s="139"/>
      <c r="K107" s="139"/>
      <c r="L107" s="140"/>
      <c r="M107" s="140"/>
      <c r="N107" s="139"/>
      <c r="O107" s="139"/>
      <c r="P107" s="139"/>
      <c r="Q107" s="139"/>
      <c r="R107" s="139"/>
      <c r="S107" s="139"/>
      <c r="T107" s="139"/>
      <c r="U107" s="139"/>
      <c r="V107" s="140"/>
      <c r="W107" s="140"/>
      <c r="X107" s="139"/>
      <c r="Y107" s="139"/>
      <c r="Z107" s="139"/>
      <c r="AA107" s="139"/>
      <c r="AB107" s="139"/>
      <c r="AC107" s="139"/>
      <c r="AD107" s="139"/>
      <c r="AE107" s="139"/>
      <c r="AF107" s="17"/>
      <c r="AG107" s="17"/>
    </row>
    <row r="108" spans="1:36" x14ac:dyDescent="0.25">
      <c r="A108" s="2"/>
      <c r="B108" s="45" t="s">
        <v>51</v>
      </c>
      <c r="C108" s="11"/>
      <c r="D108" s="139"/>
      <c r="E108" s="139"/>
      <c r="F108" s="139"/>
      <c r="G108" s="139"/>
      <c r="H108" s="139"/>
      <c r="I108" s="139"/>
      <c r="J108" s="139"/>
      <c r="K108" s="139"/>
      <c r="L108" s="140"/>
      <c r="M108" s="140"/>
      <c r="N108" s="139"/>
      <c r="O108" s="139"/>
      <c r="P108" s="139"/>
      <c r="Q108" s="139"/>
      <c r="R108" s="139"/>
      <c r="S108" s="139"/>
      <c r="T108" s="139"/>
      <c r="U108" s="139"/>
      <c r="V108" s="140"/>
      <c r="W108" s="140"/>
      <c r="X108" s="140"/>
      <c r="Y108" s="140"/>
      <c r="Z108" s="140"/>
      <c r="AA108" s="140"/>
      <c r="AB108" s="140"/>
      <c r="AC108" s="140"/>
      <c r="AD108" s="140"/>
      <c r="AE108" s="140"/>
      <c r="AF108" s="17"/>
      <c r="AG108" s="17"/>
    </row>
    <row r="109" spans="1:36" x14ac:dyDescent="0.25">
      <c r="A109" s="2" t="s">
        <v>429</v>
      </c>
      <c r="B109" s="19" t="s">
        <v>572</v>
      </c>
      <c r="C109" s="46" t="s">
        <v>566</v>
      </c>
      <c r="D109" s="137">
        <v>3712.0323966401088</v>
      </c>
      <c r="E109" s="137">
        <v>5172.299030026219</v>
      </c>
      <c r="F109" s="137">
        <v>6272.4390895115184</v>
      </c>
      <c r="G109" s="137">
        <v>5523.9132042002148</v>
      </c>
      <c r="H109" s="137">
        <v>801.45158627413707</v>
      </c>
      <c r="I109" s="137">
        <v>8691.8476153051743</v>
      </c>
      <c r="J109" s="137">
        <v>5796.9517491893212</v>
      </c>
      <c r="K109" s="137">
        <v>4218.4646975704836</v>
      </c>
      <c r="L109" s="140"/>
      <c r="M109" s="140"/>
      <c r="N109" s="137">
        <v>6720.8836050000009</v>
      </c>
      <c r="O109" s="137">
        <v>9000.2990150000023</v>
      </c>
      <c r="P109" s="137">
        <v>10914.212690000002</v>
      </c>
      <c r="Q109" s="137">
        <v>9612.1415800000013</v>
      </c>
      <c r="R109" s="137">
        <v>7263.2966462741379</v>
      </c>
      <c r="S109" s="137">
        <v>14061.300354861149</v>
      </c>
      <c r="T109" s="137">
        <v>12096.25966628469</v>
      </c>
      <c r="U109" s="137">
        <v>6351.3537215317356</v>
      </c>
      <c r="V109" s="140"/>
      <c r="W109" s="140"/>
      <c r="X109" s="137">
        <v>0</v>
      </c>
      <c r="Y109" s="137">
        <v>0</v>
      </c>
      <c r="Z109" s="137">
        <v>0</v>
      </c>
      <c r="AA109" s="137">
        <v>0</v>
      </c>
      <c r="AB109" s="137">
        <v>0</v>
      </c>
      <c r="AC109" s="137">
        <v>0</v>
      </c>
      <c r="AD109" s="137">
        <v>0</v>
      </c>
      <c r="AE109" s="137">
        <v>0</v>
      </c>
      <c r="AF109" s="17"/>
      <c r="AG109" s="17"/>
    </row>
    <row r="110" spans="1:3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ht="15.75" x14ac:dyDescent="0.25">
      <c r="A111" s="2"/>
      <c r="B111" s="20" t="s">
        <v>515</v>
      </c>
      <c r="C111" s="69"/>
      <c r="D111" s="54"/>
      <c r="E111" s="54"/>
      <c r="F111" s="54"/>
      <c r="G111" s="54"/>
      <c r="H111" s="54"/>
      <c r="I111" s="54"/>
      <c r="J111" s="54"/>
      <c r="K111" s="54"/>
      <c r="N111" s="54"/>
      <c r="O111" s="54"/>
      <c r="P111" s="54"/>
      <c r="Q111" s="54"/>
      <c r="R111" s="54"/>
      <c r="S111" s="54"/>
      <c r="T111" s="54"/>
      <c r="U111" s="54"/>
      <c r="X111" s="54"/>
      <c r="Y111" s="54"/>
      <c r="Z111" s="54"/>
      <c r="AA111" s="54"/>
      <c r="AB111" s="54"/>
      <c r="AC111" s="54"/>
      <c r="AD111" s="54"/>
      <c r="AE111" s="54"/>
      <c r="AF111" s="17"/>
      <c r="AG111" s="17"/>
    </row>
    <row r="112" spans="1:36" x14ac:dyDescent="0.25">
      <c r="A112" s="2"/>
      <c r="B112" s="45" t="s">
        <v>516</v>
      </c>
      <c r="C112" s="11"/>
      <c r="D112" s="54"/>
      <c r="E112" s="54"/>
      <c r="F112" s="54"/>
      <c r="G112" s="54"/>
      <c r="H112" s="54"/>
      <c r="I112" s="54"/>
      <c r="J112" s="54"/>
      <c r="K112" s="54"/>
      <c r="N112" s="54"/>
      <c r="O112" s="54"/>
      <c r="P112" s="54"/>
      <c r="Q112" s="54"/>
      <c r="R112" s="54"/>
      <c r="S112" s="54"/>
      <c r="T112" s="54"/>
      <c r="U112" s="54"/>
      <c r="X112" s="54"/>
      <c r="Y112" s="54"/>
      <c r="Z112" s="54"/>
      <c r="AA112" s="54"/>
      <c r="AB112" s="54"/>
      <c r="AC112" s="54"/>
      <c r="AD112" s="54"/>
      <c r="AE112" s="54"/>
      <c r="AF112" s="17"/>
      <c r="AG112" s="17"/>
    </row>
    <row r="113" spans="1:33" x14ac:dyDescent="0.25">
      <c r="A113" s="2" t="s">
        <v>345</v>
      </c>
      <c r="B113" s="9" t="s">
        <v>446</v>
      </c>
      <c r="C113" s="46" t="s">
        <v>63</v>
      </c>
      <c r="D113" s="125">
        <v>61.76</v>
      </c>
      <c r="E113" s="125">
        <v>61.1</v>
      </c>
      <c r="F113" s="125">
        <v>61.8</v>
      </c>
      <c r="G113" s="125">
        <v>61.94</v>
      </c>
      <c r="H113" s="125">
        <v>61.62</v>
      </c>
      <c r="I113" s="125">
        <v>62.2</v>
      </c>
      <c r="J113" s="125">
        <v>60.69</v>
      </c>
      <c r="K113" s="125">
        <v>64.13</v>
      </c>
      <c r="L113" s="126"/>
      <c r="M113" s="126"/>
      <c r="N113" s="125">
        <v>61.75</v>
      </c>
      <c r="O113" s="125">
        <v>61.09</v>
      </c>
      <c r="P113" s="125">
        <v>61.78</v>
      </c>
      <c r="Q113" s="125">
        <v>61.83</v>
      </c>
      <c r="R113" s="125">
        <v>61.44</v>
      </c>
      <c r="S113" s="125">
        <v>61.97</v>
      </c>
      <c r="T113" s="125">
        <v>60.61</v>
      </c>
      <c r="U113" s="125">
        <v>62.49</v>
      </c>
      <c r="V113" s="126"/>
      <c r="W113" s="126"/>
      <c r="X113" s="125">
        <v>0</v>
      </c>
      <c r="Y113" s="125">
        <v>0</v>
      </c>
      <c r="Z113" s="125">
        <v>0</v>
      </c>
      <c r="AA113" s="125">
        <v>0</v>
      </c>
      <c r="AB113" s="125">
        <v>0</v>
      </c>
      <c r="AC113" s="125">
        <v>0</v>
      </c>
      <c r="AD113" s="125">
        <v>0</v>
      </c>
      <c r="AE113" s="125">
        <v>0</v>
      </c>
      <c r="AF113" s="17"/>
      <c r="AG113" s="17"/>
    </row>
    <row r="114" spans="1:33" x14ac:dyDescent="0.25">
      <c r="A114" s="2" t="s">
        <v>346</v>
      </c>
      <c r="B114" s="9" t="s">
        <v>447</v>
      </c>
      <c r="C114" s="46" t="s">
        <v>63</v>
      </c>
      <c r="D114" s="125">
        <v>49.15</v>
      </c>
      <c r="E114" s="125">
        <v>48.73</v>
      </c>
      <c r="F114" s="125">
        <v>47.85</v>
      </c>
      <c r="G114" s="125">
        <v>48.83</v>
      </c>
      <c r="H114" s="125">
        <v>47.93</v>
      </c>
      <c r="I114" s="125">
        <v>47.25</v>
      </c>
      <c r="J114" s="125">
        <v>46.61</v>
      </c>
      <c r="K114" s="125">
        <v>46.67</v>
      </c>
      <c r="L114" s="126"/>
      <c r="M114" s="126"/>
      <c r="N114" s="125">
        <v>49.2</v>
      </c>
      <c r="O114" s="125">
        <v>48.94</v>
      </c>
      <c r="P114" s="125">
        <v>48.28</v>
      </c>
      <c r="Q114" s="125">
        <v>48.97</v>
      </c>
      <c r="R114" s="125">
        <v>48.34</v>
      </c>
      <c r="S114" s="125">
        <v>47.75</v>
      </c>
      <c r="T114" s="125">
        <v>47.48</v>
      </c>
      <c r="U114" s="125">
        <v>48.48</v>
      </c>
      <c r="V114" s="126"/>
      <c r="W114" s="126"/>
      <c r="X114" s="125">
        <v>0</v>
      </c>
      <c r="Y114" s="125">
        <v>0</v>
      </c>
      <c r="Z114" s="125">
        <v>0</v>
      </c>
      <c r="AA114" s="125">
        <v>0</v>
      </c>
      <c r="AB114" s="125">
        <v>0</v>
      </c>
      <c r="AC114" s="125">
        <v>0</v>
      </c>
      <c r="AD114" s="125">
        <v>0</v>
      </c>
      <c r="AE114" s="125">
        <v>0</v>
      </c>
      <c r="AF114" s="17"/>
      <c r="AG114" s="17"/>
    </row>
    <row r="115" spans="1:33" x14ac:dyDescent="0.25">
      <c r="A115" s="2" t="s">
        <v>347</v>
      </c>
      <c r="B115" s="9" t="s">
        <v>31</v>
      </c>
      <c r="C115" s="46" t="s">
        <v>63</v>
      </c>
      <c r="D115" s="125">
        <v>47.9</v>
      </c>
      <c r="E115" s="125">
        <v>47.6</v>
      </c>
      <c r="F115" s="125">
        <v>48.63</v>
      </c>
      <c r="G115" s="125">
        <v>48.54</v>
      </c>
      <c r="H115" s="125">
        <v>48.12</v>
      </c>
      <c r="I115" s="125">
        <v>47.46</v>
      </c>
      <c r="J115" s="125">
        <v>44.71</v>
      </c>
      <c r="K115" s="125">
        <v>45.58</v>
      </c>
      <c r="L115" s="126"/>
      <c r="M115" s="126"/>
      <c r="N115" s="125">
        <v>47.9</v>
      </c>
      <c r="O115" s="125">
        <v>47.6</v>
      </c>
      <c r="P115" s="125">
        <v>48.63</v>
      </c>
      <c r="Q115" s="125">
        <v>48.54</v>
      </c>
      <c r="R115" s="125">
        <v>48.12</v>
      </c>
      <c r="S115" s="125">
        <v>47.46</v>
      </c>
      <c r="T115" s="125">
        <v>44.71</v>
      </c>
      <c r="U115" s="125">
        <v>45.58</v>
      </c>
      <c r="V115" s="126"/>
      <c r="W115" s="126"/>
      <c r="X115" s="125">
        <v>0</v>
      </c>
      <c r="Y115" s="125">
        <v>0</v>
      </c>
      <c r="Z115" s="125">
        <v>0</v>
      </c>
      <c r="AA115" s="125">
        <v>0</v>
      </c>
      <c r="AB115" s="125">
        <v>0</v>
      </c>
      <c r="AC115" s="125">
        <v>0</v>
      </c>
      <c r="AD115" s="125">
        <v>0</v>
      </c>
      <c r="AE115" s="125">
        <v>0</v>
      </c>
      <c r="AF115" s="17"/>
      <c r="AG115" s="17"/>
    </row>
    <row r="116" spans="1:33" x14ac:dyDescent="0.25">
      <c r="A116" s="2" t="s">
        <v>348</v>
      </c>
      <c r="B116" s="9" t="s">
        <v>448</v>
      </c>
      <c r="C116" s="46" t="s">
        <v>63</v>
      </c>
      <c r="D116" s="125">
        <v>63.88</v>
      </c>
      <c r="E116" s="125">
        <v>63.3</v>
      </c>
      <c r="F116" s="125">
        <v>63.83</v>
      </c>
      <c r="G116" s="125">
        <v>64.83</v>
      </c>
      <c r="H116" s="125">
        <v>63.62</v>
      </c>
      <c r="I116" s="125">
        <v>67.760000000000005</v>
      </c>
      <c r="J116" s="125">
        <v>58.72</v>
      </c>
      <c r="K116" s="125">
        <v>62.47</v>
      </c>
      <c r="L116" s="126"/>
      <c r="M116" s="126"/>
      <c r="N116" s="125">
        <v>63.88</v>
      </c>
      <c r="O116" s="125">
        <v>63.3</v>
      </c>
      <c r="P116" s="125">
        <v>63.83</v>
      </c>
      <c r="Q116" s="125">
        <v>64.83</v>
      </c>
      <c r="R116" s="125">
        <v>63.62</v>
      </c>
      <c r="S116" s="125">
        <v>67.760000000000005</v>
      </c>
      <c r="T116" s="125">
        <v>58.72</v>
      </c>
      <c r="U116" s="125">
        <v>62.47</v>
      </c>
      <c r="V116" s="126"/>
      <c r="W116" s="126"/>
      <c r="X116" s="125">
        <v>0</v>
      </c>
      <c r="Y116" s="125">
        <v>0</v>
      </c>
      <c r="Z116" s="125">
        <v>0</v>
      </c>
      <c r="AA116" s="125">
        <v>0</v>
      </c>
      <c r="AB116" s="125">
        <v>0</v>
      </c>
      <c r="AC116" s="125">
        <v>0</v>
      </c>
      <c r="AD116" s="125">
        <v>0</v>
      </c>
      <c r="AE116" s="125">
        <v>0</v>
      </c>
      <c r="AF116" s="17"/>
      <c r="AG116" s="17"/>
    </row>
    <row r="117" spans="1:33" x14ac:dyDescent="0.25">
      <c r="A117" s="2" t="s">
        <v>349</v>
      </c>
      <c r="B117" s="9" t="s">
        <v>451</v>
      </c>
      <c r="C117" s="46" t="s">
        <v>63</v>
      </c>
      <c r="D117" s="125">
        <v>40</v>
      </c>
      <c r="E117" s="125">
        <v>40</v>
      </c>
      <c r="F117" s="125">
        <v>40</v>
      </c>
      <c r="G117" s="125">
        <v>40</v>
      </c>
      <c r="H117" s="125">
        <v>40</v>
      </c>
      <c r="I117" s="125">
        <v>40</v>
      </c>
      <c r="J117" s="125">
        <v>40</v>
      </c>
      <c r="K117" s="125">
        <v>40</v>
      </c>
      <c r="L117" s="126"/>
      <c r="M117" s="126"/>
      <c r="N117" s="125">
        <v>40</v>
      </c>
      <c r="O117" s="125">
        <v>40</v>
      </c>
      <c r="P117" s="125">
        <v>40</v>
      </c>
      <c r="Q117" s="125">
        <v>40</v>
      </c>
      <c r="R117" s="125">
        <v>40</v>
      </c>
      <c r="S117" s="125">
        <v>40</v>
      </c>
      <c r="T117" s="125">
        <v>40</v>
      </c>
      <c r="U117" s="125">
        <v>40</v>
      </c>
      <c r="V117" s="126"/>
      <c r="W117" s="126"/>
      <c r="X117" s="125">
        <v>0</v>
      </c>
      <c r="Y117" s="125">
        <v>0</v>
      </c>
      <c r="Z117" s="125">
        <v>0</v>
      </c>
      <c r="AA117" s="125">
        <v>0</v>
      </c>
      <c r="AB117" s="125">
        <v>0</v>
      </c>
      <c r="AC117" s="125">
        <v>0</v>
      </c>
      <c r="AD117" s="125">
        <v>0</v>
      </c>
      <c r="AE117" s="125">
        <v>0</v>
      </c>
      <c r="AF117" s="17"/>
      <c r="AG117" s="17"/>
    </row>
    <row r="118" spans="1:33" x14ac:dyDescent="0.25">
      <c r="A118" s="2" t="s">
        <v>350</v>
      </c>
      <c r="B118" s="9" t="s">
        <v>256</v>
      </c>
      <c r="C118" s="46" t="s">
        <v>63</v>
      </c>
      <c r="D118" s="125">
        <v>45.66</v>
      </c>
      <c r="E118" s="125">
        <v>47.73</v>
      </c>
      <c r="F118" s="125">
        <v>47</v>
      </c>
      <c r="G118" s="125">
        <v>46.04</v>
      </c>
      <c r="H118" s="125">
        <v>48.01</v>
      </c>
      <c r="I118" s="125">
        <v>42.81</v>
      </c>
      <c r="J118" s="125">
        <v>51.54</v>
      </c>
      <c r="K118" s="125">
        <v>39.270000000000003</v>
      </c>
      <c r="L118" s="126"/>
      <c r="M118" s="126"/>
      <c r="N118" s="125">
        <v>45.66</v>
      </c>
      <c r="O118" s="125">
        <v>47.73</v>
      </c>
      <c r="P118" s="125">
        <v>47</v>
      </c>
      <c r="Q118" s="125">
        <v>46.04</v>
      </c>
      <c r="R118" s="125">
        <v>48.01</v>
      </c>
      <c r="S118" s="125">
        <v>42.81</v>
      </c>
      <c r="T118" s="125">
        <v>51.54</v>
      </c>
      <c r="U118" s="125">
        <v>39.270000000000003</v>
      </c>
      <c r="V118" s="126"/>
      <c r="W118" s="126"/>
      <c r="X118" s="125">
        <v>0</v>
      </c>
      <c r="Y118" s="125">
        <v>0</v>
      </c>
      <c r="Z118" s="125">
        <v>0</v>
      </c>
      <c r="AA118" s="125">
        <v>0</v>
      </c>
      <c r="AB118" s="125">
        <v>0</v>
      </c>
      <c r="AC118" s="125">
        <v>0</v>
      </c>
      <c r="AD118" s="125">
        <v>0</v>
      </c>
      <c r="AE118" s="125">
        <v>0</v>
      </c>
      <c r="AF118" s="17"/>
      <c r="AG118" s="17"/>
    </row>
    <row r="119" spans="1:33" x14ac:dyDescent="0.25">
      <c r="A119" s="2" t="s">
        <v>351</v>
      </c>
      <c r="B119" s="9" t="s">
        <v>95</v>
      </c>
      <c r="C119" s="46" t="s">
        <v>63</v>
      </c>
      <c r="D119" s="123"/>
      <c r="E119" s="123"/>
      <c r="F119" s="123"/>
      <c r="G119" s="123"/>
      <c r="H119" s="123"/>
      <c r="I119" s="123"/>
      <c r="J119" s="123"/>
      <c r="K119" s="123"/>
      <c r="L119" s="126"/>
      <c r="M119" s="126"/>
      <c r="N119" s="125">
        <v>10</v>
      </c>
      <c r="O119" s="125">
        <v>10</v>
      </c>
      <c r="P119" s="125">
        <v>10</v>
      </c>
      <c r="Q119" s="125">
        <v>10</v>
      </c>
      <c r="R119" s="125">
        <v>10</v>
      </c>
      <c r="S119" s="125">
        <v>10</v>
      </c>
      <c r="T119" s="125">
        <v>10</v>
      </c>
      <c r="U119" s="125">
        <v>10</v>
      </c>
      <c r="V119" s="126"/>
      <c r="W119" s="126"/>
      <c r="X119" s="125">
        <v>0</v>
      </c>
      <c r="Y119" s="125">
        <v>0</v>
      </c>
      <c r="Z119" s="125">
        <v>0</v>
      </c>
      <c r="AA119" s="125">
        <v>0</v>
      </c>
      <c r="AB119" s="125">
        <v>0</v>
      </c>
      <c r="AC119" s="125">
        <v>0</v>
      </c>
      <c r="AD119" s="125">
        <v>0</v>
      </c>
      <c r="AE119" s="125">
        <v>0</v>
      </c>
      <c r="AF119" s="17"/>
      <c r="AG119" s="17"/>
    </row>
    <row r="120" spans="1:33" x14ac:dyDescent="0.25">
      <c r="A120" s="2" t="s">
        <v>352</v>
      </c>
      <c r="B120" s="9" t="s">
        <v>52</v>
      </c>
      <c r="C120" s="46" t="s">
        <v>63</v>
      </c>
      <c r="D120" s="125">
        <v>30.463608885758884</v>
      </c>
      <c r="E120" s="125">
        <v>30.463608885758884</v>
      </c>
      <c r="F120" s="125">
        <v>30.463608885758884</v>
      </c>
      <c r="G120" s="125">
        <v>30.463608885758884</v>
      </c>
      <c r="H120" s="125">
        <v>30.463608885758884</v>
      </c>
      <c r="I120" s="125">
        <v>65.928660911091853</v>
      </c>
      <c r="J120" s="125">
        <v>65.928660911091853</v>
      </c>
      <c r="K120" s="125">
        <v>65.928660911091853</v>
      </c>
      <c r="L120" s="126"/>
      <c r="M120" s="126"/>
      <c r="N120" s="125">
        <v>30.463608885758884</v>
      </c>
      <c r="O120" s="125">
        <v>30.463608885758884</v>
      </c>
      <c r="P120" s="125">
        <v>30.463608885758884</v>
      </c>
      <c r="Q120" s="125">
        <v>30.463608885758884</v>
      </c>
      <c r="R120" s="125">
        <v>30.463608885758884</v>
      </c>
      <c r="S120" s="125">
        <v>65.928660911091853</v>
      </c>
      <c r="T120" s="125">
        <v>65.928660911091853</v>
      </c>
      <c r="U120" s="125">
        <v>65.928660911091853</v>
      </c>
      <c r="V120" s="126"/>
      <c r="W120" s="126"/>
      <c r="X120" s="125">
        <v>32.68</v>
      </c>
      <c r="Y120" s="125">
        <v>32.79</v>
      </c>
      <c r="Z120" s="125">
        <v>31.79</v>
      </c>
      <c r="AA120" s="125">
        <v>32.340000000000003</v>
      </c>
      <c r="AB120" s="125">
        <v>32.119999999999997</v>
      </c>
      <c r="AC120" s="125">
        <v>31.73</v>
      </c>
      <c r="AD120" s="125">
        <v>31.74</v>
      </c>
      <c r="AE120" s="125">
        <v>31.74</v>
      </c>
      <c r="AF120" s="17"/>
      <c r="AG120" s="17"/>
    </row>
    <row r="121" spans="1:33" x14ac:dyDescent="0.25">
      <c r="A121" s="2" t="s">
        <v>353</v>
      </c>
      <c r="B121" s="9" t="s">
        <v>53</v>
      </c>
      <c r="C121" s="46" t="s">
        <v>63</v>
      </c>
      <c r="D121" s="125">
        <v>7.404879078852975</v>
      </c>
      <c r="E121" s="125">
        <v>7.0741878590962415</v>
      </c>
      <c r="F121" s="125">
        <v>7.4458923586000374</v>
      </c>
      <c r="G121" s="125">
        <v>7.1905634093155122</v>
      </c>
      <c r="H121" s="125">
        <v>7.0590019685569407</v>
      </c>
      <c r="I121" s="125">
        <v>10.484669598078321</v>
      </c>
      <c r="J121" s="125">
        <v>10.629198949851627</v>
      </c>
      <c r="K121" s="125">
        <v>11.691963450413438</v>
      </c>
      <c r="L121" s="126"/>
      <c r="M121" s="126"/>
      <c r="N121" s="125">
        <v>7.404879078852975</v>
      </c>
      <c r="O121" s="125">
        <v>7.0741878590962415</v>
      </c>
      <c r="P121" s="125">
        <v>7.4458923586000374</v>
      </c>
      <c r="Q121" s="125">
        <v>7.1905634093155122</v>
      </c>
      <c r="R121" s="125">
        <v>7.0590019685569407</v>
      </c>
      <c r="S121" s="125">
        <v>10.484669598078321</v>
      </c>
      <c r="T121" s="125">
        <v>10.629198949851627</v>
      </c>
      <c r="U121" s="125">
        <v>11.691963450413438</v>
      </c>
      <c r="V121" s="126"/>
      <c r="W121" s="126"/>
      <c r="X121" s="125">
        <v>0</v>
      </c>
      <c r="Y121" s="125">
        <v>0</v>
      </c>
      <c r="Z121" s="125">
        <v>0</v>
      </c>
      <c r="AA121" s="125">
        <v>0</v>
      </c>
      <c r="AB121" s="125">
        <v>0</v>
      </c>
      <c r="AC121" s="125">
        <v>0</v>
      </c>
      <c r="AD121" s="125">
        <v>0</v>
      </c>
      <c r="AE121" s="125">
        <v>0</v>
      </c>
      <c r="AF121" s="17"/>
      <c r="AG121" s="17"/>
    </row>
    <row r="122" spans="1:33" x14ac:dyDescent="0.25">
      <c r="A122" s="2"/>
      <c r="B122" s="9"/>
      <c r="C122" s="46"/>
      <c r="D122" s="127"/>
      <c r="E122" s="127"/>
      <c r="F122" s="127"/>
      <c r="G122" s="127"/>
      <c r="H122" s="127"/>
      <c r="I122" s="127"/>
      <c r="J122" s="127"/>
      <c r="K122" s="127"/>
      <c r="L122" s="126"/>
      <c r="M122" s="126"/>
      <c r="N122" s="127"/>
      <c r="O122" s="127"/>
      <c r="P122" s="127"/>
      <c r="Q122" s="127"/>
      <c r="R122" s="127"/>
      <c r="S122" s="127"/>
      <c r="T122" s="127"/>
      <c r="U122" s="127"/>
      <c r="V122" s="126"/>
      <c r="W122" s="126"/>
      <c r="X122" s="127"/>
      <c r="Y122" s="127"/>
      <c r="Z122" s="127"/>
      <c r="AA122" s="127"/>
      <c r="AB122" s="127"/>
      <c r="AC122" s="127"/>
      <c r="AD122" s="127"/>
      <c r="AE122" s="127"/>
      <c r="AF122" s="17"/>
      <c r="AG122" s="17"/>
    </row>
    <row r="123" spans="1:33" x14ac:dyDescent="0.25">
      <c r="A123" s="2"/>
      <c r="B123" s="45" t="s">
        <v>517</v>
      </c>
      <c r="C123" s="46"/>
      <c r="D123" s="127"/>
      <c r="E123" s="127"/>
      <c r="F123" s="127"/>
      <c r="G123" s="127"/>
      <c r="H123" s="127"/>
      <c r="I123" s="127"/>
      <c r="J123" s="127"/>
      <c r="K123" s="127"/>
      <c r="L123" s="126"/>
      <c r="M123" s="126"/>
      <c r="N123" s="127"/>
      <c r="O123" s="127"/>
      <c r="P123" s="127"/>
      <c r="Q123" s="127"/>
      <c r="R123" s="127"/>
      <c r="S123" s="127"/>
      <c r="T123" s="127"/>
      <c r="U123" s="127"/>
      <c r="V123" s="126"/>
      <c r="W123" s="126"/>
      <c r="X123" s="127"/>
      <c r="Y123" s="127"/>
      <c r="Z123" s="127"/>
      <c r="AA123" s="127"/>
      <c r="AB123" s="127"/>
      <c r="AC123" s="127"/>
      <c r="AD123" s="127"/>
      <c r="AE123" s="127"/>
      <c r="AF123" s="17"/>
      <c r="AG123" s="17"/>
    </row>
    <row r="124" spans="1:33" x14ac:dyDescent="0.25">
      <c r="A124" s="2" t="s">
        <v>417</v>
      </c>
      <c r="B124" s="9" t="s">
        <v>446</v>
      </c>
      <c r="C124" s="46" t="s">
        <v>63</v>
      </c>
      <c r="D124" s="125">
        <v>29.81</v>
      </c>
      <c r="E124" s="125">
        <v>29.95</v>
      </c>
      <c r="F124" s="125">
        <v>30.16</v>
      </c>
      <c r="G124" s="125">
        <v>30.36</v>
      </c>
      <c r="H124" s="125">
        <v>33.33</v>
      </c>
      <c r="I124" s="125">
        <v>30.35</v>
      </c>
      <c r="J124" s="125">
        <v>31.54</v>
      </c>
      <c r="K124" s="125">
        <v>32.61</v>
      </c>
      <c r="L124" s="126"/>
      <c r="M124" s="126"/>
      <c r="N124" s="125">
        <v>29.81</v>
      </c>
      <c r="O124" s="125">
        <v>29.94</v>
      </c>
      <c r="P124" s="125">
        <v>30.16</v>
      </c>
      <c r="Q124" s="125">
        <v>30.35</v>
      </c>
      <c r="R124" s="125">
        <v>33.229999999999997</v>
      </c>
      <c r="S124" s="125">
        <v>30.25</v>
      </c>
      <c r="T124" s="125">
        <v>31.46</v>
      </c>
      <c r="U124" s="125">
        <v>30.61</v>
      </c>
      <c r="V124" s="126"/>
      <c r="W124" s="126"/>
      <c r="X124" s="125">
        <v>0</v>
      </c>
      <c r="Y124" s="125">
        <v>0</v>
      </c>
      <c r="Z124" s="125">
        <v>0</v>
      </c>
      <c r="AA124" s="125">
        <v>0</v>
      </c>
      <c r="AB124" s="125">
        <v>0</v>
      </c>
      <c r="AC124" s="125">
        <v>0</v>
      </c>
      <c r="AD124" s="125">
        <v>0</v>
      </c>
      <c r="AE124" s="125">
        <v>0</v>
      </c>
    </row>
    <row r="125" spans="1:33" x14ac:dyDescent="0.25">
      <c r="A125" s="2" t="s">
        <v>418</v>
      </c>
      <c r="B125" s="9" t="s">
        <v>447</v>
      </c>
      <c r="C125" s="46" t="s">
        <v>63</v>
      </c>
      <c r="D125" s="125">
        <v>34.369999999999997</v>
      </c>
      <c r="E125" s="125">
        <v>34.39</v>
      </c>
      <c r="F125" s="125">
        <v>34.36</v>
      </c>
      <c r="G125" s="125">
        <v>34.409999999999997</v>
      </c>
      <c r="H125" s="125">
        <v>34.380000000000003</v>
      </c>
      <c r="I125" s="125">
        <v>34.22</v>
      </c>
      <c r="J125" s="125">
        <v>34.159999999999997</v>
      </c>
      <c r="K125" s="125">
        <v>34.5</v>
      </c>
      <c r="L125" s="126"/>
      <c r="M125" s="126"/>
      <c r="N125" s="125">
        <v>34.44</v>
      </c>
      <c r="O125" s="125">
        <v>34.49</v>
      </c>
      <c r="P125" s="125">
        <v>34.49</v>
      </c>
      <c r="Q125" s="125">
        <v>34.54</v>
      </c>
      <c r="R125" s="125">
        <v>34.53</v>
      </c>
      <c r="S125" s="125">
        <v>34.36</v>
      </c>
      <c r="T125" s="125">
        <v>34.47</v>
      </c>
      <c r="U125" s="125">
        <v>34.630000000000003</v>
      </c>
      <c r="V125" s="126"/>
      <c r="W125" s="126"/>
      <c r="X125" s="125">
        <v>0</v>
      </c>
      <c r="Y125" s="125">
        <v>0</v>
      </c>
      <c r="Z125" s="125">
        <v>0</v>
      </c>
      <c r="AA125" s="125">
        <v>0</v>
      </c>
      <c r="AB125" s="125">
        <v>0</v>
      </c>
      <c r="AC125" s="125">
        <v>0</v>
      </c>
      <c r="AD125" s="125">
        <v>0</v>
      </c>
      <c r="AE125" s="125">
        <v>0</v>
      </c>
    </row>
    <row r="126" spans="1:33" x14ac:dyDescent="0.25">
      <c r="A126" s="2" t="s">
        <v>419</v>
      </c>
      <c r="B126" s="9" t="s">
        <v>31</v>
      </c>
      <c r="C126" s="46" t="s">
        <v>63</v>
      </c>
      <c r="D126" s="125">
        <v>27.01</v>
      </c>
      <c r="E126" s="125">
        <v>27.01</v>
      </c>
      <c r="F126" s="125">
        <v>26.99</v>
      </c>
      <c r="G126" s="125">
        <v>26.99</v>
      </c>
      <c r="H126" s="125">
        <v>26.99</v>
      </c>
      <c r="I126" s="125">
        <v>27.79</v>
      </c>
      <c r="J126" s="125">
        <v>25.48</v>
      </c>
      <c r="K126" s="125">
        <v>27.55</v>
      </c>
      <c r="L126" s="126"/>
      <c r="M126" s="126"/>
      <c r="N126" s="125">
        <v>27.01</v>
      </c>
      <c r="O126" s="125">
        <v>27.01</v>
      </c>
      <c r="P126" s="125">
        <v>26.99</v>
      </c>
      <c r="Q126" s="125">
        <v>26.99</v>
      </c>
      <c r="R126" s="125">
        <v>26.99</v>
      </c>
      <c r="S126" s="125">
        <v>27.79</v>
      </c>
      <c r="T126" s="125">
        <v>25.48</v>
      </c>
      <c r="U126" s="125">
        <v>27.55</v>
      </c>
      <c r="V126" s="126"/>
      <c r="W126" s="126"/>
      <c r="X126" s="125">
        <v>0</v>
      </c>
      <c r="Y126" s="125">
        <v>0</v>
      </c>
      <c r="Z126" s="125">
        <v>0</v>
      </c>
      <c r="AA126" s="125">
        <v>0</v>
      </c>
      <c r="AB126" s="125">
        <v>0</v>
      </c>
      <c r="AC126" s="125">
        <v>0</v>
      </c>
      <c r="AD126" s="125">
        <v>0</v>
      </c>
      <c r="AE126" s="125">
        <v>0</v>
      </c>
    </row>
    <row r="127" spans="1:33" x14ac:dyDescent="0.25">
      <c r="A127" s="2" t="s">
        <v>420</v>
      </c>
      <c r="B127" s="9" t="s">
        <v>448</v>
      </c>
      <c r="C127" s="46" t="s">
        <v>63</v>
      </c>
      <c r="D127" s="125">
        <v>39.799999999999997</v>
      </c>
      <c r="E127" s="125">
        <v>39.61</v>
      </c>
      <c r="F127" s="125">
        <v>39.46</v>
      </c>
      <c r="G127" s="125">
        <v>40.01</v>
      </c>
      <c r="H127" s="125">
        <v>39.85</v>
      </c>
      <c r="I127" s="125">
        <v>39.44</v>
      </c>
      <c r="J127" s="125">
        <v>39.130000000000003</v>
      </c>
      <c r="K127" s="125">
        <v>39.549999999999997</v>
      </c>
      <c r="L127" s="126"/>
      <c r="M127" s="126"/>
      <c r="N127" s="125">
        <v>39.799999999999997</v>
      </c>
      <c r="O127" s="125">
        <v>39.61</v>
      </c>
      <c r="P127" s="125">
        <v>39.46</v>
      </c>
      <c r="Q127" s="125">
        <v>40.01</v>
      </c>
      <c r="R127" s="125">
        <v>39.85</v>
      </c>
      <c r="S127" s="125">
        <v>39.44</v>
      </c>
      <c r="T127" s="125">
        <v>39.130000000000003</v>
      </c>
      <c r="U127" s="125">
        <v>39.549999999999997</v>
      </c>
      <c r="V127" s="126"/>
      <c r="W127" s="126"/>
      <c r="X127" s="125">
        <v>0</v>
      </c>
      <c r="Y127" s="125">
        <v>0</v>
      </c>
      <c r="Z127" s="125">
        <v>0</v>
      </c>
      <c r="AA127" s="125">
        <v>0</v>
      </c>
      <c r="AB127" s="125">
        <v>0</v>
      </c>
      <c r="AC127" s="125">
        <v>0</v>
      </c>
      <c r="AD127" s="125">
        <v>0</v>
      </c>
      <c r="AE127" s="125">
        <v>0</v>
      </c>
    </row>
    <row r="128" spans="1:33" x14ac:dyDescent="0.25">
      <c r="A128" s="2" t="s">
        <v>421</v>
      </c>
      <c r="B128" s="9" t="s">
        <v>449</v>
      </c>
      <c r="C128" s="46" t="s">
        <v>63</v>
      </c>
      <c r="D128" s="125">
        <v>30</v>
      </c>
      <c r="E128" s="125">
        <v>30</v>
      </c>
      <c r="F128" s="125">
        <v>30</v>
      </c>
      <c r="G128" s="125">
        <v>30</v>
      </c>
      <c r="H128" s="125">
        <v>30</v>
      </c>
      <c r="I128" s="125">
        <v>30</v>
      </c>
      <c r="J128" s="125">
        <v>30</v>
      </c>
      <c r="K128" s="125">
        <v>30</v>
      </c>
      <c r="L128" s="126"/>
      <c r="M128" s="126"/>
      <c r="N128" s="125">
        <v>30</v>
      </c>
      <c r="O128" s="125">
        <v>30</v>
      </c>
      <c r="P128" s="125">
        <v>30</v>
      </c>
      <c r="Q128" s="125">
        <v>30</v>
      </c>
      <c r="R128" s="125">
        <v>30</v>
      </c>
      <c r="S128" s="125">
        <v>30</v>
      </c>
      <c r="T128" s="125">
        <v>30</v>
      </c>
      <c r="U128" s="125">
        <v>30</v>
      </c>
      <c r="V128" s="126"/>
      <c r="W128" s="126"/>
      <c r="X128" s="125">
        <v>0</v>
      </c>
      <c r="Y128" s="125">
        <v>0</v>
      </c>
      <c r="Z128" s="125">
        <v>0</v>
      </c>
      <c r="AA128" s="125">
        <v>0</v>
      </c>
      <c r="AB128" s="125">
        <v>0</v>
      </c>
      <c r="AC128" s="125">
        <v>0</v>
      </c>
      <c r="AD128" s="125">
        <v>0</v>
      </c>
      <c r="AE128" s="125">
        <v>0</v>
      </c>
    </row>
    <row r="129" spans="1:32" x14ac:dyDescent="0.25">
      <c r="A129" s="2" t="s">
        <v>422</v>
      </c>
      <c r="B129" s="9" t="s">
        <v>256</v>
      </c>
      <c r="C129" s="46" t="s">
        <v>63</v>
      </c>
      <c r="D129" s="125">
        <v>18.16</v>
      </c>
      <c r="E129" s="125">
        <v>18.18</v>
      </c>
      <c r="F129" s="125">
        <v>18.18</v>
      </c>
      <c r="G129" s="125">
        <v>18.149999999999999</v>
      </c>
      <c r="H129" s="125">
        <v>18.260000000000002</v>
      </c>
      <c r="I129" s="125">
        <v>18.899999999999999</v>
      </c>
      <c r="J129" s="125">
        <v>17.34</v>
      </c>
      <c r="K129" s="125">
        <v>18.329999999999998</v>
      </c>
      <c r="L129" s="126"/>
      <c r="M129" s="126"/>
      <c r="N129" s="125">
        <v>18.16</v>
      </c>
      <c r="O129" s="125">
        <v>18.18</v>
      </c>
      <c r="P129" s="125">
        <v>18.18</v>
      </c>
      <c r="Q129" s="125">
        <v>18.149999999999999</v>
      </c>
      <c r="R129" s="125">
        <v>18.260000000000002</v>
      </c>
      <c r="S129" s="125">
        <v>18.899999999999999</v>
      </c>
      <c r="T129" s="125">
        <v>17.34</v>
      </c>
      <c r="U129" s="125">
        <v>18.329999999999998</v>
      </c>
      <c r="V129" s="126"/>
      <c r="W129" s="126"/>
      <c r="X129" s="125">
        <v>0</v>
      </c>
      <c r="Y129" s="125">
        <v>0</v>
      </c>
      <c r="Z129" s="125">
        <v>0</v>
      </c>
      <c r="AA129" s="125">
        <v>0</v>
      </c>
      <c r="AB129" s="125">
        <v>0</v>
      </c>
      <c r="AC129" s="125">
        <v>0</v>
      </c>
      <c r="AD129" s="125">
        <v>0</v>
      </c>
      <c r="AE129" s="125">
        <v>0</v>
      </c>
    </row>
    <row r="130" spans="1:32" x14ac:dyDescent="0.25">
      <c r="A130" s="2" t="s">
        <v>423</v>
      </c>
      <c r="B130" s="9" t="s">
        <v>95</v>
      </c>
      <c r="C130" s="46" t="s">
        <v>63</v>
      </c>
      <c r="D130" s="123"/>
      <c r="E130" s="123"/>
      <c r="F130" s="123"/>
      <c r="G130" s="123"/>
      <c r="H130" s="123"/>
      <c r="I130" s="123"/>
      <c r="J130" s="123"/>
      <c r="K130" s="123"/>
      <c r="L130" s="126"/>
      <c r="M130" s="126"/>
      <c r="N130" s="125">
        <v>8.4613678839241668</v>
      </c>
      <c r="O130" s="125">
        <v>7.4613678839241668</v>
      </c>
      <c r="P130" s="125">
        <v>6.4613678839241668</v>
      </c>
      <c r="Q130" s="125">
        <v>5.4613678839241668</v>
      </c>
      <c r="R130" s="125">
        <v>4.4613678839241668</v>
      </c>
      <c r="S130" s="125">
        <v>3.4613678839241668</v>
      </c>
      <c r="T130" s="125">
        <v>2.4613678839241668</v>
      </c>
      <c r="U130" s="125">
        <v>1.4613678839241668</v>
      </c>
      <c r="V130" s="126"/>
      <c r="W130" s="126"/>
      <c r="X130" s="125">
        <v>0</v>
      </c>
      <c r="Y130" s="125">
        <v>0</v>
      </c>
      <c r="Z130" s="125">
        <v>0</v>
      </c>
      <c r="AA130" s="125">
        <v>0</v>
      </c>
      <c r="AB130" s="125">
        <v>0</v>
      </c>
      <c r="AC130" s="125">
        <v>0</v>
      </c>
      <c r="AD130" s="125">
        <v>0</v>
      </c>
      <c r="AE130" s="125">
        <v>0</v>
      </c>
    </row>
    <row r="131" spans="1:32" x14ac:dyDescent="0.25">
      <c r="A131" s="2" t="s">
        <v>424</v>
      </c>
      <c r="B131" s="9" t="s">
        <v>52</v>
      </c>
      <c r="C131" s="46" t="s">
        <v>63</v>
      </c>
      <c r="D131" s="125">
        <v>31.383643176389505</v>
      </c>
      <c r="E131" s="125">
        <v>37.676883054246566</v>
      </c>
      <c r="F131" s="125">
        <v>32.309163091264402</v>
      </c>
      <c r="G131" s="125">
        <v>76.068621022287701</v>
      </c>
      <c r="H131" s="125">
        <v>48.45952870927524</v>
      </c>
      <c r="I131" s="125">
        <v>47.099722667951525</v>
      </c>
      <c r="J131" s="125">
        <v>52.954914041976359</v>
      </c>
      <c r="K131" s="125">
        <v>46.242989798413625</v>
      </c>
      <c r="L131" s="126"/>
      <c r="M131" s="126"/>
      <c r="N131" s="125">
        <v>31.383643176389505</v>
      </c>
      <c r="O131" s="125">
        <v>37.676883054246566</v>
      </c>
      <c r="P131" s="125">
        <v>32.309163091264402</v>
      </c>
      <c r="Q131" s="125">
        <v>76.068621022287701</v>
      </c>
      <c r="R131" s="125">
        <v>48.45952870927524</v>
      </c>
      <c r="S131" s="125">
        <v>47.099722667951525</v>
      </c>
      <c r="T131" s="125">
        <v>52.954914041976359</v>
      </c>
      <c r="U131" s="125">
        <v>46.242989798413625</v>
      </c>
      <c r="V131" s="126"/>
      <c r="W131" s="126"/>
      <c r="X131" s="125">
        <v>17.45</v>
      </c>
      <c r="Y131" s="125">
        <v>17.600000000000001</v>
      </c>
      <c r="Z131" s="125">
        <v>17.62</v>
      </c>
      <c r="AA131" s="125">
        <v>17.7</v>
      </c>
      <c r="AB131" s="125">
        <v>17.760000000000002</v>
      </c>
      <c r="AC131" s="125">
        <v>17.3</v>
      </c>
      <c r="AD131" s="125">
        <v>17.89</v>
      </c>
      <c r="AE131" s="125">
        <v>18.010000000000002</v>
      </c>
    </row>
    <row r="132" spans="1:32" x14ac:dyDescent="0.25">
      <c r="A132" s="2" t="s">
        <v>425</v>
      </c>
      <c r="B132" s="15" t="s">
        <v>53</v>
      </c>
      <c r="C132" s="68" t="s">
        <v>63</v>
      </c>
      <c r="D132" s="125">
        <v>5.1801740404489349</v>
      </c>
      <c r="E132" s="125">
        <v>5.8055940585814767</v>
      </c>
      <c r="F132" s="125">
        <v>6.2175513939854756</v>
      </c>
      <c r="G132" s="125">
        <v>10.953006627740439</v>
      </c>
      <c r="H132" s="125">
        <v>8.6216524459521793</v>
      </c>
      <c r="I132" s="125">
        <v>7.897664836892246</v>
      </c>
      <c r="J132" s="125">
        <v>8.1613485883228272</v>
      </c>
      <c r="K132" s="125">
        <v>7.4389602551806755</v>
      </c>
      <c r="L132" s="126"/>
      <c r="M132" s="126"/>
      <c r="N132" s="125">
        <v>5.1801740404489349</v>
      </c>
      <c r="O132" s="125">
        <v>5.8055940585814767</v>
      </c>
      <c r="P132" s="125">
        <v>6.2175513939854756</v>
      </c>
      <c r="Q132" s="125">
        <v>10.953006627740439</v>
      </c>
      <c r="R132" s="125">
        <v>8.6216524459521793</v>
      </c>
      <c r="S132" s="125">
        <v>7.897664836892246</v>
      </c>
      <c r="T132" s="125">
        <v>8.1613485883228272</v>
      </c>
      <c r="U132" s="125">
        <v>7.4389602551806755</v>
      </c>
      <c r="V132" s="126"/>
      <c r="W132" s="126"/>
      <c r="X132" s="125">
        <v>0</v>
      </c>
      <c r="Y132" s="125">
        <v>0</v>
      </c>
      <c r="Z132" s="125">
        <v>0</v>
      </c>
      <c r="AA132" s="125">
        <v>0</v>
      </c>
      <c r="AB132" s="125">
        <v>0</v>
      </c>
      <c r="AC132" s="125">
        <v>0</v>
      </c>
      <c r="AD132" s="125">
        <v>0</v>
      </c>
      <c r="AE132" s="125">
        <v>0</v>
      </c>
    </row>
    <row r="133" spans="1:32" x14ac:dyDescent="0.25">
      <c r="B133" s="7"/>
      <c r="D133" s="18"/>
      <c r="E133" s="18"/>
      <c r="F133" s="18"/>
      <c r="G133" s="18"/>
      <c r="H133" s="18"/>
      <c r="I133" s="18"/>
      <c r="J133" s="18"/>
      <c r="K133" s="18"/>
      <c r="L133" s="18"/>
      <c r="N133" s="18"/>
      <c r="O133" s="18"/>
      <c r="P133" s="18"/>
      <c r="Q133" s="18"/>
      <c r="R133" s="18"/>
      <c r="S133" s="18"/>
      <c r="T133" s="18"/>
      <c r="U133" s="18"/>
      <c r="V133" s="18"/>
      <c r="X133" s="18"/>
      <c r="Y133" s="18"/>
      <c r="Z133" s="18"/>
      <c r="AA133" s="18"/>
      <c r="AB133" s="18"/>
      <c r="AC133" s="18"/>
      <c r="AD133" s="18"/>
      <c r="AE133" s="18"/>
      <c r="AF133" s="18"/>
    </row>
    <row r="134" spans="1:32" x14ac:dyDescent="0.25">
      <c r="B134" s="7"/>
      <c r="D134" s="18"/>
      <c r="E134" s="18"/>
      <c r="F134" s="18"/>
      <c r="G134" s="18"/>
      <c r="H134" s="18"/>
      <c r="I134" s="18"/>
      <c r="J134" s="18"/>
      <c r="K134" s="18"/>
      <c r="L134" s="18"/>
      <c r="N134" s="18"/>
      <c r="O134" s="18"/>
      <c r="P134" s="18"/>
      <c r="Q134" s="18"/>
      <c r="R134" s="18"/>
      <c r="S134" s="18"/>
      <c r="T134" s="18"/>
      <c r="U134" s="18"/>
      <c r="V134" s="18"/>
      <c r="X134" s="18"/>
      <c r="Y134" s="18"/>
      <c r="Z134" s="18"/>
      <c r="AA134" s="18"/>
      <c r="AB134" s="18"/>
      <c r="AC134" s="18"/>
      <c r="AD134" s="18"/>
      <c r="AE134" s="18"/>
      <c r="AF134" s="18"/>
    </row>
    <row r="135" spans="1:32" x14ac:dyDescent="0.25">
      <c r="B135" s="7"/>
      <c r="D135" s="18"/>
      <c r="E135" s="18"/>
      <c r="F135" s="18"/>
      <c r="G135" s="18"/>
      <c r="H135" s="18"/>
      <c r="I135" s="18"/>
      <c r="J135" s="18"/>
      <c r="K135" s="18"/>
      <c r="L135" s="18"/>
      <c r="N135" s="18"/>
      <c r="O135" s="18"/>
      <c r="P135" s="18"/>
      <c r="Q135" s="18"/>
      <c r="R135" s="18"/>
      <c r="S135" s="18"/>
      <c r="T135" s="18"/>
      <c r="U135" s="18"/>
      <c r="V135" s="18"/>
      <c r="X135" s="18"/>
      <c r="Y135" s="18"/>
      <c r="Z135" s="18"/>
      <c r="AA135" s="18"/>
      <c r="AB135" s="18"/>
      <c r="AC135" s="18"/>
      <c r="AD135" s="18"/>
      <c r="AE135" s="18"/>
      <c r="AF135" s="18"/>
    </row>
    <row r="136" spans="1:32" x14ac:dyDescent="0.25">
      <c r="B136" s="7"/>
      <c r="D136" s="18"/>
      <c r="E136" s="18"/>
      <c r="F136" s="18"/>
      <c r="G136" s="18"/>
      <c r="H136" s="18"/>
      <c r="I136" s="18"/>
      <c r="J136" s="18"/>
      <c r="K136" s="18"/>
      <c r="L136" s="18"/>
      <c r="N136" s="18"/>
      <c r="O136" s="18"/>
      <c r="P136" s="18"/>
      <c r="Q136" s="18"/>
      <c r="R136" s="18"/>
      <c r="S136" s="18"/>
      <c r="T136" s="18"/>
      <c r="U136" s="18"/>
      <c r="V136" s="18"/>
      <c r="X136" s="18"/>
      <c r="Y136" s="18"/>
      <c r="Z136" s="18"/>
      <c r="AA136" s="18"/>
      <c r="AB136" s="18"/>
      <c r="AC136" s="18"/>
      <c r="AD136" s="18"/>
      <c r="AE136" s="18"/>
      <c r="AF136" s="18"/>
    </row>
    <row r="137" spans="1:32" x14ac:dyDescent="0.25">
      <c r="B137" s="7"/>
      <c r="D137" s="18"/>
      <c r="E137" s="18"/>
      <c r="F137" s="18"/>
      <c r="G137" s="18"/>
      <c r="H137" s="18"/>
      <c r="I137" s="18"/>
      <c r="J137" s="18"/>
      <c r="K137" s="18"/>
      <c r="L137" s="18"/>
      <c r="N137" s="18"/>
      <c r="O137" s="18"/>
      <c r="P137" s="18"/>
      <c r="Q137" s="18"/>
      <c r="R137" s="18"/>
      <c r="S137" s="18"/>
      <c r="T137" s="18"/>
      <c r="U137" s="18"/>
      <c r="V137" s="18"/>
      <c r="X137" s="18"/>
      <c r="Y137" s="18"/>
      <c r="Z137" s="18"/>
      <c r="AA137" s="18"/>
      <c r="AB137" s="18"/>
      <c r="AC137" s="18"/>
      <c r="AD137" s="18"/>
      <c r="AE137" s="18"/>
      <c r="AF137" s="18"/>
    </row>
    <row r="138" spans="1:32" x14ac:dyDescent="0.25">
      <c r="B138" s="7"/>
      <c r="D138" s="18"/>
      <c r="E138" s="18"/>
      <c r="F138" s="18"/>
      <c r="G138" s="18"/>
      <c r="H138" s="18"/>
      <c r="I138" s="18"/>
      <c r="J138" s="18"/>
      <c r="K138" s="18"/>
      <c r="L138" s="18"/>
      <c r="N138" s="18"/>
      <c r="O138" s="18"/>
      <c r="P138" s="18"/>
      <c r="Q138" s="18"/>
      <c r="R138" s="18"/>
      <c r="S138" s="18"/>
      <c r="T138" s="18"/>
      <c r="U138" s="18"/>
      <c r="V138" s="18"/>
      <c r="X138" s="18"/>
      <c r="Y138" s="18"/>
      <c r="Z138" s="18"/>
      <c r="AA138" s="18"/>
      <c r="AB138" s="18"/>
      <c r="AC138" s="18"/>
      <c r="AD138" s="18"/>
      <c r="AE138" s="18"/>
      <c r="AF138" s="18"/>
    </row>
    <row r="139" spans="1:32" x14ac:dyDescent="0.25">
      <c r="B139" s="7"/>
      <c r="D139" s="18"/>
      <c r="E139" s="18"/>
      <c r="F139" s="18"/>
      <c r="G139" s="18"/>
      <c r="H139" s="18"/>
      <c r="I139" s="18"/>
      <c r="J139" s="18"/>
      <c r="K139" s="18"/>
      <c r="L139" s="18"/>
      <c r="N139" s="18"/>
      <c r="O139" s="18"/>
      <c r="P139" s="18"/>
      <c r="Q139" s="18"/>
      <c r="R139" s="18"/>
      <c r="S139" s="18"/>
      <c r="T139" s="18"/>
      <c r="U139" s="18"/>
      <c r="V139" s="18"/>
      <c r="X139" s="18"/>
      <c r="Y139" s="18"/>
      <c r="Z139" s="18"/>
      <c r="AA139" s="18"/>
      <c r="AB139" s="18"/>
      <c r="AC139" s="18"/>
      <c r="AD139" s="18"/>
      <c r="AE139" s="18"/>
      <c r="AF139" s="18"/>
    </row>
    <row r="140" spans="1:32" x14ac:dyDescent="0.25">
      <c r="B140" s="7"/>
      <c r="D140" s="18"/>
      <c r="E140" s="18"/>
      <c r="F140" s="18"/>
      <c r="G140" s="18"/>
      <c r="H140" s="18"/>
      <c r="I140" s="18"/>
      <c r="J140" s="18"/>
      <c r="K140" s="18"/>
      <c r="L140" s="18"/>
      <c r="N140" s="18"/>
      <c r="O140" s="18"/>
      <c r="P140" s="18"/>
      <c r="Q140" s="18"/>
      <c r="R140" s="18"/>
      <c r="S140" s="18"/>
      <c r="T140" s="18"/>
      <c r="U140" s="18"/>
      <c r="V140" s="18"/>
      <c r="X140" s="18"/>
      <c r="Y140" s="18"/>
      <c r="Z140" s="18"/>
      <c r="AA140" s="18"/>
      <c r="AB140" s="18"/>
      <c r="AC140" s="18"/>
      <c r="AD140" s="18"/>
      <c r="AE140" s="18"/>
      <c r="AF140" s="18"/>
    </row>
    <row r="141" spans="1:32" x14ac:dyDescent="0.25">
      <c r="B141" s="7"/>
      <c r="D141" s="18"/>
      <c r="E141" s="18"/>
      <c r="F141" s="18"/>
      <c r="G141" s="18"/>
      <c r="H141" s="18"/>
      <c r="I141" s="18"/>
      <c r="J141" s="18"/>
      <c r="K141" s="18"/>
      <c r="L141" s="18"/>
      <c r="N141" s="18"/>
      <c r="O141" s="18"/>
      <c r="P141" s="18"/>
      <c r="Q141" s="18"/>
      <c r="R141" s="18"/>
      <c r="S141" s="18"/>
      <c r="T141" s="18"/>
      <c r="U141" s="18"/>
      <c r="V141" s="18"/>
      <c r="X141" s="18"/>
      <c r="Y141" s="18"/>
      <c r="Z141" s="18"/>
      <c r="AA141" s="18"/>
      <c r="AB141" s="18"/>
      <c r="AC141" s="18"/>
      <c r="AD141" s="18"/>
      <c r="AE141" s="18"/>
      <c r="AF141" s="18"/>
    </row>
    <row r="142" spans="1:32" x14ac:dyDescent="0.25">
      <c r="B142" s="7"/>
      <c r="D142" s="18"/>
      <c r="E142" s="18"/>
      <c r="F142" s="18"/>
      <c r="G142" s="18"/>
      <c r="H142" s="18"/>
      <c r="I142" s="18"/>
      <c r="J142" s="18"/>
      <c r="K142" s="18"/>
      <c r="L142" s="18"/>
      <c r="N142" s="18"/>
      <c r="O142" s="18"/>
      <c r="P142" s="18"/>
      <c r="Q142" s="18"/>
      <c r="R142" s="18"/>
      <c r="S142" s="18"/>
      <c r="T142" s="18"/>
      <c r="U142" s="18"/>
      <c r="V142" s="18"/>
      <c r="X142" s="18"/>
      <c r="Y142" s="18"/>
      <c r="Z142" s="18"/>
      <c r="AA142" s="18"/>
      <c r="AB142" s="18"/>
      <c r="AC142" s="18"/>
      <c r="AD142" s="18"/>
      <c r="AE142" s="18"/>
      <c r="AF142" s="18"/>
    </row>
    <row r="143" spans="1:32" x14ac:dyDescent="0.25">
      <c r="B143" s="7"/>
      <c r="D143" s="18"/>
      <c r="E143" s="18"/>
      <c r="F143" s="18"/>
      <c r="G143" s="18"/>
      <c r="H143" s="18"/>
      <c r="I143" s="18"/>
      <c r="J143" s="18"/>
      <c r="K143" s="18"/>
      <c r="L143" s="18"/>
      <c r="N143" s="18"/>
      <c r="O143" s="18"/>
      <c r="P143" s="18"/>
      <c r="Q143" s="18"/>
      <c r="R143" s="18"/>
      <c r="S143" s="18"/>
      <c r="T143" s="18"/>
      <c r="U143" s="18"/>
      <c r="V143" s="18"/>
      <c r="X143" s="18"/>
      <c r="Y143" s="18"/>
      <c r="Z143" s="18"/>
      <c r="AA143" s="18"/>
      <c r="AB143" s="18"/>
      <c r="AC143" s="18"/>
      <c r="AD143" s="18"/>
      <c r="AE143" s="18"/>
      <c r="AF143" s="18"/>
    </row>
    <row r="144" spans="1:32" x14ac:dyDescent="0.25">
      <c r="B144" s="7"/>
      <c r="D144" s="18"/>
      <c r="E144" s="18"/>
      <c r="F144" s="18"/>
      <c r="G144" s="18"/>
      <c r="H144" s="18"/>
      <c r="I144" s="18"/>
      <c r="J144" s="18"/>
      <c r="K144" s="18"/>
      <c r="L144" s="18"/>
      <c r="N144" s="18"/>
      <c r="O144" s="18"/>
      <c r="P144" s="18"/>
      <c r="Q144" s="18"/>
      <c r="R144" s="18"/>
      <c r="S144" s="18"/>
      <c r="T144" s="18"/>
      <c r="U144" s="18"/>
      <c r="V144" s="18"/>
      <c r="X144" s="18"/>
      <c r="Y144" s="18"/>
      <c r="Z144" s="18"/>
      <c r="AA144" s="18"/>
      <c r="AB144" s="18"/>
      <c r="AC144" s="18"/>
      <c r="AD144" s="18"/>
      <c r="AE144" s="18"/>
      <c r="AF144" s="18"/>
    </row>
    <row r="145" spans="2:32" x14ac:dyDescent="0.25">
      <c r="B145" s="7"/>
      <c r="D145" s="18"/>
      <c r="E145" s="18"/>
      <c r="F145" s="18"/>
      <c r="G145" s="18"/>
      <c r="H145" s="18"/>
      <c r="I145" s="18"/>
      <c r="J145" s="18"/>
      <c r="K145" s="18"/>
      <c r="L145" s="18"/>
      <c r="N145" s="18"/>
      <c r="O145" s="18"/>
      <c r="P145" s="18"/>
      <c r="Q145" s="18"/>
      <c r="R145" s="18"/>
      <c r="S145" s="18"/>
      <c r="T145" s="18"/>
      <c r="U145" s="18"/>
      <c r="V145" s="18"/>
      <c r="X145" s="18"/>
      <c r="Y145" s="18"/>
      <c r="Z145" s="18"/>
      <c r="AA145" s="18"/>
      <c r="AB145" s="18"/>
      <c r="AC145" s="18"/>
      <c r="AD145" s="18"/>
      <c r="AE145" s="18"/>
      <c r="AF145" s="18"/>
    </row>
    <row r="146" spans="2:32" x14ac:dyDescent="0.25">
      <c r="B146" s="7"/>
      <c r="D146" s="18"/>
      <c r="E146" s="18"/>
      <c r="F146" s="18"/>
      <c r="G146" s="18"/>
      <c r="H146" s="18"/>
      <c r="I146" s="18"/>
      <c r="J146" s="18"/>
      <c r="K146" s="18"/>
      <c r="L146" s="18"/>
      <c r="N146" s="18"/>
      <c r="O146" s="18"/>
      <c r="P146" s="18"/>
      <c r="Q146" s="18"/>
      <c r="R146" s="18"/>
      <c r="S146" s="18"/>
      <c r="T146" s="18"/>
      <c r="U146" s="18"/>
      <c r="V146" s="18"/>
      <c r="X146" s="18"/>
      <c r="Y146" s="18"/>
      <c r="Z146" s="18"/>
      <c r="AA146" s="18"/>
      <c r="AB146" s="18"/>
      <c r="AC146" s="18"/>
      <c r="AD146" s="18"/>
      <c r="AE146" s="18"/>
      <c r="AF146" s="18"/>
    </row>
    <row r="147" spans="2:32" x14ac:dyDescent="0.25">
      <c r="B147" s="7"/>
      <c r="D147" s="18"/>
      <c r="E147" s="18"/>
      <c r="F147" s="18"/>
      <c r="G147" s="18"/>
      <c r="H147" s="18"/>
      <c r="I147" s="18"/>
      <c r="J147" s="18"/>
      <c r="K147" s="18"/>
      <c r="L147" s="18"/>
      <c r="N147" s="18"/>
      <c r="O147" s="18"/>
      <c r="P147" s="18"/>
      <c r="Q147" s="18"/>
      <c r="R147" s="18"/>
      <c r="S147" s="18"/>
      <c r="T147" s="18"/>
      <c r="U147" s="18"/>
      <c r="V147" s="18"/>
      <c r="X147" s="18"/>
      <c r="Y147" s="18"/>
      <c r="Z147" s="18"/>
      <c r="AA147" s="18"/>
      <c r="AB147" s="18"/>
      <c r="AC147" s="18"/>
      <c r="AD147" s="18"/>
      <c r="AE147" s="18"/>
      <c r="AF147" s="18"/>
    </row>
    <row r="148" spans="2:32" x14ac:dyDescent="0.25">
      <c r="B148" s="7"/>
      <c r="D148" s="18"/>
      <c r="E148" s="18"/>
      <c r="F148" s="18"/>
      <c r="G148" s="18"/>
      <c r="H148" s="18"/>
      <c r="I148" s="18"/>
      <c r="J148" s="18"/>
      <c r="K148" s="18"/>
      <c r="L148" s="18"/>
      <c r="N148" s="18"/>
      <c r="O148" s="18"/>
      <c r="P148" s="18"/>
      <c r="Q148" s="18"/>
      <c r="R148" s="18"/>
      <c r="S148" s="18"/>
      <c r="T148" s="18"/>
      <c r="U148" s="18"/>
      <c r="V148" s="18"/>
      <c r="X148" s="18"/>
      <c r="Y148" s="18"/>
      <c r="Z148" s="18"/>
      <c r="AA148" s="18"/>
      <c r="AB148" s="18"/>
      <c r="AC148" s="18"/>
      <c r="AD148" s="18"/>
      <c r="AE148" s="18"/>
      <c r="AF148" s="18"/>
    </row>
    <row r="149" spans="2:32" x14ac:dyDescent="0.25">
      <c r="B149" s="7"/>
      <c r="D149" s="18"/>
      <c r="E149" s="18"/>
      <c r="F149" s="18"/>
      <c r="G149" s="18"/>
      <c r="H149" s="18"/>
      <c r="I149" s="18"/>
      <c r="J149" s="18"/>
      <c r="K149" s="18"/>
      <c r="L149" s="18"/>
      <c r="N149" s="18"/>
      <c r="O149" s="18"/>
      <c r="P149" s="18"/>
      <c r="Q149" s="18"/>
      <c r="R149" s="18"/>
      <c r="S149" s="18"/>
      <c r="T149" s="18"/>
      <c r="U149" s="18"/>
      <c r="V149" s="18"/>
      <c r="X149" s="18"/>
      <c r="Y149" s="18"/>
      <c r="Z149" s="18"/>
      <c r="AA149" s="18"/>
      <c r="AB149" s="18"/>
      <c r="AC149" s="18"/>
      <c r="AD149" s="18"/>
      <c r="AE149" s="18"/>
      <c r="AF149" s="18"/>
    </row>
    <row r="150" spans="2:32" x14ac:dyDescent="0.25">
      <c r="B150" s="7"/>
      <c r="D150" s="18"/>
      <c r="E150" s="18"/>
      <c r="F150" s="18"/>
      <c r="G150" s="18"/>
      <c r="H150" s="18"/>
      <c r="I150" s="18"/>
      <c r="J150" s="18"/>
      <c r="K150" s="18"/>
      <c r="L150" s="18"/>
      <c r="N150" s="18"/>
      <c r="O150" s="18"/>
      <c r="P150" s="18"/>
      <c r="Q150" s="18"/>
      <c r="R150" s="18"/>
      <c r="S150" s="18"/>
      <c r="T150" s="18"/>
      <c r="U150" s="18"/>
      <c r="V150" s="18"/>
      <c r="X150" s="18"/>
      <c r="Y150" s="18"/>
      <c r="Z150" s="18"/>
      <c r="AA150" s="18"/>
      <c r="AB150" s="18"/>
      <c r="AC150" s="18"/>
      <c r="AD150" s="18"/>
      <c r="AE150" s="18"/>
      <c r="AF150" s="18"/>
    </row>
    <row r="151" spans="2:32" x14ac:dyDescent="0.25">
      <c r="B151" s="7"/>
      <c r="D151" s="18"/>
      <c r="E151" s="18"/>
      <c r="F151" s="18"/>
      <c r="G151" s="18"/>
      <c r="H151" s="18"/>
      <c r="I151" s="18"/>
      <c r="J151" s="18"/>
      <c r="K151" s="18"/>
      <c r="L151" s="18"/>
      <c r="N151" s="18"/>
      <c r="O151" s="18"/>
      <c r="P151" s="18"/>
      <c r="Q151" s="18"/>
      <c r="R151" s="18"/>
      <c r="S151" s="18"/>
      <c r="T151" s="18"/>
      <c r="U151" s="18"/>
      <c r="V151" s="18"/>
      <c r="X151" s="18"/>
      <c r="Y151" s="18"/>
      <c r="Z151" s="18"/>
      <c r="AA151" s="18"/>
      <c r="AB151" s="18"/>
      <c r="AC151" s="18"/>
      <c r="AD151" s="18"/>
      <c r="AE151" s="18"/>
      <c r="AF151" s="18"/>
    </row>
    <row r="152" spans="2:32" x14ac:dyDescent="0.25">
      <c r="B152" s="7"/>
      <c r="D152" s="18"/>
      <c r="E152" s="18"/>
      <c r="F152" s="18"/>
      <c r="G152" s="18"/>
      <c r="H152" s="18"/>
      <c r="I152" s="18"/>
      <c r="J152" s="18"/>
      <c r="K152" s="18"/>
      <c r="L152" s="18"/>
      <c r="N152" s="18"/>
      <c r="O152" s="18"/>
      <c r="P152" s="18"/>
      <c r="Q152" s="18"/>
      <c r="R152" s="18"/>
      <c r="S152" s="18"/>
      <c r="T152" s="18"/>
      <c r="U152" s="18"/>
      <c r="V152" s="18"/>
      <c r="X152" s="18"/>
      <c r="Y152" s="18"/>
      <c r="Z152" s="18"/>
      <c r="AA152" s="18"/>
      <c r="AB152" s="18"/>
      <c r="AC152" s="18"/>
      <c r="AD152" s="18"/>
      <c r="AE152" s="18"/>
      <c r="AF152" s="18"/>
    </row>
    <row r="153" spans="2:32" x14ac:dyDescent="0.25">
      <c r="B153" s="7"/>
      <c r="D153" s="18"/>
      <c r="E153" s="18"/>
      <c r="F153" s="18"/>
      <c r="G153" s="18"/>
      <c r="H153" s="18"/>
      <c r="I153" s="18"/>
      <c r="J153" s="18"/>
      <c r="K153" s="18"/>
      <c r="L153" s="18"/>
      <c r="N153" s="18"/>
      <c r="O153" s="18"/>
      <c r="P153" s="18"/>
      <c r="Q153" s="18"/>
      <c r="R153" s="18"/>
      <c r="S153" s="18"/>
      <c r="T153" s="18"/>
      <c r="U153" s="18"/>
      <c r="V153" s="18"/>
      <c r="X153" s="18"/>
      <c r="Y153" s="18"/>
      <c r="Z153" s="18"/>
      <c r="AA153" s="18"/>
      <c r="AB153" s="18"/>
      <c r="AC153" s="18"/>
      <c r="AD153" s="18"/>
      <c r="AE153" s="18"/>
      <c r="AF153" s="18"/>
    </row>
    <row r="154" spans="2:32" x14ac:dyDescent="0.25">
      <c r="B154" s="7"/>
      <c r="D154" s="18"/>
      <c r="E154" s="18"/>
      <c r="F154" s="18"/>
      <c r="G154" s="18"/>
      <c r="H154" s="18"/>
      <c r="I154" s="18"/>
      <c r="J154" s="18"/>
      <c r="K154" s="18"/>
      <c r="L154" s="18"/>
      <c r="N154" s="18"/>
      <c r="O154" s="18"/>
      <c r="P154" s="18"/>
      <c r="Q154" s="18"/>
      <c r="R154" s="18"/>
      <c r="S154" s="18"/>
      <c r="T154" s="18"/>
      <c r="U154" s="18"/>
      <c r="V154" s="18"/>
      <c r="X154" s="18"/>
      <c r="Y154" s="18"/>
      <c r="Z154" s="18"/>
      <c r="AA154" s="18"/>
      <c r="AB154" s="18"/>
      <c r="AC154" s="18"/>
      <c r="AD154" s="18"/>
      <c r="AE154" s="18"/>
      <c r="AF154" s="18"/>
    </row>
    <row r="155" spans="2:32" x14ac:dyDescent="0.25">
      <c r="B155" s="7"/>
      <c r="D155" s="18"/>
      <c r="E155" s="18"/>
      <c r="F155" s="18"/>
      <c r="G155" s="18"/>
      <c r="H155" s="18"/>
      <c r="I155" s="18"/>
      <c r="J155" s="18"/>
      <c r="K155" s="18"/>
      <c r="L155" s="18"/>
      <c r="N155" s="18"/>
      <c r="O155" s="18"/>
      <c r="P155" s="18"/>
      <c r="Q155" s="18"/>
      <c r="R155" s="18"/>
      <c r="S155" s="18"/>
      <c r="T155" s="18"/>
      <c r="U155" s="18"/>
      <c r="V155" s="18"/>
      <c r="X155" s="18"/>
      <c r="Y155" s="18"/>
      <c r="Z155" s="18"/>
      <c r="AA155" s="18"/>
      <c r="AB155" s="18"/>
      <c r="AC155" s="18"/>
      <c r="AD155" s="18"/>
      <c r="AE155" s="18"/>
      <c r="AF155" s="18"/>
    </row>
    <row r="156" spans="2:32" x14ac:dyDescent="0.25">
      <c r="B156" s="7"/>
      <c r="D156" s="18"/>
      <c r="E156" s="18"/>
      <c r="F156" s="18"/>
      <c r="G156" s="18"/>
      <c r="H156" s="18"/>
      <c r="I156" s="18"/>
      <c r="J156" s="18"/>
      <c r="K156" s="18"/>
      <c r="L156" s="18"/>
      <c r="N156" s="18"/>
      <c r="O156" s="18"/>
      <c r="P156" s="18"/>
      <c r="Q156" s="18"/>
      <c r="R156" s="18"/>
      <c r="S156" s="18"/>
      <c r="T156" s="18"/>
      <c r="U156" s="18"/>
      <c r="V156" s="18"/>
      <c r="X156" s="18"/>
      <c r="Y156" s="18"/>
      <c r="Z156" s="18"/>
      <c r="AA156" s="18"/>
      <c r="AB156" s="18"/>
      <c r="AC156" s="18"/>
      <c r="AD156" s="18"/>
      <c r="AE156" s="18"/>
      <c r="AF156" s="18"/>
    </row>
    <row r="157" spans="2:32" x14ac:dyDescent="0.25">
      <c r="B157" s="7"/>
      <c r="D157" s="18"/>
      <c r="E157" s="18"/>
      <c r="F157" s="18"/>
      <c r="G157" s="18"/>
      <c r="H157" s="18"/>
      <c r="I157" s="18"/>
      <c r="J157" s="18"/>
      <c r="K157" s="18"/>
      <c r="L157" s="18"/>
      <c r="N157" s="18"/>
      <c r="O157" s="18"/>
      <c r="P157" s="18"/>
      <c r="Q157" s="18"/>
      <c r="R157" s="18"/>
      <c r="S157" s="18"/>
      <c r="T157" s="18"/>
      <c r="U157" s="18"/>
      <c r="V157" s="18"/>
      <c r="X157" s="18"/>
      <c r="Y157" s="18"/>
      <c r="Z157" s="18"/>
      <c r="AA157" s="18"/>
      <c r="AB157" s="18"/>
      <c r="AC157" s="18"/>
      <c r="AD157" s="18"/>
      <c r="AE157" s="18"/>
      <c r="AF157" s="18"/>
    </row>
    <row r="158" spans="2:32" x14ac:dyDescent="0.25">
      <c r="B158" s="7"/>
      <c r="D158" s="18"/>
      <c r="E158" s="18"/>
      <c r="F158" s="18"/>
      <c r="G158" s="18"/>
      <c r="H158" s="18"/>
      <c r="I158" s="18"/>
      <c r="J158" s="18"/>
      <c r="K158" s="18"/>
      <c r="L158" s="18"/>
      <c r="N158" s="18"/>
      <c r="O158" s="18"/>
      <c r="P158" s="18"/>
      <c r="Q158" s="18"/>
      <c r="R158" s="18"/>
      <c r="S158" s="18"/>
      <c r="T158" s="18"/>
      <c r="U158" s="18"/>
      <c r="V158" s="18"/>
      <c r="X158" s="18"/>
      <c r="Y158" s="18"/>
      <c r="Z158" s="18"/>
      <c r="AA158" s="18"/>
      <c r="AB158" s="18"/>
      <c r="AC158" s="18"/>
      <c r="AD158" s="18"/>
      <c r="AE158" s="18"/>
      <c r="AF158" s="18"/>
    </row>
    <row r="159" spans="2:32" x14ac:dyDescent="0.25">
      <c r="B159" s="7"/>
      <c r="D159" s="18"/>
      <c r="E159" s="18"/>
      <c r="F159" s="18"/>
      <c r="G159" s="18"/>
      <c r="H159" s="18"/>
      <c r="I159" s="18"/>
      <c r="J159" s="18"/>
      <c r="K159" s="18"/>
      <c r="L159" s="18"/>
      <c r="N159" s="18"/>
      <c r="O159" s="18"/>
      <c r="P159" s="18"/>
      <c r="Q159" s="18"/>
      <c r="R159" s="18"/>
      <c r="S159" s="18"/>
      <c r="T159" s="18"/>
      <c r="U159" s="18"/>
      <c r="V159" s="18"/>
      <c r="X159" s="18"/>
      <c r="Y159" s="18"/>
      <c r="Z159" s="18"/>
      <c r="AA159" s="18"/>
      <c r="AB159" s="18"/>
      <c r="AC159" s="18"/>
      <c r="AD159" s="18"/>
      <c r="AE159" s="18"/>
      <c r="AF159" s="18"/>
    </row>
    <row r="160" spans="2:32" x14ac:dyDescent="0.25">
      <c r="B160" s="7"/>
      <c r="D160" s="18"/>
      <c r="E160" s="18"/>
      <c r="F160" s="18"/>
      <c r="G160" s="18"/>
      <c r="H160" s="18"/>
      <c r="I160" s="18"/>
      <c r="J160" s="18"/>
      <c r="K160" s="18"/>
      <c r="L160" s="18"/>
      <c r="N160" s="18"/>
      <c r="O160" s="18"/>
      <c r="P160" s="18"/>
      <c r="Q160" s="18"/>
      <c r="R160" s="18"/>
      <c r="S160" s="18"/>
      <c r="T160" s="18"/>
      <c r="U160" s="18"/>
      <c r="V160" s="18"/>
      <c r="X160" s="18"/>
      <c r="Y160" s="18"/>
      <c r="Z160" s="18"/>
      <c r="AA160" s="18"/>
      <c r="AB160" s="18"/>
      <c r="AC160" s="18"/>
      <c r="AD160" s="18"/>
      <c r="AE160" s="18"/>
      <c r="AF160" s="18"/>
    </row>
    <row r="161" spans="2:32" x14ac:dyDescent="0.25">
      <c r="B161" s="7"/>
      <c r="D161" s="18"/>
      <c r="E161" s="18"/>
      <c r="F161" s="18"/>
      <c r="G161" s="18"/>
      <c r="H161" s="18"/>
      <c r="I161" s="18"/>
      <c r="J161" s="18"/>
      <c r="K161" s="18"/>
      <c r="L161" s="18"/>
      <c r="N161" s="18"/>
      <c r="O161" s="18"/>
      <c r="P161" s="18"/>
      <c r="Q161" s="18"/>
      <c r="R161" s="18"/>
      <c r="S161" s="18"/>
      <c r="T161" s="18"/>
      <c r="U161" s="18"/>
      <c r="V161" s="18"/>
      <c r="X161" s="18"/>
      <c r="Y161" s="18"/>
      <c r="Z161" s="18"/>
      <c r="AA161" s="18"/>
      <c r="AB161" s="18"/>
      <c r="AC161" s="18"/>
      <c r="AD161" s="18"/>
      <c r="AE161" s="18"/>
      <c r="AF161" s="18"/>
    </row>
    <row r="162" spans="2:32" x14ac:dyDescent="0.25">
      <c r="B162" s="7"/>
      <c r="D162" s="18"/>
      <c r="E162" s="18"/>
      <c r="F162" s="18"/>
      <c r="G162" s="18"/>
      <c r="H162" s="18"/>
      <c r="I162" s="18"/>
      <c r="J162" s="18"/>
      <c r="K162" s="18"/>
      <c r="L162" s="18"/>
      <c r="N162" s="18"/>
      <c r="O162" s="18"/>
      <c r="P162" s="18"/>
      <c r="Q162" s="18"/>
      <c r="R162" s="18"/>
      <c r="S162" s="18"/>
      <c r="T162" s="18"/>
      <c r="U162" s="18"/>
      <c r="V162" s="18"/>
      <c r="X162" s="18"/>
      <c r="Y162" s="18"/>
      <c r="Z162" s="18"/>
      <c r="AA162" s="18"/>
      <c r="AB162" s="18"/>
      <c r="AC162" s="18"/>
      <c r="AD162" s="18"/>
      <c r="AE162" s="18"/>
      <c r="AF162" s="18"/>
    </row>
    <row r="163" spans="2:32" x14ac:dyDescent="0.25">
      <c r="B163" s="7"/>
    </row>
    <row r="164" spans="2:32" x14ac:dyDescent="0.25">
      <c r="B164" s="7"/>
    </row>
    <row r="165" spans="2:32" x14ac:dyDescent="0.25">
      <c r="B165" s="7"/>
    </row>
    <row r="166" spans="2:32" x14ac:dyDescent="0.25">
      <c r="B166" s="7"/>
    </row>
    <row r="167" spans="2:32" x14ac:dyDescent="0.25">
      <c r="B167" s="7"/>
    </row>
    <row r="168" spans="2:32" x14ac:dyDescent="0.25">
      <c r="B168" s="7"/>
    </row>
    <row r="169" spans="2:32" x14ac:dyDescent="0.25">
      <c r="B169" s="7"/>
    </row>
    <row r="170" spans="2:32" x14ac:dyDescent="0.25">
      <c r="B170" s="7"/>
    </row>
    <row r="171" spans="2:32" x14ac:dyDescent="0.25">
      <c r="B171" s="7"/>
    </row>
    <row r="172" spans="2:32" x14ac:dyDescent="0.25">
      <c r="B172" s="7"/>
    </row>
    <row r="173" spans="2:32" x14ac:dyDescent="0.25">
      <c r="B173" s="7"/>
    </row>
    <row r="174" spans="2:32" x14ac:dyDescent="0.25">
      <c r="B174" s="7"/>
    </row>
    <row r="175" spans="2:32" x14ac:dyDescent="0.25">
      <c r="B175" s="7"/>
    </row>
    <row r="176" spans="2:32" x14ac:dyDescent="0.25">
      <c r="B176" s="7"/>
    </row>
    <row r="177" spans="2:2" x14ac:dyDescent="0.25">
      <c r="B177" s="7"/>
    </row>
    <row r="178" spans="2:2" x14ac:dyDescent="0.25">
      <c r="B178" s="7"/>
    </row>
    <row r="179" spans="2:2" x14ac:dyDescent="0.25">
      <c r="B179" s="7"/>
    </row>
    <row r="180" spans="2:2" x14ac:dyDescent="0.25">
      <c r="B180" s="7"/>
    </row>
    <row r="181" spans="2:2" x14ac:dyDescent="0.25">
      <c r="B181" s="7"/>
    </row>
    <row r="182" spans="2:2" x14ac:dyDescent="0.25">
      <c r="B182" s="7"/>
    </row>
    <row r="183" spans="2:2" x14ac:dyDescent="0.25">
      <c r="B183" s="7"/>
    </row>
    <row r="184" spans="2:2" x14ac:dyDescent="0.25">
      <c r="B184" s="7"/>
    </row>
    <row r="185" spans="2:2" x14ac:dyDescent="0.25">
      <c r="B185" s="7"/>
    </row>
    <row r="186" spans="2:2" x14ac:dyDescent="0.25">
      <c r="B186" s="7"/>
    </row>
    <row r="187" spans="2:2" x14ac:dyDescent="0.25">
      <c r="B187" s="7"/>
    </row>
    <row r="188" spans="2:2" x14ac:dyDescent="0.25">
      <c r="B188" s="7"/>
    </row>
    <row r="189" spans="2:2" x14ac:dyDescent="0.25">
      <c r="B189" s="7"/>
    </row>
    <row r="190" spans="2:2" x14ac:dyDescent="0.25">
      <c r="B190" s="7"/>
    </row>
    <row r="191" spans="2:2" x14ac:dyDescent="0.25">
      <c r="B191" s="7"/>
    </row>
    <row r="192" spans="2:2" x14ac:dyDescent="0.25">
      <c r="B192" s="7"/>
    </row>
    <row r="193" spans="2:2" x14ac:dyDescent="0.25">
      <c r="B193" s="7"/>
    </row>
    <row r="194" spans="2:2" x14ac:dyDescent="0.25">
      <c r="B194" s="7"/>
    </row>
    <row r="195" spans="2:2" x14ac:dyDescent="0.25">
      <c r="B195" s="7"/>
    </row>
    <row r="196" spans="2:2" x14ac:dyDescent="0.25">
      <c r="B196" s="7"/>
    </row>
    <row r="197" spans="2:2" x14ac:dyDescent="0.25">
      <c r="B197" s="7"/>
    </row>
    <row r="198" spans="2:2" x14ac:dyDescent="0.25">
      <c r="B198" s="7"/>
    </row>
    <row r="199" spans="2:2" x14ac:dyDescent="0.25">
      <c r="B199" s="7"/>
    </row>
    <row r="200" spans="2:2" x14ac:dyDescent="0.25">
      <c r="B200" s="7"/>
    </row>
    <row r="201" spans="2:2" x14ac:dyDescent="0.25">
      <c r="B201" s="7"/>
    </row>
    <row r="202" spans="2:2" x14ac:dyDescent="0.25">
      <c r="B202" s="7"/>
    </row>
    <row r="203" spans="2:2" x14ac:dyDescent="0.25">
      <c r="B203" s="7"/>
    </row>
    <row r="204" spans="2:2" x14ac:dyDescent="0.25">
      <c r="B204" s="7"/>
    </row>
    <row r="205" spans="2:2" x14ac:dyDescent="0.25">
      <c r="B205" s="7"/>
    </row>
    <row r="206" spans="2:2" x14ac:dyDescent="0.25">
      <c r="B206" s="7"/>
    </row>
    <row r="207" spans="2:2" x14ac:dyDescent="0.25">
      <c r="B207" s="7"/>
    </row>
    <row r="208" spans="2:2" x14ac:dyDescent="0.25">
      <c r="B208" s="7"/>
    </row>
    <row r="209" spans="2:2" x14ac:dyDescent="0.25">
      <c r="B209" s="7"/>
    </row>
    <row r="210" spans="2:2" x14ac:dyDescent="0.25">
      <c r="B210" s="7"/>
    </row>
    <row r="211" spans="2:2" x14ac:dyDescent="0.25">
      <c r="B211" s="7"/>
    </row>
    <row r="212" spans="2:2" x14ac:dyDescent="0.25">
      <c r="B212" s="7"/>
    </row>
    <row r="213" spans="2:2" x14ac:dyDescent="0.25">
      <c r="B213" s="7"/>
    </row>
    <row r="214" spans="2:2" x14ac:dyDescent="0.25">
      <c r="B214" s="7"/>
    </row>
    <row r="215" spans="2:2" x14ac:dyDescent="0.25">
      <c r="B215" s="7"/>
    </row>
    <row r="216" spans="2:2" x14ac:dyDescent="0.25">
      <c r="B216" s="7"/>
    </row>
    <row r="217" spans="2:2" x14ac:dyDescent="0.25">
      <c r="B217" s="7"/>
    </row>
    <row r="218" spans="2:2" x14ac:dyDescent="0.25">
      <c r="B218" s="7"/>
    </row>
    <row r="219" spans="2:2" x14ac:dyDescent="0.25">
      <c r="B219" s="7"/>
    </row>
    <row r="220" spans="2:2" x14ac:dyDescent="0.25">
      <c r="B220" s="7"/>
    </row>
    <row r="221" spans="2:2" x14ac:dyDescent="0.25">
      <c r="B221" s="7"/>
    </row>
    <row r="222" spans="2:2" x14ac:dyDescent="0.25">
      <c r="B222" s="7"/>
    </row>
    <row r="223" spans="2:2" x14ac:dyDescent="0.25">
      <c r="B223" s="7"/>
    </row>
    <row r="224" spans="2:2" x14ac:dyDescent="0.25">
      <c r="B224" s="7"/>
    </row>
    <row r="225" spans="2:2" x14ac:dyDescent="0.25">
      <c r="B225" s="7"/>
    </row>
    <row r="226" spans="2:2" x14ac:dyDescent="0.25">
      <c r="B226" s="7"/>
    </row>
    <row r="227" spans="2:2" x14ac:dyDescent="0.25">
      <c r="B227" s="7"/>
    </row>
    <row r="228" spans="2:2" x14ac:dyDescent="0.25">
      <c r="B228" s="7"/>
    </row>
    <row r="229" spans="2:2" x14ac:dyDescent="0.25">
      <c r="B229" s="7"/>
    </row>
    <row r="230" spans="2:2" x14ac:dyDescent="0.25">
      <c r="B230" s="7"/>
    </row>
    <row r="231" spans="2:2" x14ac:dyDescent="0.25">
      <c r="B231" s="7"/>
    </row>
    <row r="232" spans="2:2" x14ac:dyDescent="0.25">
      <c r="B232" s="7"/>
    </row>
    <row r="233" spans="2:2" x14ac:dyDescent="0.25">
      <c r="B233" s="7"/>
    </row>
    <row r="234" spans="2:2" x14ac:dyDescent="0.25">
      <c r="B234" s="7"/>
    </row>
    <row r="235" spans="2:2" x14ac:dyDescent="0.25">
      <c r="B235" s="7"/>
    </row>
    <row r="236" spans="2:2" x14ac:dyDescent="0.25">
      <c r="B236" s="7"/>
    </row>
    <row r="237" spans="2:2" x14ac:dyDescent="0.25">
      <c r="B237" s="7"/>
    </row>
    <row r="238" spans="2:2" x14ac:dyDescent="0.25">
      <c r="B238" s="7"/>
    </row>
    <row r="239" spans="2:2" x14ac:dyDescent="0.25">
      <c r="B239" s="7"/>
    </row>
    <row r="240" spans="2:2" x14ac:dyDescent="0.25">
      <c r="B240" s="7"/>
    </row>
  </sheetData>
  <phoneticPr fontId="11" type="noConversion"/>
  <conditionalFormatting sqref="D15:K15">
    <cfRule type="expression" dxfId="42" priority="43">
      <formula>(D15&lt;&gt;"")*(D15=FALSE)</formula>
    </cfRule>
  </conditionalFormatting>
  <conditionalFormatting sqref="M8:M14">
    <cfRule type="expression" dxfId="41" priority="42">
      <formula>(M8&lt;&gt;"")*(M8=FALSE)</formula>
    </cfRule>
  </conditionalFormatting>
  <conditionalFormatting sqref="D107:K107">
    <cfRule type="expression" dxfId="40" priority="31">
      <formula>(D107&lt;&gt;"")*(D107=FALSE)</formula>
    </cfRule>
  </conditionalFormatting>
  <conditionalFormatting sqref="D25:K25">
    <cfRule type="expression" dxfId="39" priority="41">
      <formula>(D25&lt;&gt;"")*(D25=FALSE)</formula>
    </cfRule>
  </conditionalFormatting>
  <conditionalFormatting sqref="D33:K33">
    <cfRule type="expression" dxfId="38" priority="40">
      <formula>(D33&lt;&gt;"")*(D33=FALSE)</formula>
    </cfRule>
  </conditionalFormatting>
  <conditionalFormatting sqref="D41:K41">
    <cfRule type="expression" dxfId="37" priority="39">
      <formula>(D41&lt;&gt;"")*(D41=FALSE)</formula>
    </cfRule>
  </conditionalFormatting>
  <conditionalFormatting sqref="D49:K49">
    <cfRule type="expression" dxfId="36" priority="38">
      <formula>(D49&lt;&gt;"")*(D49=FALSE)</formula>
    </cfRule>
  </conditionalFormatting>
  <conditionalFormatting sqref="D57:K57">
    <cfRule type="expression" dxfId="35" priority="37">
      <formula>(D57&lt;&gt;"")*(D57=FALSE)</formula>
    </cfRule>
  </conditionalFormatting>
  <conditionalFormatting sqref="D65:K65">
    <cfRule type="expression" dxfId="34" priority="36">
      <formula>(D65&lt;&gt;"")*(D65=FALSE)</formula>
    </cfRule>
  </conditionalFormatting>
  <conditionalFormatting sqref="D79:K79">
    <cfRule type="expression" dxfId="33" priority="35">
      <formula>(D79&lt;&gt;"")*(D79=FALSE)</formula>
    </cfRule>
  </conditionalFormatting>
  <conditionalFormatting sqref="D87:K87">
    <cfRule type="expression" dxfId="32" priority="34">
      <formula>(D87&lt;&gt;"")*(D87=FALSE)</formula>
    </cfRule>
  </conditionalFormatting>
  <conditionalFormatting sqref="D95:K95">
    <cfRule type="expression" dxfId="31" priority="33">
      <formula>(D95&lt;&gt;"")*(D95=FALSE)</formula>
    </cfRule>
  </conditionalFormatting>
  <conditionalFormatting sqref="M97:M106">
    <cfRule type="expression" dxfId="30" priority="32">
      <formula>(M97&lt;&gt;"")*(M97=FALSE)</formula>
    </cfRule>
  </conditionalFormatting>
  <conditionalFormatting sqref="N65:U65">
    <cfRule type="expression" dxfId="29" priority="29">
      <formula>(N65&lt;&gt;"")*(N65=FALSE)</formula>
    </cfRule>
  </conditionalFormatting>
  <conditionalFormatting sqref="X49:AE49">
    <cfRule type="expression" dxfId="28" priority="18">
      <formula>(X49&lt;&gt;"")*(X49=FALSE)</formula>
    </cfRule>
  </conditionalFormatting>
  <conditionalFormatting sqref="N41:U41">
    <cfRule type="expression" dxfId="27" priority="21">
      <formula>(N41&lt;&gt;"")*(N41=FALSE)</formula>
    </cfRule>
  </conditionalFormatting>
  <conditionalFormatting sqref="X33:AE33">
    <cfRule type="expression" dxfId="26" priority="22">
      <formula>(X33&lt;&gt;"")*(X33=FALSE)</formula>
    </cfRule>
  </conditionalFormatting>
  <conditionalFormatting sqref="X15:AE15">
    <cfRule type="expression" dxfId="25" priority="26">
      <formula>(X15&lt;&gt;"")*(X15=FALSE)</formula>
    </cfRule>
  </conditionalFormatting>
  <conditionalFormatting sqref="N15:U15">
    <cfRule type="expression" dxfId="24" priority="27">
      <formula>(N15&lt;&gt;"")*(N15=FALSE)</formula>
    </cfRule>
  </conditionalFormatting>
  <conditionalFormatting sqref="X25:AE25">
    <cfRule type="expression" dxfId="23" priority="24">
      <formula>(X25&lt;&gt;"")*(X25=FALSE)</formula>
    </cfRule>
  </conditionalFormatting>
  <conditionalFormatting sqref="N16:U16">
    <cfRule type="expression" dxfId="22" priority="8">
      <formula>(N16&lt;&gt;"")*(N16=FALSE)</formula>
    </cfRule>
  </conditionalFormatting>
  <conditionalFormatting sqref="W8:W14">
    <cfRule type="expression" dxfId="21" priority="30">
      <formula>(W8&lt;&gt;"")*(W8=FALSE)</formula>
    </cfRule>
  </conditionalFormatting>
  <conditionalFormatting sqref="N79:U79">
    <cfRule type="expression" dxfId="20" priority="15">
      <formula>(N79&lt;&gt;"")*(N79=FALSE)</formula>
    </cfRule>
  </conditionalFormatting>
  <conditionalFormatting sqref="N25:U25">
    <cfRule type="expression" dxfId="19" priority="25">
      <formula>(N25&lt;&gt;"")*(N25=FALSE)</formula>
    </cfRule>
  </conditionalFormatting>
  <conditionalFormatting sqref="X65:AE65">
    <cfRule type="expression" dxfId="18" priority="28">
      <formula>(X65&lt;&gt;"")*(X65=FALSE)</formula>
    </cfRule>
  </conditionalFormatting>
  <conditionalFormatting sqref="X57:AE57">
    <cfRule type="expression" dxfId="17" priority="16">
      <formula>(X57&lt;&gt;"")*(X57=FALSE)</formula>
    </cfRule>
  </conditionalFormatting>
  <conditionalFormatting sqref="N57:U57">
    <cfRule type="expression" dxfId="16" priority="17">
      <formula>(N57&lt;&gt;"")*(N57=FALSE)</formula>
    </cfRule>
  </conditionalFormatting>
  <conditionalFormatting sqref="N49:U49">
    <cfRule type="expression" dxfId="15" priority="19">
      <formula>(N49&lt;&gt;"")*(N49=FALSE)</formula>
    </cfRule>
  </conditionalFormatting>
  <conditionalFormatting sqref="X41:AE41">
    <cfRule type="expression" dxfId="14" priority="20">
      <formula>(X41&lt;&gt;"")*(X41=FALSE)</formula>
    </cfRule>
  </conditionalFormatting>
  <conditionalFormatting sqref="N33:U33">
    <cfRule type="expression" dxfId="13" priority="23">
      <formula>(N33&lt;&gt;"")*(N33=FALSE)</formula>
    </cfRule>
  </conditionalFormatting>
  <conditionalFormatting sqref="X79:AE79">
    <cfRule type="expression" dxfId="12" priority="14">
      <formula>(X79&lt;&gt;"")*(X79=FALSE)</formula>
    </cfRule>
  </conditionalFormatting>
  <conditionalFormatting sqref="X87:AE87">
    <cfRule type="expression" dxfId="11" priority="10">
      <formula>(X87&lt;&gt;"")*(X87=FALSE)</formula>
    </cfRule>
  </conditionalFormatting>
  <conditionalFormatting sqref="N95:U95">
    <cfRule type="expression" dxfId="10" priority="13">
      <formula>(N95&lt;&gt;"")*(N95=FALSE)</formula>
    </cfRule>
  </conditionalFormatting>
  <conditionalFormatting sqref="X95:AE95">
    <cfRule type="expression" dxfId="9" priority="12">
      <formula>(X95&lt;&gt;"")*(X95=FALSE)</formula>
    </cfRule>
  </conditionalFormatting>
  <conditionalFormatting sqref="N87:U87">
    <cfRule type="expression" dxfId="8" priority="11">
      <formula>(N87&lt;&gt;"")*(N87=FALSE)</formula>
    </cfRule>
  </conditionalFormatting>
  <conditionalFormatting sqref="X16:AE16">
    <cfRule type="expression" dxfId="7" priority="7">
      <formula>(X16&lt;&gt;"")*(X16=FALSE)</formula>
    </cfRule>
  </conditionalFormatting>
  <conditionalFormatting sqref="D16:K16">
    <cfRule type="expression" dxfId="6" priority="9">
      <formula>(D16&lt;&gt;"")*(D16=FALSE)</formula>
    </cfRule>
  </conditionalFormatting>
  <conditionalFormatting sqref="D108:K108">
    <cfRule type="expression" dxfId="5" priority="6">
      <formula>(D108&lt;&gt;"")*(D108=FALSE)</formula>
    </cfRule>
  </conditionalFormatting>
  <conditionalFormatting sqref="N107:U107">
    <cfRule type="expression" dxfId="4" priority="5">
      <formula>(N107&lt;&gt;"")*(N107=FALSE)</formula>
    </cfRule>
  </conditionalFormatting>
  <conditionalFormatting sqref="N108:U108">
    <cfRule type="expression" dxfId="3" priority="4">
      <formula>(N108&lt;&gt;"")*(N108=FALSE)</formula>
    </cfRule>
  </conditionalFormatting>
  <conditionalFormatting sqref="W97:W106">
    <cfRule type="expression" dxfId="2" priority="3">
      <formula>(W97&lt;&gt;"")*(W97=FALSE)</formula>
    </cfRule>
  </conditionalFormatting>
  <conditionalFormatting sqref="X107:AE107">
    <cfRule type="expression" dxfId="1" priority="2">
      <formula>(X107&lt;&gt;"")*(X107=FALSE)</formula>
    </cfRule>
  </conditionalFormatting>
  <conditionalFormatting sqref="X108:AE108">
    <cfRule type="expression" dxfId="0" priority="1">
      <formula>(X108&lt;&gt;"")*(X108=FALSE)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5"/>
  <sheetViews>
    <sheetView zoomScale="85" zoomScaleNormal="85" workbookViewId="0"/>
  </sheetViews>
  <sheetFormatPr defaultRowHeight="15" x14ac:dyDescent="0.25"/>
  <cols>
    <col min="1" max="1" width="13.85546875" customWidth="1"/>
    <col min="2" max="2" width="86.42578125" customWidth="1"/>
    <col min="3" max="3" width="14.42578125" bestFit="1" customWidth="1"/>
    <col min="12" max="12" width="21.28515625" customWidth="1"/>
  </cols>
  <sheetData>
    <row r="1" spans="1:26" ht="15.75" x14ac:dyDescent="0.25">
      <c r="B1" s="6" t="s">
        <v>72</v>
      </c>
    </row>
    <row r="2" spans="1:26" x14ac:dyDescent="0.25">
      <c r="D2" s="18"/>
      <c r="E2" s="18"/>
      <c r="F2" s="18"/>
      <c r="G2" s="18"/>
      <c r="H2" s="18"/>
      <c r="I2" s="18"/>
      <c r="J2" s="18"/>
      <c r="K2" s="18"/>
      <c r="L2" s="79"/>
      <c r="O2" s="78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</row>
    <row r="3" spans="1:26" ht="30" x14ac:dyDescent="0.25">
      <c r="B3" s="1" t="s">
        <v>231</v>
      </c>
      <c r="D3" s="57">
        <v>2006</v>
      </c>
      <c r="E3" s="57">
        <v>2007</v>
      </c>
      <c r="F3" s="57">
        <v>2008</v>
      </c>
      <c r="G3" s="57">
        <v>2009</v>
      </c>
      <c r="H3" s="57">
        <v>2010</v>
      </c>
      <c r="I3" s="57">
        <v>2011</v>
      </c>
      <c r="J3" s="57">
        <v>2012</v>
      </c>
      <c r="K3" s="57">
        <v>2013</v>
      </c>
      <c r="L3" s="105" t="s">
        <v>371</v>
      </c>
      <c r="O3" s="78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</row>
    <row r="4" spans="1:26" x14ac:dyDescent="0.25">
      <c r="A4" s="1" t="s">
        <v>68</v>
      </c>
      <c r="B4" s="1" t="s">
        <v>2</v>
      </c>
      <c r="C4" s="1" t="s">
        <v>54</v>
      </c>
    </row>
    <row r="5" spans="1:26" ht="15.75" x14ac:dyDescent="0.25">
      <c r="B5" s="20" t="s">
        <v>518</v>
      </c>
      <c r="C5" s="46"/>
    </row>
    <row r="6" spans="1:26" x14ac:dyDescent="0.25">
      <c r="A6" t="s">
        <v>131</v>
      </c>
      <c r="B6" s="12" t="s">
        <v>16</v>
      </c>
      <c r="C6" s="46" t="s">
        <v>55</v>
      </c>
      <c r="D6" s="55">
        <v>4278</v>
      </c>
      <c r="E6" s="55">
        <v>4379</v>
      </c>
      <c r="F6" s="55">
        <v>4490</v>
      </c>
      <c r="G6" s="55">
        <v>4376</v>
      </c>
      <c r="H6" s="55">
        <v>4450</v>
      </c>
      <c r="I6" s="55">
        <v>4415</v>
      </c>
      <c r="J6" s="55">
        <v>4365</v>
      </c>
      <c r="K6" s="55">
        <v>4254</v>
      </c>
    </row>
    <row r="7" spans="1:26" x14ac:dyDescent="0.25">
      <c r="B7" s="45"/>
      <c r="C7" s="46"/>
    </row>
    <row r="8" spans="1:26" x14ac:dyDescent="0.25">
      <c r="B8" s="45" t="s">
        <v>519</v>
      </c>
      <c r="C8" s="46"/>
    </row>
    <row r="9" spans="1:26" x14ac:dyDescent="0.25">
      <c r="A9" t="s">
        <v>132</v>
      </c>
      <c r="B9" s="9" t="s">
        <v>17</v>
      </c>
      <c r="C9" s="46" t="s">
        <v>55</v>
      </c>
      <c r="D9" s="55">
        <v>1228</v>
      </c>
      <c r="E9" s="55">
        <v>1290</v>
      </c>
      <c r="F9" s="55">
        <v>1305</v>
      </c>
      <c r="G9" s="55">
        <v>1443</v>
      </c>
      <c r="H9" s="55">
        <v>1451</v>
      </c>
      <c r="I9" s="55">
        <v>1420</v>
      </c>
      <c r="J9" s="55">
        <v>1374</v>
      </c>
      <c r="K9" s="55">
        <v>1316</v>
      </c>
    </row>
    <row r="10" spans="1:26" x14ac:dyDescent="0.25">
      <c r="A10" t="s">
        <v>133</v>
      </c>
      <c r="B10" s="9" t="s">
        <v>497</v>
      </c>
      <c r="C10" s="46" t="s">
        <v>55</v>
      </c>
      <c r="D10" s="55">
        <v>1667</v>
      </c>
      <c r="E10" s="55">
        <v>1708</v>
      </c>
      <c r="F10" s="55">
        <v>1752</v>
      </c>
      <c r="G10" s="55">
        <v>1618</v>
      </c>
      <c r="H10" s="55">
        <v>1680</v>
      </c>
      <c r="I10" s="55">
        <v>1657</v>
      </c>
      <c r="J10" s="55">
        <v>1654</v>
      </c>
      <c r="K10" s="55">
        <v>1616</v>
      </c>
    </row>
    <row r="11" spans="1:26" x14ac:dyDescent="0.25">
      <c r="A11" t="s">
        <v>134</v>
      </c>
      <c r="B11" s="9" t="s">
        <v>18</v>
      </c>
      <c r="C11" s="46" t="s">
        <v>55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0.25609999999999999</v>
      </c>
    </row>
    <row r="12" spans="1:26" x14ac:dyDescent="0.25">
      <c r="A12" t="s">
        <v>135</v>
      </c>
      <c r="B12" s="9" t="s">
        <v>498</v>
      </c>
      <c r="C12" s="46" t="s">
        <v>55</v>
      </c>
      <c r="D12" s="55">
        <v>1219</v>
      </c>
      <c r="E12" s="55">
        <v>1242</v>
      </c>
      <c r="F12" s="55">
        <v>1301</v>
      </c>
      <c r="G12" s="55">
        <v>1196</v>
      </c>
      <c r="H12" s="55">
        <v>1215</v>
      </c>
      <c r="I12" s="55">
        <v>1225</v>
      </c>
      <c r="J12" s="55">
        <v>1229</v>
      </c>
      <c r="K12" s="55">
        <v>1220</v>
      </c>
    </row>
    <row r="13" spans="1:26" x14ac:dyDescent="0.25">
      <c r="A13" t="s">
        <v>136</v>
      </c>
      <c r="B13" s="9" t="s">
        <v>576</v>
      </c>
      <c r="C13" s="46" t="s">
        <v>55</v>
      </c>
      <c r="D13" s="55">
        <v>83.09</v>
      </c>
      <c r="E13" s="55">
        <v>79.27</v>
      </c>
      <c r="F13" s="55">
        <v>77.39</v>
      </c>
      <c r="G13" s="55">
        <v>63.23</v>
      </c>
      <c r="H13" s="55">
        <v>49.51</v>
      </c>
      <c r="I13" s="55">
        <v>56.6</v>
      </c>
      <c r="J13" s="55">
        <v>51.76</v>
      </c>
      <c r="K13" s="55">
        <v>47.65</v>
      </c>
    </row>
    <row r="14" spans="1:26" x14ac:dyDescent="0.25">
      <c r="A14" t="s">
        <v>575</v>
      </c>
      <c r="B14" s="9" t="s">
        <v>452</v>
      </c>
      <c r="C14" s="46" t="s">
        <v>55</v>
      </c>
      <c r="D14" s="55">
        <v>81.78</v>
      </c>
      <c r="E14" s="55">
        <v>59.45</v>
      </c>
      <c r="F14" s="55">
        <v>54.29</v>
      </c>
      <c r="G14" s="55">
        <v>54.74</v>
      </c>
      <c r="H14" s="55">
        <v>54.8</v>
      </c>
      <c r="I14" s="55">
        <v>56.07</v>
      </c>
      <c r="J14" s="55">
        <v>55.61</v>
      </c>
      <c r="K14" s="55">
        <v>53.81</v>
      </c>
    </row>
    <row r="15" spans="1:26" x14ac:dyDescent="0.25">
      <c r="B15" s="45"/>
      <c r="C15" s="46"/>
    </row>
    <row r="16" spans="1:26" x14ac:dyDescent="0.25">
      <c r="B16" s="45" t="s">
        <v>520</v>
      </c>
      <c r="C16" s="46"/>
    </row>
    <row r="17" spans="1:11" x14ac:dyDescent="0.25">
      <c r="A17" t="s">
        <v>137</v>
      </c>
      <c r="B17" s="9" t="s">
        <v>499</v>
      </c>
      <c r="C17" s="46" t="s">
        <v>55</v>
      </c>
      <c r="D17" s="55">
        <v>2735</v>
      </c>
      <c r="E17" s="55">
        <v>2786</v>
      </c>
      <c r="F17" s="55">
        <v>2808</v>
      </c>
      <c r="G17" s="55">
        <v>2789</v>
      </c>
      <c r="H17" s="55">
        <v>2827</v>
      </c>
      <c r="I17" s="55">
        <v>2725</v>
      </c>
      <c r="J17" s="55">
        <v>2715</v>
      </c>
      <c r="K17" s="55">
        <v>2633</v>
      </c>
    </row>
    <row r="18" spans="1:11" x14ac:dyDescent="0.25">
      <c r="A18" t="s">
        <v>138</v>
      </c>
      <c r="B18" s="9" t="s">
        <v>19</v>
      </c>
      <c r="C18" s="46" t="s">
        <v>55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</row>
    <row r="19" spans="1:11" x14ac:dyDescent="0.25">
      <c r="A19" t="s">
        <v>139</v>
      </c>
      <c r="B19" s="9" t="s">
        <v>500</v>
      </c>
      <c r="C19" s="46" t="s">
        <v>55</v>
      </c>
      <c r="D19" s="55">
        <v>2191</v>
      </c>
      <c r="E19" s="55">
        <v>2196</v>
      </c>
      <c r="F19" s="55">
        <v>2240</v>
      </c>
      <c r="G19" s="55">
        <v>2199</v>
      </c>
      <c r="H19" s="55">
        <v>2181</v>
      </c>
      <c r="I19" s="55">
        <v>2150</v>
      </c>
      <c r="J19" s="55">
        <v>2157</v>
      </c>
      <c r="K19" s="55">
        <v>2115</v>
      </c>
    </row>
    <row r="20" spans="1:11" x14ac:dyDescent="0.25">
      <c r="A20" t="s">
        <v>437</v>
      </c>
      <c r="B20" s="9" t="s">
        <v>438</v>
      </c>
      <c r="C20" s="46" t="s">
        <v>55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</row>
    <row r="21" spans="1:11" x14ac:dyDescent="0.25">
      <c r="B21" s="9"/>
      <c r="C21" s="46"/>
    </row>
    <row r="22" spans="1:11" x14ac:dyDescent="0.25">
      <c r="B22" s="45" t="s">
        <v>521</v>
      </c>
      <c r="C22" s="46"/>
    </row>
    <row r="23" spans="1:11" x14ac:dyDescent="0.25">
      <c r="A23" t="s">
        <v>140</v>
      </c>
      <c r="B23" s="9" t="s">
        <v>552</v>
      </c>
      <c r="C23" s="46" t="s">
        <v>55</v>
      </c>
      <c r="D23" s="114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</row>
    <row r="24" spans="1:11" x14ac:dyDescent="0.25">
      <c r="A24" t="s">
        <v>141</v>
      </c>
      <c r="B24" s="9" t="s">
        <v>553</v>
      </c>
      <c r="C24" s="46" t="s">
        <v>55</v>
      </c>
      <c r="D24" s="114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</row>
    <row r="25" spans="1:11" x14ac:dyDescent="0.25">
      <c r="A25" t="s">
        <v>142</v>
      </c>
      <c r="B25" s="9" t="s">
        <v>554</v>
      </c>
      <c r="C25" s="46" t="s">
        <v>55</v>
      </c>
      <c r="D25" s="114">
        <v>0</v>
      </c>
      <c r="E25" s="114">
        <v>0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</row>
    <row r="26" spans="1:11" ht="30" x14ac:dyDescent="0.25">
      <c r="A26" t="s">
        <v>237</v>
      </c>
      <c r="B26" s="9" t="s">
        <v>555</v>
      </c>
      <c r="C26" s="46" t="s">
        <v>55</v>
      </c>
      <c r="D26" s="115">
        <v>26.440879486</v>
      </c>
      <c r="E26" s="115">
        <v>50.747453613499999</v>
      </c>
      <c r="F26" s="115">
        <v>54.133105110500011</v>
      </c>
      <c r="G26" s="115">
        <v>54.243023201500009</v>
      </c>
      <c r="H26" s="115">
        <v>53.851560654500005</v>
      </c>
      <c r="I26" s="115">
        <v>53.255193476000002</v>
      </c>
      <c r="J26" s="115">
        <v>48.188087561999993</v>
      </c>
      <c r="K26" s="115">
        <v>48.479190654142855</v>
      </c>
    </row>
    <row r="27" spans="1:11" x14ac:dyDescent="0.25">
      <c r="A27" t="s">
        <v>560</v>
      </c>
      <c r="B27" s="9" t="s">
        <v>556</v>
      </c>
      <c r="C27" s="46" t="s">
        <v>55</v>
      </c>
      <c r="D27" s="124"/>
      <c r="E27" s="124"/>
      <c r="F27" s="124"/>
      <c r="G27" s="124"/>
      <c r="H27" s="124"/>
      <c r="I27" s="124"/>
      <c r="J27" s="124"/>
      <c r="K27" s="124"/>
    </row>
    <row r="28" spans="1:11" x14ac:dyDescent="0.25">
      <c r="A28" t="s">
        <v>561</v>
      </c>
      <c r="B28" s="9" t="s">
        <v>557</v>
      </c>
      <c r="C28" s="46" t="s">
        <v>55</v>
      </c>
      <c r="D28" s="124"/>
      <c r="E28" s="124"/>
      <c r="F28" s="124"/>
      <c r="G28" s="124"/>
      <c r="H28" s="124"/>
      <c r="I28" s="124"/>
      <c r="J28" s="124"/>
      <c r="K28" s="124"/>
    </row>
    <row r="29" spans="1:11" x14ac:dyDescent="0.25">
      <c r="A29" t="s">
        <v>562</v>
      </c>
      <c r="B29" s="9" t="s">
        <v>558</v>
      </c>
      <c r="C29" s="46" t="s">
        <v>55</v>
      </c>
      <c r="D29" s="124"/>
      <c r="E29" s="124"/>
      <c r="F29" s="124"/>
      <c r="G29" s="124"/>
      <c r="H29" s="124"/>
      <c r="I29" s="124"/>
      <c r="J29" s="124"/>
      <c r="K29" s="124"/>
    </row>
    <row r="30" spans="1:11" ht="30" x14ac:dyDescent="0.25">
      <c r="A30" t="s">
        <v>563</v>
      </c>
      <c r="B30" s="9" t="s">
        <v>559</v>
      </c>
      <c r="C30" s="46" t="s">
        <v>55</v>
      </c>
      <c r="D30" s="124"/>
      <c r="E30" s="124"/>
      <c r="F30" s="124"/>
      <c r="G30" s="124"/>
      <c r="H30" s="124"/>
      <c r="I30" s="124"/>
      <c r="J30" s="124"/>
      <c r="K30" s="124"/>
    </row>
    <row r="31" spans="1:11" x14ac:dyDescent="0.25">
      <c r="B31" s="9"/>
      <c r="C31" s="46"/>
    </row>
    <row r="32" spans="1:11" x14ac:dyDescent="0.25">
      <c r="B32" s="45" t="s">
        <v>522</v>
      </c>
      <c r="C32" s="46"/>
    </row>
    <row r="33" spans="1:11" x14ac:dyDescent="0.25">
      <c r="A33" t="s">
        <v>143</v>
      </c>
      <c r="B33" s="9" t="s">
        <v>246</v>
      </c>
      <c r="C33" s="46" t="s">
        <v>55</v>
      </c>
      <c r="D33" s="55">
        <v>1203</v>
      </c>
      <c r="E33" s="55">
        <v>1225</v>
      </c>
      <c r="F33" s="55">
        <v>1253</v>
      </c>
      <c r="G33" s="55">
        <v>1300</v>
      </c>
      <c r="H33" s="55">
        <v>1342</v>
      </c>
      <c r="I33" s="55">
        <v>1329</v>
      </c>
      <c r="J33" s="55">
        <v>1299</v>
      </c>
      <c r="K33" s="55">
        <v>1257</v>
      </c>
    </row>
    <row r="34" spans="1:11" x14ac:dyDescent="0.25">
      <c r="A34" t="s">
        <v>144</v>
      </c>
      <c r="B34" s="9" t="s">
        <v>580</v>
      </c>
      <c r="C34" s="46" t="s">
        <v>55</v>
      </c>
      <c r="D34" s="55">
        <v>651</v>
      </c>
      <c r="E34" s="55">
        <v>684.7</v>
      </c>
      <c r="F34" s="55">
        <v>696</v>
      </c>
      <c r="G34" s="55">
        <v>708.7</v>
      </c>
      <c r="H34" s="55">
        <v>686.9</v>
      </c>
      <c r="I34" s="55">
        <v>645.9</v>
      </c>
      <c r="J34" s="55">
        <v>585.9</v>
      </c>
      <c r="K34" s="55">
        <v>560.9</v>
      </c>
    </row>
    <row r="35" spans="1:11" x14ac:dyDescent="0.25">
      <c r="A35" t="s">
        <v>145</v>
      </c>
      <c r="B35" s="74" t="s">
        <v>258</v>
      </c>
      <c r="C35" s="46" t="s">
        <v>55</v>
      </c>
      <c r="D35" s="55">
        <v>1126</v>
      </c>
      <c r="E35" s="55">
        <v>1157</v>
      </c>
      <c r="F35" s="55">
        <v>1210</v>
      </c>
      <c r="G35" s="55">
        <v>1173</v>
      </c>
      <c r="H35" s="55">
        <v>1241</v>
      </c>
      <c r="I35" s="55">
        <v>1286</v>
      </c>
      <c r="J35" s="55">
        <v>1366</v>
      </c>
      <c r="K35" s="55">
        <v>1371</v>
      </c>
    </row>
    <row r="36" spans="1:11" x14ac:dyDescent="0.25">
      <c r="A36" t="s">
        <v>146</v>
      </c>
      <c r="B36" s="74" t="s">
        <v>259</v>
      </c>
      <c r="C36" s="46" t="s">
        <v>55</v>
      </c>
      <c r="D36" s="55">
        <v>1216</v>
      </c>
      <c r="E36" s="55">
        <v>1253</v>
      </c>
      <c r="F36" s="55">
        <v>1276</v>
      </c>
      <c r="G36" s="55">
        <v>1139</v>
      </c>
      <c r="H36" s="55">
        <v>1126</v>
      </c>
      <c r="I36" s="55">
        <v>1098</v>
      </c>
      <c r="J36" s="55">
        <v>1058</v>
      </c>
      <c r="K36" s="55">
        <v>1011</v>
      </c>
    </row>
    <row r="37" spans="1:11" x14ac:dyDescent="0.25">
      <c r="A37" t="s">
        <v>147</v>
      </c>
      <c r="B37" s="9" t="s">
        <v>20</v>
      </c>
      <c r="C37" s="46" t="s">
        <v>55</v>
      </c>
      <c r="D37" s="55">
        <v>81.78</v>
      </c>
      <c r="E37" s="55">
        <v>59.45</v>
      </c>
      <c r="F37" s="55">
        <v>54.29</v>
      </c>
      <c r="G37" s="55">
        <v>54.74</v>
      </c>
      <c r="H37" s="55">
        <v>54.8</v>
      </c>
      <c r="I37" s="55">
        <v>56.07</v>
      </c>
      <c r="J37" s="55">
        <v>55.61</v>
      </c>
      <c r="K37" s="55">
        <v>53.81</v>
      </c>
    </row>
    <row r="38" spans="1:11" x14ac:dyDescent="0.25">
      <c r="B38" s="9"/>
      <c r="C38" s="46"/>
    </row>
    <row r="39" spans="1:11" ht="15.75" x14ac:dyDescent="0.25">
      <c r="B39" s="21" t="s">
        <v>23</v>
      </c>
      <c r="C39" s="46"/>
    </row>
    <row r="40" spans="1:11" x14ac:dyDescent="0.25">
      <c r="B40" s="45" t="s">
        <v>524</v>
      </c>
      <c r="C40" s="46"/>
    </row>
    <row r="41" spans="1:11" x14ac:dyDescent="0.25">
      <c r="A41" t="s">
        <v>148</v>
      </c>
      <c r="B41" s="9" t="s">
        <v>247</v>
      </c>
      <c r="C41" s="46" t="s">
        <v>57</v>
      </c>
      <c r="D41" s="114">
        <v>257926.5851142063</v>
      </c>
      <c r="E41" s="114">
        <v>270636.64455826359</v>
      </c>
      <c r="F41" s="114">
        <v>272464.26757787133</v>
      </c>
      <c r="G41" s="114">
        <v>273636.66796538921</v>
      </c>
      <c r="H41" s="114">
        <v>275568.33779267955</v>
      </c>
      <c r="I41" s="114">
        <v>275510.43396307033</v>
      </c>
      <c r="J41" s="114">
        <v>278084.52573054767</v>
      </c>
      <c r="K41" s="114">
        <v>282528.81234898441</v>
      </c>
    </row>
    <row r="42" spans="1:11" x14ac:dyDescent="0.25">
      <c r="A42" t="s">
        <v>149</v>
      </c>
      <c r="B42" s="9" t="s">
        <v>587</v>
      </c>
      <c r="C42" s="46" t="s">
        <v>57</v>
      </c>
      <c r="D42" s="114">
        <v>32791.605891483821</v>
      </c>
      <c r="E42" s="114">
        <v>25529.536574971953</v>
      </c>
      <c r="F42" s="114">
        <v>25981.232615565648</v>
      </c>
      <c r="G42" s="114">
        <v>26290.705010186201</v>
      </c>
      <c r="H42" s="114">
        <v>26089.564486151372</v>
      </c>
      <c r="I42" s="114">
        <v>25819.468049616644</v>
      </c>
      <c r="J42" s="114">
        <v>25554.282194645246</v>
      </c>
      <c r="K42" s="114">
        <v>25249.772817063749</v>
      </c>
    </row>
    <row r="43" spans="1:11" x14ac:dyDescent="0.25">
      <c r="A43" t="s">
        <v>150</v>
      </c>
      <c r="B43" s="9" t="s">
        <v>248</v>
      </c>
      <c r="C43" s="46" t="s">
        <v>57</v>
      </c>
      <c r="D43" s="114">
        <v>1074.6212730666266</v>
      </c>
      <c r="E43" s="114">
        <v>1265.967107232703</v>
      </c>
      <c r="F43" s="114">
        <v>1336.2814044904121</v>
      </c>
      <c r="G43" s="114">
        <v>1445.7284050231137</v>
      </c>
      <c r="H43" s="114">
        <v>1523.0349475024148</v>
      </c>
      <c r="I43" s="114">
        <v>1657.5442754342243</v>
      </c>
      <c r="J43" s="114">
        <v>1852.5673821441328</v>
      </c>
      <c r="K43" s="114">
        <v>1917.3452073004855</v>
      </c>
    </row>
    <row r="44" spans="1:11" x14ac:dyDescent="0.25">
      <c r="A44" t="s">
        <v>151</v>
      </c>
      <c r="B44" s="9" t="s">
        <v>249</v>
      </c>
      <c r="C44" s="46" t="s">
        <v>57</v>
      </c>
      <c r="D44" s="114">
        <v>80.687721243208003</v>
      </c>
      <c r="E44" s="114">
        <v>81.351759531679008</v>
      </c>
      <c r="F44" s="114">
        <v>85.218402072586059</v>
      </c>
      <c r="G44" s="114">
        <v>82.89861940148802</v>
      </c>
      <c r="H44" s="114">
        <v>84.562773666658984</v>
      </c>
      <c r="I44" s="114">
        <v>85.553711878809523</v>
      </c>
      <c r="J44" s="114">
        <v>82.124692662966069</v>
      </c>
      <c r="K44" s="114">
        <v>81.069626651359158</v>
      </c>
    </row>
    <row r="45" spans="1:11" x14ac:dyDescent="0.25">
      <c r="A45" t="s">
        <v>152</v>
      </c>
      <c r="B45" s="9" t="s">
        <v>21</v>
      </c>
      <c r="C45" s="46" t="s">
        <v>57</v>
      </c>
      <c r="D45" s="55">
        <v>1302</v>
      </c>
      <c r="E45" s="55">
        <v>1605</v>
      </c>
      <c r="F45" s="114">
        <v>2760.5</v>
      </c>
      <c r="G45" s="114">
        <v>3787</v>
      </c>
      <c r="H45" s="114">
        <v>6332.5</v>
      </c>
      <c r="I45" s="114">
        <v>10289</v>
      </c>
      <c r="J45" s="114">
        <v>11476.5</v>
      </c>
      <c r="K45" s="55">
        <v>9053</v>
      </c>
    </row>
    <row r="46" spans="1:11" x14ac:dyDescent="0.25">
      <c r="A46" t="s">
        <v>153</v>
      </c>
      <c r="B46" s="9" t="s">
        <v>22</v>
      </c>
      <c r="C46" s="46" t="s">
        <v>57</v>
      </c>
      <c r="D46" s="55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</row>
    <row r="47" spans="1:11" x14ac:dyDescent="0.25">
      <c r="A47" t="s">
        <v>154</v>
      </c>
      <c r="B47" s="19" t="s">
        <v>253</v>
      </c>
      <c r="C47" s="46" t="s">
        <v>57</v>
      </c>
      <c r="D47" s="114">
        <f>SUM(D41:D46)</f>
        <v>293175.49999999994</v>
      </c>
      <c r="E47" s="114">
        <f t="shared" ref="E47:K47" si="0">SUM(E41:E46)</f>
        <v>299118.49999999994</v>
      </c>
      <c r="F47" s="114">
        <f t="shared" si="0"/>
        <v>302627.5</v>
      </c>
      <c r="G47" s="114">
        <f t="shared" si="0"/>
        <v>305243</v>
      </c>
      <c r="H47" s="114">
        <f t="shared" si="0"/>
        <v>309598</v>
      </c>
      <c r="I47" s="114">
        <f t="shared" si="0"/>
        <v>313362.00000000006</v>
      </c>
      <c r="J47" s="114">
        <f t="shared" si="0"/>
        <v>317050.00000000006</v>
      </c>
      <c r="K47" s="114">
        <f t="shared" si="0"/>
        <v>318830</v>
      </c>
    </row>
    <row r="48" spans="1:11" x14ac:dyDescent="0.25">
      <c r="B48" s="19"/>
      <c r="C48" s="46"/>
    </row>
    <row r="49" spans="1:11" x14ac:dyDescent="0.25">
      <c r="B49" s="45" t="s">
        <v>523</v>
      </c>
      <c r="C49" s="46"/>
    </row>
    <row r="50" spans="1:11" x14ac:dyDescent="0.25">
      <c r="A50" t="s">
        <v>155</v>
      </c>
      <c r="B50" s="9" t="s">
        <v>59</v>
      </c>
      <c r="C50" s="46" t="s">
        <v>57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0</v>
      </c>
    </row>
    <row r="51" spans="1:11" x14ac:dyDescent="0.25">
      <c r="A51" t="s">
        <v>156</v>
      </c>
      <c r="B51" s="9" t="s">
        <v>60</v>
      </c>
      <c r="C51" s="46" t="s">
        <v>57</v>
      </c>
      <c r="D51" s="114">
        <v>267419.5</v>
      </c>
      <c r="E51" s="114">
        <v>273652.98504192976</v>
      </c>
      <c r="F51" s="114">
        <v>283788</v>
      </c>
      <c r="G51" s="114">
        <v>286381</v>
      </c>
      <c r="H51" s="114">
        <v>291220</v>
      </c>
      <c r="I51" s="114">
        <v>294427</v>
      </c>
      <c r="J51" s="114">
        <v>296839.5</v>
      </c>
      <c r="K51" s="114">
        <v>306064</v>
      </c>
    </row>
    <row r="52" spans="1:11" x14ac:dyDescent="0.25">
      <c r="A52" t="s">
        <v>157</v>
      </c>
      <c r="B52" s="9" t="s">
        <v>61</v>
      </c>
      <c r="C52" s="46" t="s">
        <v>57</v>
      </c>
      <c r="D52" s="114">
        <v>25756</v>
      </c>
      <c r="E52" s="114">
        <v>25465.514958070205</v>
      </c>
      <c r="F52" s="114">
        <v>18839.5</v>
      </c>
      <c r="G52" s="114">
        <v>18862</v>
      </c>
      <c r="H52" s="114">
        <v>18378</v>
      </c>
      <c r="I52" s="114">
        <v>18935</v>
      </c>
      <c r="J52" s="114">
        <v>20210.5</v>
      </c>
      <c r="K52" s="114">
        <v>12766</v>
      </c>
    </row>
    <row r="53" spans="1:11" x14ac:dyDescent="0.25">
      <c r="A53" t="s">
        <v>158</v>
      </c>
      <c r="B53" s="9" t="s">
        <v>62</v>
      </c>
      <c r="C53" s="46" t="s">
        <v>57</v>
      </c>
      <c r="D53" s="55">
        <v>0</v>
      </c>
      <c r="E53" s="55">
        <v>0</v>
      </c>
      <c r="F53" s="114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</row>
    <row r="54" spans="1:11" x14ac:dyDescent="0.25">
      <c r="A54" t="s">
        <v>159</v>
      </c>
      <c r="B54" s="19" t="s">
        <v>253</v>
      </c>
      <c r="C54" s="46" t="s">
        <v>57</v>
      </c>
      <c r="D54" s="114">
        <f>SUM(D50:D53)</f>
        <v>293175.5</v>
      </c>
      <c r="E54" s="114">
        <f t="shared" ref="E54:K54" si="1">SUM(E50:E53)</f>
        <v>299118.49999999994</v>
      </c>
      <c r="F54" s="114">
        <f t="shared" si="1"/>
        <v>302627.5</v>
      </c>
      <c r="G54" s="114">
        <f t="shared" si="1"/>
        <v>305243</v>
      </c>
      <c r="H54" s="114">
        <f t="shared" si="1"/>
        <v>309598</v>
      </c>
      <c r="I54" s="114">
        <f t="shared" si="1"/>
        <v>313362</v>
      </c>
      <c r="J54" s="114">
        <f t="shared" si="1"/>
        <v>317050</v>
      </c>
      <c r="K54" s="114">
        <f t="shared" si="1"/>
        <v>318830</v>
      </c>
    </row>
    <row r="55" spans="1:11" x14ac:dyDescent="0.25">
      <c r="B55" s="9"/>
      <c r="C55" s="46"/>
    </row>
    <row r="56" spans="1:11" ht="15.75" x14ac:dyDescent="0.25">
      <c r="B56" s="21" t="s">
        <v>64</v>
      </c>
      <c r="C56" s="46"/>
    </row>
    <row r="57" spans="1:11" ht="30" x14ac:dyDescent="0.25">
      <c r="B57" s="45" t="s">
        <v>525</v>
      </c>
      <c r="C57" s="46"/>
    </row>
    <row r="58" spans="1:11" x14ac:dyDescent="0.25">
      <c r="A58" t="s">
        <v>378</v>
      </c>
      <c r="B58" s="9" t="s">
        <v>581</v>
      </c>
      <c r="C58" s="46" t="s">
        <v>65</v>
      </c>
      <c r="D58" s="115">
        <v>806.90000000000009</v>
      </c>
      <c r="E58" s="115">
        <v>858.04273986816384</v>
      </c>
      <c r="F58" s="115">
        <v>938.2340848922729</v>
      </c>
      <c r="G58" s="115">
        <v>1025.6659177412541</v>
      </c>
      <c r="H58" s="115">
        <v>989.13042051757805</v>
      </c>
      <c r="I58" s="115">
        <v>983.73374531937304</v>
      </c>
      <c r="J58" s="115">
        <v>902.32217428399645</v>
      </c>
      <c r="K58" s="115">
        <v>986.29709516616344</v>
      </c>
    </row>
    <row r="59" spans="1:11" x14ac:dyDescent="0.25">
      <c r="A59" t="s">
        <v>379</v>
      </c>
      <c r="B59" s="9" t="s">
        <v>582</v>
      </c>
      <c r="C59" s="46" t="s">
        <v>65</v>
      </c>
      <c r="D59" s="124"/>
      <c r="E59" s="124"/>
      <c r="F59" s="124"/>
      <c r="G59" s="124"/>
      <c r="H59" s="124"/>
      <c r="I59" s="124"/>
      <c r="J59" s="124"/>
      <c r="K59" s="124"/>
    </row>
    <row r="60" spans="1:11" x14ac:dyDescent="0.25">
      <c r="A60" t="s">
        <v>380</v>
      </c>
      <c r="B60" s="9" t="s">
        <v>583</v>
      </c>
      <c r="C60" s="46" t="s">
        <v>65</v>
      </c>
      <c r="D60" s="124"/>
      <c r="E60" s="124"/>
      <c r="F60" s="124"/>
      <c r="G60" s="124"/>
      <c r="H60" s="124"/>
      <c r="I60" s="124"/>
      <c r="J60" s="124"/>
      <c r="K60" s="124"/>
    </row>
    <row r="61" spans="1:11" x14ac:dyDescent="0.25">
      <c r="A61" t="s">
        <v>381</v>
      </c>
      <c r="B61" s="9" t="s">
        <v>375</v>
      </c>
      <c r="C61" s="46" t="s">
        <v>65</v>
      </c>
      <c r="D61" s="115">
        <v>730.6</v>
      </c>
      <c r="E61" s="115">
        <v>776.9</v>
      </c>
      <c r="F61" s="115">
        <v>869.64041811401353</v>
      </c>
      <c r="G61" s="115">
        <v>944.75107555938723</v>
      </c>
      <c r="H61" s="115">
        <v>891.08047585803217</v>
      </c>
      <c r="I61" s="115">
        <v>911.31233787536621</v>
      </c>
      <c r="J61" s="115">
        <v>780.12150955200195</v>
      </c>
      <c r="K61" s="115">
        <v>883.03682422637939</v>
      </c>
    </row>
    <row r="62" spans="1:11" x14ac:dyDescent="0.25">
      <c r="A62" t="s">
        <v>382</v>
      </c>
      <c r="B62" s="9" t="s">
        <v>376</v>
      </c>
      <c r="C62" s="46" t="s">
        <v>65</v>
      </c>
      <c r="D62" s="124"/>
      <c r="E62" s="124"/>
      <c r="F62" s="124"/>
      <c r="G62" s="124"/>
      <c r="H62" s="124"/>
      <c r="I62" s="124"/>
      <c r="J62" s="124"/>
      <c r="K62" s="124"/>
    </row>
    <row r="63" spans="1:11" x14ac:dyDescent="0.25">
      <c r="A63" t="s">
        <v>383</v>
      </c>
      <c r="B63" s="9" t="s">
        <v>377</v>
      </c>
      <c r="C63" s="46" t="s">
        <v>65</v>
      </c>
      <c r="D63" s="124"/>
      <c r="E63" s="124"/>
      <c r="F63" s="124"/>
      <c r="G63" s="124"/>
      <c r="H63" s="124"/>
      <c r="I63" s="124"/>
      <c r="J63" s="124"/>
      <c r="K63" s="124"/>
    </row>
    <row r="64" spans="1:11" x14ac:dyDescent="0.25">
      <c r="B64" s="9"/>
      <c r="C64" s="46"/>
    </row>
    <row r="65" spans="1:11" ht="30" x14ac:dyDescent="0.25">
      <c r="B65" s="45" t="s">
        <v>590</v>
      </c>
      <c r="C65" s="46"/>
    </row>
    <row r="66" spans="1:11" x14ac:dyDescent="0.25">
      <c r="A66" t="s">
        <v>385</v>
      </c>
      <c r="B66" s="9" t="s">
        <v>581</v>
      </c>
      <c r="C66" s="46" t="s">
        <v>65</v>
      </c>
      <c r="D66" s="115">
        <v>836.98500799999988</v>
      </c>
      <c r="E66" s="115">
        <v>901.72535600000003</v>
      </c>
      <c r="F66" s="115">
        <v>958.34431600000005</v>
      </c>
      <c r="G66" s="115">
        <v>1019.66512</v>
      </c>
      <c r="H66" s="115">
        <v>993.45596399999999</v>
      </c>
      <c r="I66" s="115">
        <v>1017.0411079999999</v>
      </c>
      <c r="J66" s="115">
        <v>892.44925200000012</v>
      </c>
      <c r="K66" s="115">
        <v>977</v>
      </c>
    </row>
    <row r="67" spans="1:11" x14ac:dyDescent="0.25">
      <c r="A67" t="s">
        <v>386</v>
      </c>
      <c r="B67" s="9" t="s">
        <v>582</v>
      </c>
      <c r="C67" s="46" t="s">
        <v>65</v>
      </c>
      <c r="D67" s="124"/>
      <c r="E67" s="124"/>
      <c r="F67" s="124"/>
      <c r="G67" s="124"/>
      <c r="H67" s="124"/>
      <c r="I67" s="124"/>
      <c r="J67" s="124"/>
      <c r="K67" s="124"/>
    </row>
    <row r="68" spans="1:11" x14ac:dyDescent="0.25">
      <c r="A68" t="s">
        <v>387</v>
      </c>
      <c r="B68" s="9" t="s">
        <v>583</v>
      </c>
      <c r="C68" s="46" t="s">
        <v>65</v>
      </c>
      <c r="D68" s="124"/>
      <c r="E68" s="124"/>
      <c r="F68" s="124"/>
      <c r="G68" s="124"/>
      <c r="H68" s="124"/>
      <c r="I68" s="124"/>
      <c r="J68" s="124"/>
      <c r="K68" s="124"/>
    </row>
    <row r="69" spans="1:11" x14ac:dyDescent="0.25">
      <c r="A69" t="s">
        <v>388</v>
      </c>
      <c r="B69" s="9" t="s">
        <v>375</v>
      </c>
      <c r="C69" s="46" t="s">
        <v>65</v>
      </c>
      <c r="D69" s="115">
        <v>815.13101599999993</v>
      </c>
      <c r="E69" s="115">
        <v>867.39868000000001</v>
      </c>
      <c r="F69" s="115">
        <v>949.98746400000016</v>
      </c>
      <c r="G69" s="115">
        <v>1010.93544</v>
      </c>
      <c r="H69" s="115">
        <v>957.80888400000003</v>
      </c>
      <c r="I69" s="115">
        <v>1008.15382</v>
      </c>
      <c r="J69" s="115">
        <v>847.93909599999995</v>
      </c>
      <c r="K69" s="115">
        <v>959.33929602160003</v>
      </c>
    </row>
    <row r="70" spans="1:11" x14ac:dyDescent="0.25">
      <c r="A70" t="s">
        <v>389</v>
      </c>
      <c r="B70" s="9" t="s">
        <v>376</v>
      </c>
      <c r="C70" s="46" t="s">
        <v>65</v>
      </c>
      <c r="D70" s="124"/>
      <c r="E70" s="124"/>
      <c r="F70" s="124"/>
      <c r="G70" s="124"/>
      <c r="H70" s="124"/>
      <c r="I70" s="124"/>
      <c r="J70" s="124"/>
      <c r="K70" s="124"/>
    </row>
    <row r="71" spans="1:11" x14ac:dyDescent="0.25">
      <c r="A71" t="s">
        <v>390</v>
      </c>
      <c r="B71" s="9" t="s">
        <v>377</v>
      </c>
      <c r="C71" s="46" t="s">
        <v>65</v>
      </c>
      <c r="D71" s="124"/>
      <c r="E71" s="124"/>
      <c r="F71" s="124"/>
      <c r="G71" s="124"/>
      <c r="H71" s="124"/>
      <c r="I71" s="124"/>
      <c r="J71" s="124"/>
      <c r="K71" s="124"/>
    </row>
    <row r="72" spans="1:11" x14ac:dyDescent="0.25">
      <c r="B72" s="9"/>
      <c r="C72" s="46"/>
    </row>
    <row r="73" spans="1:11" ht="30" x14ac:dyDescent="0.25">
      <c r="B73" s="45" t="s">
        <v>526</v>
      </c>
      <c r="C73" s="46"/>
    </row>
    <row r="74" spans="1:11" x14ac:dyDescent="0.25">
      <c r="A74" t="s">
        <v>384</v>
      </c>
      <c r="B74" s="9" t="s">
        <v>372</v>
      </c>
      <c r="C74" s="46" t="s">
        <v>66</v>
      </c>
      <c r="D74" s="115">
        <v>841.13501347881129</v>
      </c>
      <c r="E74" s="115">
        <v>897.29979018887434</v>
      </c>
      <c r="F74" s="115">
        <v>974.63394345440486</v>
      </c>
      <c r="G74" s="115">
        <v>1055.3781231725484</v>
      </c>
      <c r="H74" s="115">
        <v>1015.1904722717366</v>
      </c>
      <c r="I74" s="115">
        <v>1010.0242193802549</v>
      </c>
      <c r="J74" s="115">
        <v>919.8629711683318</v>
      </c>
      <c r="K74" s="115">
        <v>1001.0965073521338</v>
      </c>
    </row>
    <row r="75" spans="1:11" x14ac:dyDescent="0.25">
      <c r="A75" t="s">
        <v>391</v>
      </c>
      <c r="B75" s="9" t="s">
        <v>373</v>
      </c>
      <c r="C75" s="46" t="s">
        <v>66</v>
      </c>
      <c r="D75" s="124"/>
      <c r="E75" s="124"/>
      <c r="F75" s="124"/>
      <c r="G75" s="124"/>
      <c r="H75" s="124"/>
      <c r="I75" s="124"/>
      <c r="J75" s="124"/>
      <c r="K75" s="124"/>
    </row>
    <row r="76" spans="1:11" x14ac:dyDescent="0.25">
      <c r="A76" t="s">
        <v>392</v>
      </c>
      <c r="B76" s="9" t="s">
        <v>374</v>
      </c>
      <c r="C76" s="46" t="s">
        <v>66</v>
      </c>
      <c r="D76" s="124"/>
      <c r="E76" s="124"/>
      <c r="F76" s="124"/>
      <c r="G76" s="124"/>
      <c r="H76" s="124"/>
      <c r="I76" s="124"/>
      <c r="J76" s="124"/>
      <c r="K76" s="124"/>
    </row>
    <row r="77" spans="1:11" x14ac:dyDescent="0.25">
      <c r="A77" t="s">
        <v>393</v>
      </c>
      <c r="B77" s="9" t="s">
        <v>375</v>
      </c>
      <c r="C77" s="46" t="s">
        <v>66</v>
      </c>
      <c r="D77" s="115">
        <v>761.6</v>
      </c>
      <c r="E77" s="115">
        <v>812.4</v>
      </c>
      <c r="F77" s="115">
        <v>900.25206808906557</v>
      </c>
      <c r="G77" s="115">
        <v>972.14256969913106</v>
      </c>
      <c r="H77" s="115">
        <v>906.7811062684541</v>
      </c>
      <c r="I77" s="115">
        <v>938.98480227484822</v>
      </c>
      <c r="J77" s="115">
        <v>796.33206302651172</v>
      </c>
      <c r="K77" s="115">
        <v>902.28107602972511</v>
      </c>
    </row>
    <row r="78" spans="1:11" x14ac:dyDescent="0.25">
      <c r="A78" t="s">
        <v>394</v>
      </c>
      <c r="B78" s="9" t="s">
        <v>376</v>
      </c>
      <c r="C78" s="46" t="s">
        <v>56</v>
      </c>
      <c r="D78" s="124"/>
      <c r="E78" s="124"/>
      <c r="F78" s="124"/>
      <c r="G78" s="124"/>
      <c r="H78" s="124"/>
      <c r="I78" s="124"/>
      <c r="J78" s="124"/>
      <c r="K78" s="124"/>
    </row>
    <row r="79" spans="1:11" x14ac:dyDescent="0.25">
      <c r="A79" t="s">
        <v>395</v>
      </c>
      <c r="B79" s="9" t="s">
        <v>377</v>
      </c>
      <c r="C79" s="46" t="s">
        <v>66</v>
      </c>
      <c r="D79" s="124"/>
      <c r="E79" s="124"/>
      <c r="F79" s="124"/>
      <c r="G79" s="124"/>
      <c r="H79" s="124"/>
      <c r="I79" s="124"/>
      <c r="J79" s="124"/>
      <c r="K79" s="124"/>
    </row>
    <row r="80" spans="1:11" x14ac:dyDescent="0.25">
      <c r="B80" s="9"/>
      <c r="C80" s="46"/>
    </row>
    <row r="81" spans="1:11" ht="30" x14ac:dyDescent="0.25">
      <c r="B81" s="45" t="s">
        <v>589</v>
      </c>
      <c r="C81" s="46"/>
    </row>
    <row r="82" spans="1:11" x14ac:dyDescent="0.25">
      <c r="A82" t="s">
        <v>396</v>
      </c>
      <c r="B82" s="9" t="s">
        <v>372</v>
      </c>
      <c r="C82" s="46" t="s">
        <v>66</v>
      </c>
      <c r="D82" s="115">
        <v>922.28861577735654</v>
      </c>
      <c r="E82" s="115">
        <v>999.10806494935377</v>
      </c>
      <c r="F82" s="115">
        <v>1055.5187233744546</v>
      </c>
      <c r="G82" s="115">
        <v>1100.0091278266293</v>
      </c>
      <c r="H82" s="115">
        <v>1083.5126694661899</v>
      </c>
      <c r="I82" s="115">
        <v>1105.275347547323</v>
      </c>
      <c r="J82" s="115">
        <v>968.17441761298369</v>
      </c>
      <c r="K82" s="115">
        <v>1047.8487658623073</v>
      </c>
    </row>
    <row r="83" spans="1:11" x14ac:dyDescent="0.25">
      <c r="A83" t="s">
        <v>397</v>
      </c>
      <c r="B83" s="9" t="s">
        <v>373</v>
      </c>
      <c r="C83" s="46" t="s">
        <v>66</v>
      </c>
      <c r="D83" s="124"/>
      <c r="E83" s="124"/>
      <c r="F83" s="124"/>
      <c r="G83" s="124"/>
      <c r="H83" s="124"/>
      <c r="I83" s="124"/>
      <c r="J83" s="124"/>
      <c r="K83" s="124"/>
    </row>
    <row r="84" spans="1:11" x14ac:dyDescent="0.25">
      <c r="A84" t="s">
        <v>398</v>
      </c>
      <c r="B84" s="9" t="s">
        <v>374</v>
      </c>
      <c r="C84" s="46" t="s">
        <v>66</v>
      </c>
      <c r="D84" s="124"/>
      <c r="E84" s="124"/>
      <c r="F84" s="124"/>
      <c r="G84" s="124"/>
      <c r="H84" s="124"/>
      <c r="I84" s="124"/>
      <c r="J84" s="124"/>
      <c r="K84" s="124"/>
    </row>
    <row r="85" spans="1:11" x14ac:dyDescent="0.25">
      <c r="A85" t="s">
        <v>399</v>
      </c>
      <c r="B85" s="9" t="s">
        <v>375</v>
      </c>
      <c r="C85" s="46" t="s">
        <v>66</v>
      </c>
      <c r="D85" s="115">
        <v>894.63982726243626</v>
      </c>
      <c r="E85" s="115">
        <v>959.89357185191614</v>
      </c>
      <c r="F85" s="115">
        <v>1040.3403538208427</v>
      </c>
      <c r="G85" s="115">
        <v>1091.9671240543837</v>
      </c>
      <c r="H85" s="115">
        <v>1029.8647390064182</v>
      </c>
      <c r="I85" s="115">
        <v>1084.282466516953</v>
      </c>
      <c r="J85" s="115">
        <v>901.57218812872964</v>
      </c>
      <c r="K85" s="115">
        <v>1020.701560413768</v>
      </c>
    </row>
    <row r="86" spans="1:11" x14ac:dyDescent="0.25">
      <c r="A86" t="s">
        <v>400</v>
      </c>
      <c r="B86" s="9" t="s">
        <v>376</v>
      </c>
      <c r="C86" s="46" t="s">
        <v>56</v>
      </c>
      <c r="D86" s="124"/>
      <c r="E86" s="124"/>
      <c r="F86" s="124"/>
      <c r="G86" s="124"/>
      <c r="H86" s="124"/>
      <c r="I86" s="124"/>
      <c r="J86" s="124"/>
      <c r="K86" s="124"/>
    </row>
    <row r="87" spans="1:11" x14ac:dyDescent="0.25">
      <c r="A87" t="s">
        <v>401</v>
      </c>
      <c r="B87" s="9" t="s">
        <v>377</v>
      </c>
      <c r="C87" s="46" t="s">
        <v>66</v>
      </c>
      <c r="D87" s="124"/>
      <c r="E87" s="124"/>
      <c r="F87" s="124"/>
      <c r="G87" s="124"/>
      <c r="H87" s="124"/>
      <c r="I87" s="124"/>
      <c r="J87" s="124"/>
      <c r="K87" s="124"/>
    </row>
    <row r="88" spans="1:11" x14ac:dyDescent="0.25">
      <c r="B88" s="9"/>
      <c r="C88" s="46"/>
    </row>
    <row r="89" spans="1:11" x14ac:dyDescent="0.25">
      <c r="B89" s="52" t="s">
        <v>527</v>
      </c>
      <c r="C89" s="46"/>
    </row>
    <row r="90" spans="1:11" x14ac:dyDescent="0.25">
      <c r="A90" t="s">
        <v>402</v>
      </c>
      <c r="B90" s="73" t="s">
        <v>239</v>
      </c>
      <c r="C90" s="46" t="s">
        <v>94</v>
      </c>
      <c r="D90" s="115">
        <v>0.92989999999999995</v>
      </c>
      <c r="E90" s="115">
        <v>0.8448</v>
      </c>
      <c r="F90" s="115">
        <v>0.93640000000000001</v>
      </c>
      <c r="G90" s="115">
        <v>0.94550000000000001</v>
      </c>
      <c r="H90" s="115">
        <v>0.94889999999999997</v>
      </c>
      <c r="I90" s="115">
        <v>0.95089999999999997</v>
      </c>
      <c r="J90" s="115">
        <v>0.95430000000000004</v>
      </c>
      <c r="K90" s="115">
        <v>0.95199999999999996</v>
      </c>
    </row>
    <row r="91" spans="1:11" x14ac:dyDescent="0.25">
      <c r="A91" t="s">
        <v>403</v>
      </c>
      <c r="B91" s="9" t="s">
        <v>240</v>
      </c>
      <c r="C91" s="46" t="s">
        <v>94</v>
      </c>
      <c r="D91" s="115">
        <v>0.88280000000000003</v>
      </c>
      <c r="E91" s="115">
        <v>0.88280000000000003</v>
      </c>
      <c r="F91" s="115">
        <v>0.88280000000000003</v>
      </c>
      <c r="G91" s="115">
        <v>0.88280000000000003</v>
      </c>
      <c r="H91" s="115">
        <v>0.88280000000000003</v>
      </c>
      <c r="I91" s="115">
        <v>0.88280000000000003</v>
      </c>
      <c r="J91" s="115">
        <v>0.88280000000000003</v>
      </c>
      <c r="K91" s="115">
        <v>0.88280000000000003</v>
      </c>
    </row>
    <row r="92" spans="1:11" x14ac:dyDescent="0.25">
      <c r="A92" t="s">
        <v>404</v>
      </c>
      <c r="B92" s="9" t="s">
        <v>749</v>
      </c>
      <c r="C92" s="46" t="s">
        <v>94</v>
      </c>
      <c r="D92" s="115">
        <v>0.90380000000000005</v>
      </c>
      <c r="E92" s="115">
        <v>0.90380000000000005</v>
      </c>
      <c r="F92" s="115">
        <v>0.90380000000000005</v>
      </c>
      <c r="G92" s="115">
        <v>0.88959999999999995</v>
      </c>
      <c r="H92" s="115">
        <v>0.89849999999999997</v>
      </c>
      <c r="I92" s="115">
        <v>0.90449999999999997</v>
      </c>
      <c r="J92" s="115">
        <v>0.9052</v>
      </c>
      <c r="K92" s="115">
        <v>0.92130000000000001</v>
      </c>
    </row>
    <row r="93" spans="1:11" x14ac:dyDescent="0.25">
      <c r="A93" t="s">
        <v>405</v>
      </c>
      <c r="B93" s="9" t="s">
        <v>241</v>
      </c>
      <c r="C93" s="46" t="s">
        <v>94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</row>
    <row r="94" spans="1:11" x14ac:dyDescent="0.25">
      <c r="A94" t="s">
        <v>406</v>
      </c>
      <c r="B94" s="9" t="s">
        <v>243</v>
      </c>
      <c r="C94" s="46" t="s">
        <v>94</v>
      </c>
      <c r="D94" s="115">
        <v>0.93220000000000003</v>
      </c>
      <c r="E94" s="115">
        <v>0.93220000000000003</v>
      </c>
      <c r="F94" s="115">
        <v>0.93220000000000003</v>
      </c>
      <c r="G94" s="115">
        <v>0.92130000000000001</v>
      </c>
      <c r="H94" s="115">
        <v>0.96519999999999995</v>
      </c>
      <c r="I94" s="115">
        <v>0.91749999999999998</v>
      </c>
      <c r="J94" s="115">
        <v>0.92400000000000004</v>
      </c>
      <c r="K94" s="115">
        <v>0.93300000000000005</v>
      </c>
    </row>
    <row r="95" spans="1:11" x14ac:dyDescent="0.25">
      <c r="A95" t="s">
        <v>407</v>
      </c>
      <c r="B95" s="9" t="s">
        <v>242</v>
      </c>
      <c r="C95" s="46" t="s">
        <v>94</v>
      </c>
      <c r="D95" s="55">
        <v>0</v>
      </c>
      <c r="E95" s="55">
        <v>0</v>
      </c>
      <c r="F95" s="55">
        <v>0</v>
      </c>
      <c r="G95" s="55">
        <v>0</v>
      </c>
      <c r="H95" s="55">
        <v>0</v>
      </c>
      <c r="I95" s="55">
        <v>0</v>
      </c>
      <c r="J95" s="55">
        <v>0</v>
      </c>
      <c r="K95" s="55">
        <v>0</v>
      </c>
    </row>
    <row r="96" spans="1:11" x14ac:dyDescent="0.25">
      <c r="A96" t="s">
        <v>408</v>
      </c>
      <c r="B96" s="9" t="s">
        <v>244</v>
      </c>
      <c r="C96" s="46" t="s">
        <v>94</v>
      </c>
      <c r="D96" s="115">
        <v>0.93359999999999999</v>
      </c>
      <c r="E96" s="115">
        <v>0.84379999999999999</v>
      </c>
      <c r="F96" s="115">
        <v>0.93969999999999998</v>
      </c>
      <c r="G96" s="115">
        <v>0.94869999999999999</v>
      </c>
      <c r="H96" s="115">
        <v>0.9516</v>
      </c>
      <c r="I96" s="115">
        <v>0.95330000000000004</v>
      </c>
      <c r="J96" s="115">
        <v>0.95640000000000003</v>
      </c>
      <c r="K96" s="115">
        <v>0.9546</v>
      </c>
    </row>
    <row r="97" spans="1:11" x14ac:dyDescent="0.25">
      <c r="A97" t="s">
        <v>409</v>
      </c>
      <c r="B97" s="9" t="s">
        <v>245</v>
      </c>
      <c r="C97" s="46" t="s">
        <v>94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0</v>
      </c>
    </row>
    <row r="98" spans="1:11" x14ac:dyDescent="0.25">
      <c r="A98" s="116" t="s">
        <v>747</v>
      </c>
      <c r="B98" s="129" t="s">
        <v>748</v>
      </c>
      <c r="C98" s="130" t="s">
        <v>94</v>
      </c>
      <c r="D98" s="115">
        <v>0.875</v>
      </c>
      <c r="E98" s="115">
        <v>0.875</v>
      </c>
      <c r="F98" s="115">
        <v>0.875</v>
      </c>
      <c r="G98" s="115">
        <v>0.85950000000000004</v>
      </c>
      <c r="H98" s="115">
        <v>0.86970000000000003</v>
      </c>
      <c r="I98" s="115">
        <v>0.87829999999999997</v>
      </c>
      <c r="J98" s="115">
        <v>0.88270000000000004</v>
      </c>
      <c r="K98" s="115">
        <v>0.88470000000000004</v>
      </c>
    </row>
    <row r="99" spans="1:11" x14ac:dyDescent="0.25">
      <c r="B99" s="9"/>
      <c r="C99" s="46"/>
    </row>
    <row r="100" spans="1:11" x14ac:dyDescent="0.25">
      <c r="B100" s="45" t="s">
        <v>528</v>
      </c>
      <c r="C100" s="46"/>
    </row>
    <row r="101" spans="1:11" x14ac:dyDescent="0.25">
      <c r="A101" t="s">
        <v>410</v>
      </c>
      <c r="B101" s="9" t="s">
        <v>24</v>
      </c>
      <c r="C101" s="46" t="s">
        <v>65</v>
      </c>
      <c r="D101" s="55">
        <v>0</v>
      </c>
      <c r="E101" s="55">
        <v>0</v>
      </c>
      <c r="F101" s="55">
        <v>0</v>
      </c>
      <c r="G101" s="55">
        <v>0</v>
      </c>
      <c r="H101" s="55">
        <v>0</v>
      </c>
      <c r="I101" s="55">
        <v>0</v>
      </c>
      <c r="J101" s="55">
        <v>0</v>
      </c>
      <c r="K101" s="55">
        <v>0</v>
      </c>
    </row>
    <row r="102" spans="1:11" x14ac:dyDescent="0.25">
      <c r="A102" t="s">
        <v>411</v>
      </c>
      <c r="B102" s="9" t="s">
        <v>25</v>
      </c>
      <c r="C102" s="46" t="s">
        <v>65</v>
      </c>
      <c r="D102" s="55">
        <v>650.4</v>
      </c>
      <c r="E102" s="55">
        <v>691.3</v>
      </c>
      <c r="F102" s="55">
        <v>724.1</v>
      </c>
      <c r="G102" s="55">
        <v>753.2</v>
      </c>
      <c r="H102" s="55">
        <v>771.1</v>
      </c>
      <c r="I102" s="55">
        <v>757.3</v>
      </c>
      <c r="J102" s="55">
        <v>796.9</v>
      </c>
      <c r="K102" s="55">
        <v>806.4</v>
      </c>
    </row>
    <row r="103" spans="1:11" x14ac:dyDescent="0.25">
      <c r="B103" s="45" t="s">
        <v>529</v>
      </c>
      <c r="C103" s="46"/>
    </row>
    <row r="104" spans="1:11" x14ac:dyDescent="0.25">
      <c r="A104" t="s">
        <v>412</v>
      </c>
      <c r="B104" s="9" t="s">
        <v>24</v>
      </c>
      <c r="C104" s="46" t="s">
        <v>66</v>
      </c>
      <c r="D104" s="55">
        <v>0</v>
      </c>
      <c r="E104" s="55">
        <v>0</v>
      </c>
      <c r="F104" s="55">
        <v>0</v>
      </c>
      <c r="G104" s="55">
        <v>0</v>
      </c>
      <c r="H104" s="55">
        <v>0</v>
      </c>
      <c r="I104" s="55">
        <v>0</v>
      </c>
      <c r="J104" s="55">
        <v>0</v>
      </c>
      <c r="K104" s="55">
        <v>0</v>
      </c>
    </row>
    <row r="105" spans="1:11" x14ac:dyDescent="0.25">
      <c r="A105" t="s">
        <v>413</v>
      </c>
      <c r="B105" s="9" t="s">
        <v>25</v>
      </c>
      <c r="C105" s="46" t="s">
        <v>66</v>
      </c>
      <c r="D105" s="55">
        <v>0</v>
      </c>
      <c r="E105" s="55">
        <v>0</v>
      </c>
      <c r="F105" s="55">
        <v>0</v>
      </c>
      <c r="G105" s="55">
        <v>0</v>
      </c>
      <c r="H105" s="55">
        <v>0</v>
      </c>
      <c r="I105" s="55">
        <v>0</v>
      </c>
      <c r="J105" s="55">
        <v>0</v>
      </c>
      <c r="K105" s="55">
        <v>0</v>
      </c>
    </row>
  </sheetData>
  <phoneticPr fontId="11" type="noConversion"/>
  <pageMargins left="0.25" right="0.25" top="0.75" bottom="0.75" header="0.3" footer="0.3"/>
  <pageSetup paperSize="8" scale="64" orientation="portrait" verticalDpi="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zoomScale="85" zoomScaleNormal="85" workbookViewId="0"/>
  </sheetViews>
  <sheetFormatPr defaultRowHeight="15" x14ac:dyDescent="0.25"/>
  <cols>
    <col min="1" max="1" width="14.42578125" customWidth="1"/>
    <col min="2" max="2" width="87.28515625" customWidth="1"/>
    <col min="12" max="12" width="21.28515625" customWidth="1"/>
  </cols>
  <sheetData>
    <row r="1" spans="1:21" ht="15.75" x14ac:dyDescent="0.25">
      <c r="B1" s="6" t="s">
        <v>596</v>
      </c>
    </row>
    <row r="3" spans="1:21" x14ac:dyDescent="0.25">
      <c r="B3" s="22"/>
    </row>
    <row r="4" spans="1:21" ht="30" x14ac:dyDescent="0.25">
      <c r="B4" s="1" t="s">
        <v>231</v>
      </c>
      <c r="D4" s="57">
        <v>2006</v>
      </c>
      <c r="E4" s="57">
        <v>2007</v>
      </c>
      <c r="F4" s="57">
        <v>2008</v>
      </c>
      <c r="G4" s="57">
        <v>2009</v>
      </c>
      <c r="H4" s="57">
        <v>2010</v>
      </c>
      <c r="I4" s="57">
        <v>2011</v>
      </c>
      <c r="J4" s="57">
        <v>2012</v>
      </c>
      <c r="K4" s="57">
        <v>2013</v>
      </c>
      <c r="L4" s="105" t="s">
        <v>371</v>
      </c>
    </row>
    <row r="5" spans="1:21" x14ac:dyDescent="0.25">
      <c r="A5" s="1" t="s">
        <v>68</v>
      </c>
      <c r="B5" s="1" t="s">
        <v>2</v>
      </c>
      <c r="C5" s="1" t="s">
        <v>3</v>
      </c>
    </row>
    <row r="6" spans="1:21" ht="15.75" x14ac:dyDescent="0.25">
      <c r="B6" s="20" t="s">
        <v>531</v>
      </c>
      <c r="C6" s="46"/>
    </row>
    <row r="7" spans="1:21" ht="15.75" x14ac:dyDescent="0.25">
      <c r="B7" s="20" t="s">
        <v>206</v>
      </c>
      <c r="C7" s="46"/>
    </row>
    <row r="8" spans="1:21" x14ac:dyDescent="0.25">
      <c r="B8" s="13" t="s">
        <v>530</v>
      </c>
      <c r="C8" s="71"/>
    </row>
    <row r="9" spans="1:21" x14ac:dyDescent="0.25">
      <c r="A9" t="s">
        <v>160</v>
      </c>
      <c r="B9" s="9" t="s">
        <v>76</v>
      </c>
      <c r="C9" s="46" t="s">
        <v>58</v>
      </c>
      <c r="D9" s="115">
        <v>2420.14309</v>
      </c>
      <c r="E9" s="115">
        <v>2426.0751799999998</v>
      </c>
      <c r="F9" s="115">
        <v>2439.547</v>
      </c>
      <c r="G9" s="115">
        <v>2440.6950000000002</v>
      </c>
      <c r="H9" s="115">
        <v>2441.299</v>
      </c>
      <c r="I9" s="115">
        <v>2452</v>
      </c>
      <c r="J9" s="115">
        <v>2445</v>
      </c>
      <c r="K9" s="115">
        <v>2445</v>
      </c>
    </row>
    <row r="10" spans="1:21" x14ac:dyDescent="0.25">
      <c r="A10" t="s">
        <v>161</v>
      </c>
      <c r="B10" s="9" t="s">
        <v>738</v>
      </c>
      <c r="C10" s="46" t="s">
        <v>58</v>
      </c>
      <c r="D10" s="115">
        <v>196.85698592822996</v>
      </c>
      <c r="E10" s="115">
        <v>196.87483559373001</v>
      </c>
      <c r="F10" s="115">
        <v>201.43036117272996</v>
      </c>
      <c r="G10" s="115">
        <v>202.05681000000004</v>
      </c>
      <c r="H10" s="115">
        <v>203.41999999999993</v>
      </c>
      <c r="I10" s="115">
        <v>204.54676725009998</v>
      </c>
      <c r="J10" s="115">
        <v>220.50000000000003</v>
      </c>
      <c r="K10" s="115">
        <v>219.33299999999997</v>
      </c>
      <c r="M10" s="128"/>
      <c r="N10" s="128"/>
      <c r="O10" s="128"/>
      <c r="P10" s="128"/>
      <c r="Q10" s="128"/>
      <c r="R10" s="128"/>
      <c r="S10" s="128"/>
      <c r="T10" s="128"/>
      <c r="U10" s="128"/>
    </row>
    <row r="11" spans="1:21" x14ac:dyDescent="0.25">
      <c r="A11" t="s">
        <v>162</v>
      </c>
      <c r="B11" s="9" t="s">
        <v>75</v>
      </c>
      <c r="C11" s="46" t="s">
        <v>58</v>
      </c>
      <c r="D11" s="115">
        <v>11.975239999999999</v>
      </c>
      <c r="E11" s="115">
        <v>12.847950000000001</v>
      </c>
      <c r="F11" s="115">
        <v>12.84735</v>
      </c>
      <c r="G11" s="115">
        <v>13.03186</v>
      </c>
      <c r="H11" s="115">
        <v>13.050319999999999</v>
      </c>
      <c r="I11" s="115">
        <v>13.021430000000001</v>
      </c>
      <c r="J11" s="115">
        <v>12.847950000000001</v>
      </c>
      <c r="K11" s="115">
        <v>0</v>
      </c>
    </row>
    <row r="12" spans="1:21" x14ac:dyDescent="0.25">
      <c r="A12" t="s">
        <v>163</v>
      </c>
      <c r="B12" s="9" t="s">
        <v>219</v>
      </c>
      <c r="C12" s="46" t="s">
        <v>58</v>
      </c>
      <c r="D12" s="115">
        <v>1385.8003850648613</v>
      </c>
      <c r="E12" s="115">
        <v>1393.4911755338721</v>
      </c>
      <c r="F12" s="115">
        <v>1409.9820973464107</v>
      </c>
      <c r="G12" s="115">
        <v>1407.9553300000007</v>
      </c>
      <c r="H12" s="115">
        <v>1422.6528899999998</v>
      </c>
      <c r="I12" s="115">
        <v>1431.9162621300704</v>
      </c>
      <c r="J12" s="115">
        <v>1410.0421566561347</v>
      </c>
      <c r="K12" s="115">
        <v>1403.8889999999994</v>
      </c>
    </row>
    <row r="13" spans="1:21" x14ac:dyDescent="0.25">
      <c r="A13" t="s">
        <v>164</v>
      </c>
      <c r="B13" s="9" t="s">
        <v>220</v>
      </c>
      <c r="C13" s="46" t="s">
        <v>58</v>
      </c>
      <c r="D13" s="115">
        <v>0</v>
      </c>
      <c r="E13" s="115">
        <v>0</v>
      </c>
      <c r="F13" s="115">
        <v>0</v>
      </c>
      <c r="G13" s="115">
        <v>0</v>
      </c>
      <c r="H13" s="115">
        <v>0</v>
      </c>
      <c r="I13" s="115">
        <v>0</v>
      </c>
      <c r="J13" s="115">
        <v>0</v>
      </c>
      <c r="K13" s="115">
        <v>0</v>
      </c>
    </row>
    <row r="14" spans="1:21" x14ac:dyDescent="0.25">
      <c r="A14" t="s">
        <v>165</v>
      </c>
      <c r="B14" s="9" t="s">
        <v>221</v>
      </c>
      <c r="C14" s="50" t="s">
        <v>58</v>
      </c>
      <c r="D14" s="115">
        <v>285.89185999999995</v>
      </c>
      <c r="E14" s="115">
        <v>284.21064000000001</v>
      </c>
      <c r="F14" s="115">
        <v>285.13514000000004</v>
      </c>
      <c r="G14" s="115">
        <v>298.83316000000002</v>
      </c>
      <c r="H14" s="115">
        <v>298.90061000000003</v>
      </c>
      <c r="I14" s="115">
        <v>296.03238000000005</v>
      </c>
      <c r="J14" s="115">
        <v>297.37900000000002</v>
      </c>
      <c r="K14" s="115">
        <v>300.959</v>
      </c>
    </row>
    <row r="15" spans="1:21" x14ac:dyDescent="0.25">
      <c r="A15" t="s">
        <v>166</v>
      </c>
      <c r="B15" s="9" t="s">
        <v>222</v>
      </c>
      <c r="C15" s="46" t="s">
        <v>58</v>
      </c>
      <c r="D15" s="115">
        <v>0</v>
      </c>
      <c r="E15" s="115">
        <v>0</v>
      </c>
      <c r="F15" s="115">
        <v>0</v>
      </c>
      <c r="G15" s="115">
        <v>0</v>
      </c>
      <c r="H15" s="115">
        <v>0</v>
      </c>
      <c r="I15" s="115">
        <v>0</v>
      </c>
      <c r="J15" s="115">
        <v>0</v>
      </c>
      <c r="K15" s="115">
        <v>0</v>
      </c>
    </row>
    <row r="16" spans="1:21" x14ac:dyDescent="0.25">
      <c r="A16" s="116" t="s">
        <v>744</v>
      </c>
      <c r="B16" s="129" t="s">
        <v>741</v>
      </c>
      <c r="C16" s="46" t="s">
        <v>58</v>
      </c>
      <c r="D16" s="115">
        <v>117.17461925443203</v>
      </c>
      <c r="E16" s="115">
        <v>112.02598309008596</v>
      </c>
      <c r="F16" s="115">
        <v>103.46997731823198</v>
      </c>
      <c r="G16" s="115">
        <v>100.89177000000001</v>
      </c>
      <c r="H16" s="115">
        <v>84.489999999999981</v>
      </c>
      <c r="I16" s="115">
        <v>78.442623412949999</v>
      </c>
      <c r="J16" s="115">
        <v>86.659999999999982</v>
      </c>
      <c r="K16" s="115">
        <v>86.384</v>
      </c>
    </row>
    <row r="17" spans="1:20" x14ac:dyDescent="0.25">
      <c r="A17" s="48" t="s">
        <v>167</v>
      </c>
      <c r="B17" s="19" t="s">
        <v>26</v>
      </c>
      <c r="C17" s="46" t="s">
        <v>58</v>
      </c>
      <c r="D17" s="115">
        <f>SUM(D9:D16)</f>
        <v>4417.8421802475241</v>
      </c>
      <c r="E17" s="115">
        <f t="shared" ref="E17:K17" si="0">SUM(E9:E16)</f>
        <v>4425.5257642176875</v>
      </c>
      <c r="F17" s="115">
        <f t="shared" si="0"/>
        <v>4452.411925837373</v>
      </c>
      <c r="G17" s="115">
        <f t="shared" si="0"/>
        <v>4463.4639300000008</v>
      </c>
      <c r="H17" s="115">
        <f t="shared" si="0"/>
        <v>4463.8128199999992</v>
      </c>
      <c r="I17" s="115">
        <f t="shared" si="0"/>
        <v>4475.9594627931192</v>
      </c>
      <c r="J17" s="115">
        <f t="shared" si="0"/>
        <v>4472.4291066561345</v>
      </c>
      <c r="K17" s="115">
        <f t="shared" si="0"/>
        <v>4455.5649999999996</v>
      </c>
    </row>
    <row r="18" spans="1:20" x14ac:dyDescent="0.25">
      <c r="B18" s="19"/>
      <c r="C18" s="46"/>
    </row>
    <row r="19" spans="1:20" x14ac:dyDescent="0.25">
      <c r="A19" s="48"/>
      <c r="B19" s="45" t="s">
        <v>532</v>
      </c>
      <c r="C19" s="46"/>
    </row>
    <row r="20" spans="1:20" x14ac:dyDescent="0.25">
      <c r="A20" t="s">
        <v>168</v>
      </c>
      <c r="B20" s="9" t="s">
        <v>77</v>
      </c>
      <c r="C20" s="46" t="s">
        <v>58</v>
      </c>
      <c r="D20" s="115">
        <v>803.65698999999995</v>
      </c>
      <c r="E20" s="115">
        <v>837.54079000000002</v>
      </c>
      <c r="F20" s="115">
        <v>873.10235999999998</v>
      </c>
      <c r="G20" s="115">
        <v>901.28966000000003</v>
      </c>
      <c r="H20" s="115">
        <v>924.851</v>
      </c>
      <c r="I20" s="115">
        <v>962</v>
      </c>
      <c r="J20" s="115">
        <v>998</v>
      </c>
      <c r="K20" s="115">
        <v>1026</v>
      </c>
    </row>
    <row r="21" spans="1:20" x14ac:dyDescent="0.25">
      <c r="A21" t="s">
        <v>169</v>
      </c>
      <c r="B21" s="9" t="s">
        <v>739</v>
      </c>
      <c r="C21" s="46" t="s">
        <v>58</v>
      </c>
      <c r="D21" s="115">
        <v>43.343052565270021</v>
      </c>
      <c r="E21" s="115">
        <v>44.56426857731001</v>
      </c>
      <c r="F21" s="115">
        <v>47.138918754750016</v>
      </c>
      <c r="G21" s="115">
        <v>50.651150000000001</v>
      </c>
      <c r="H21" s="115">
        <v>54.84</v>
      </c>
      <c r="I21" s="115">
        <v>57.317160916970018</v>
      </c>
      <c r="J21" s="115">
        <v>55.689999999999991</v>
      </c>
      <c r="K21" s="115">
        <v>57.292999999999992</v>
      </c>
      <c r="M21" s="128"/>
      <c r="N21" s="128"/>
      <c r="O21" s="128"/>
      <c r="P21" s="128"/>
      <c r="Q21" s="128"/>
      <c r="R21" s="128"/>
      <c r="S21" s="128"/>
      <c r="T21" s="128"/>
    </row>
    <row r="22" spans="1:20" x14ac:dyDescent="0.25">
      <c r="A22" t="s">
        <v>170</v>
      </c>
      <c r="B22" s="9" t="s">
        <v>223</v>
      </c>
      <c r="C22" s="46" t="s">
        <v>58</v>
      </c>
      <c r="D22" s="115">
        <v>418.12750579143403</v>
      </c>
      <c r="E22" s="115">
        <v>431.44211528038494</v>
      </c>
      <c r="F22" s="115">
        <v>464.58186010066902</v>
      </c>
      <c r="G22" s="115">
        <v>480.35157999999984</v>
      </c>
      <c r="H22" s="115">
        <v>498.06477000000012</v>
      </c>
      <c r="I22" s="115">
        <v>517.32508666062904</v>
      </c>
      <c r="J22" s="115">
        <v>542.22143000000005</v>
      </c>
      <c r="K22" s="115">
        <v>562.31176024937645</v>
      </c>
    </row>
    <row r="23" spans="1:20" x14ac:dyDescent="0.25">
      <c r="A23" t="s">
        <v>171</v>
      </c>
      <c r="B23" s="9" t="s">
        <v>224</v>
      </c>
      <c r="C23" s="46" t="s">
        <v>58</v>
      </c>
      <c r="D23" s="115">
        <v>0</v>
      </c>
      <c r="E23" s="115">
        <v>0</v>
      </c>
      <c r="F23" s="115">
        <v>0</v>
      </c>
      <c r="G23" s="115">
        <v>0</v>
      </c>
      <c r="H23" s="115">
        <v>0</v>
      </c>
      <c r="I23" s="115">
        <v>0</v>
      </c>
      <c r="J23" s="115">
        <v>0</v>
      </c>
      <c r="K23" s="115">
        <v>0</v>
      </c>
    </row>
    <row r="24" spans="1:20" x14ac:dyDescent="0.25">
      <c r="A24" t="s">
        <v>172</v>
      </c>
      <c r="B24" s="9" t="s">
        <v>225</v>
      </c>
      <c r="C24" s="46" t="s">
        <v>58</v>
      </c>
      <c r="D24" s="115">
        <v>14.374169999999999</v>
      </c>
      <c r="E24" s="115">
        <v>12.86984</v>
      </c>
      <c r="F24" s="115">
        <v>12.865159999999999</v>
      </c>
      <c r="G24" s="115">
        <v>12.865159999999999</v>
      </c>
      <c r="H24" s="115">
        <v>12.86984</v>
      </c>
      <c r="I24" s="115">
        <v>13.098669999999998</v>
      </c>
      <c r="J24" s="115">
        <v>13.905000000000001</v>
      </c>
      <c r="K24" s="115">
        <v>13.865000000000002</v>
      </c>
    </row>
    <row r="25" spans="1:20" x14ac:dyDescent="0.25">
      <c r="A25" t="s">
        <v>173</v>
      </c>
      <c r="B25" s="9" t="s">
        <v>226</v>
      </c>
      <c r="C25" s="46" t="s">
        <v>58</v>
      </c>
      <c r="D25" s="115">
        <v>0</v>
      </c>
      <c r="E25" s="115">
        <v>0</v>
      </c>
      <c r="F25" s="115">
        <v>0</v>
      </c>
      <c r="G25" s="115">
        <v>0</v>
      </c>
      <c r="H25" s="115">
        <v>0</v>
      </c>
      <c r="I25" s="115">
        <v>0</v>
      </c>
      <c r="J25" s="115">
        <v>0</v>
      </c>
      <c r="K25" s="115">
        <v>0</v>
      </c>
    </row>
    <row r="26" spans="1:20" x14ac:dyDescent="0.25">
      <c r="A26" s="116" t="s">
        <v>745</v>
      </c>
      <c r="B26" s="129" t="s">
        <v>600</v>
      </c>
      <c r="C26" s="46" t="s">
        <v>58</v>
      </c>
      <c r="D26" s="115">
        <v>0.47356999999999999</v>
      </c>
      <c r="E26" s="115">
        <v>0.47356999999999999</v>
      </c>
      <c r="F26" s="115">
        <v>0.47356999999999999</v>
      </c>
      <c r="G26" s="115">
        <v>0.47356999999999999</v>
      </c>
      <c r="H26" s="115">
        <v>0.47356999999999999</v>
      </c>
      <c r="I26" s="115">
        <v>0.47356999999999999</v>
      </c>
      <c r="J26" s="115">
        <v>0.47356999999999999</v>
      </c>
      <c r="K26" s="115">
        <v>0</v>
      </c>
    </row>
    <row r="27" spans="1:20" x14ac:dyDescent="0.25">
      <c r="A27" s="116" t="s">
        <v>599</v>
      </c>
      <c r="B27" s="129" t="s">
        <v>746</v>
      </c>
      <c r="C27" s="46" t="s">
        <v>58</v>
      </c>
      <c r="D27" s="115">
        <v>20.915117131400002</v>
      </c>
      <c r="E27" s="115">
        <v>17.439732154199998</v>
      </c>
      <c r="F27" s="115">
        <v>17.514419987539998</v>
      </c>
      <c r="G27" s="115">
        <v>17.635099999999998</v>
      </c>
      <c r="H27" s="115">
        <v>16.060000000000002</v>
      </c>
      <c r="I27" s="115">
        <v>15.419997778839996</v>
      </c>
      <c r="J27" s="115">
        <v>19.719999999999992</v>
      </c>
      <c r="K27" s="115">
        <v>19.809999999999999</v>
      </c>
    </row>
    <row r="28" spans="1:20" x14ac:dyDescent="0.25">
      <c r="A28" s="48" t="s">
        <v>174</v>
      </c>
      <c r="B28" s="19" t="s">
        <v>27</v>
      </c>
      <c r="C28" s="46" t="s">
        <v>58</v>
      </c>
      <c r="D28" s="115">
        <f>SUM(D20:D27)</f>
        <v>1300.8904054881041</v>
      </c>
      <c r="E28" s="115">
        <f t="shared" ref="E28:K28" si="1">SUM(E20:E27)</f>
        <v>1344.3303160118953</v>
      </c>
      <c r="F28" s="115">
        <f t="shared" si="1"/>
        <v>1415.6762888429591</v>
      </c>
      <c r="G28" s="115">
        <f t="shared" si="1"/>
        <v>1463.26622</v>
      </c>
      <c r="H28" s="115">
        <f t="shared" si="1"/>
        <v>1507.1591800000003</v>
      </c>
      <c r="I28" s="115">
        <f t="shared" si="1"/>
        <v>1565.6344853564392</v>
      </c>
      <c r="J28" s="115">
        <f t="shared" si="1"/>
        <v>1630.0100000000002</v>
      </c>
      <c r="K28" s="115">
        <f t="shared" si="1"/>
        <v>1679.2797602493763</v>
      </c>
    </row>
    <row r="29" spans="1:20" x14ac:dyDescent="0.25">
      <c r="A29" s="48"/>
      <c r="B29" s="9"/>
      <c r="C29" s="46"/>
    </row>
    <row r="30" spans="1:20" ht="15.75" x14ac:dyDescent="0.25">
      <c r="A30" s="48"/>
      <c r="B30" s="65" t="s">
        <v>210</v>
      </c>
      <c r="C30" s="46"/>
    </row>
    <row r="31" spans="1:20" x14ac:dyDescent="0.25">
      <c r="A31" s="48"/>
      <c r="B31" s="13" t="s">
        <v>533</v>
      </c>
      <c r="C31" s="71"/>
    </row>
    <row r="32" spans="1:20" x14ac:dyDescent="0.25">
      <c r="A32" s="2" t="s">
        <v>175</v>
      </c>
      <c r="B32" s="9" t="s">
        <v>76</v>
      </c>
      <c r="C32" s="46" t="s">
        <v>56</v>
      </c>
      <c r="D32" s="115">
        <v>0.13625894131905017</v>
      </c>
      <c r="E32" s="115">
        <v>0.13634942057693375</v>
      </c>
      <c r="F32" s="115">
        <v>0.1364950342692057</v>
      </c>
      <c r="G32" s="115">
        <v>0.13666337030137887</v>
      </c>
      <c r="H32" s="115">
        <v>0.1368109508238386</v>
      </c>
      <c r="I32" s="115">
        <v>0.13703519118181987</v>
      </c>
      <c r="J32" s="115">
        <v>0.13726786064445851</v>
      </c>
      <c r="K32" s="115">
        <v>0.13752397476856049</v>
      </c>
    </row>
    <row r="33" spans="1:11" x14ac:dyDescent="0.25">
      <c r="A33" s="2" t="s">
        <v>176</v>
      </c>
      <c r="B33" s="9" t="s">
        <v>738</v>
      </c>
      <c r="C33" s="46" t="s">
        <v>56</v>
      </c>
      <c r="D33" s="115">
        <v>5.258</v>
      </c>
      <c r="E33" s="115">
        <v>5.2679999999999998</v>
      </c>
      <c r="F33" s="115">
        <v>5.27</v>
      </c>
      <c r="G33" s="115">
        <v>5.2880000000000003</v>
      </c>
      <c r="H33" s="115">
        <v>5.3010000000000002</v>
      </c>
      <c r="I33" s="115">
        <v>5.3070000000000004</v>
      </c>
      <c r="J33" s="115">
        <v>5.3070000000000004</v>
      </c>
      <c r="K33" s="115">
        <v>5.3090000000000002</v>
      </c>
    </row>
    <row r="34" spans="1:11" x14ac:dyDescent="0.25">
      <c r="A34" s="2" t="s">
        <v>177</v>
      </c>
      <c r="B34" s="9" t="s">
        <v>75</v>
      </c>
      <c r="C34" s="46" t="s">
        <v>56</v>
      </c>
      <c r="D34" s="115">
        <v>0.36</v>
      </c>
      <c r="E34" s="115">
        <v>0.36</v>
      </c>
      <c r="F34" s="115">
        <v>0.36</v>
      </c>
      <c r="G34" s="115">
        <v>0.36</v>
      </c>
      <c r="H34" s="115">
        <v>0.36</v>
      </c>
      <c r="I34" s="115">
        <v>0.36</v>
      </c>
      <c r="J34" s="115">
        <v>0.36</v>
      </c>
      <c r="K34" s="115">
        <v>0</v>
      </c>
    </row>
    <row r="35" spans="1:11" x14ac:dyDescent="0.25">
      <c r="A35" s="2" t="s">
        <v>178</v>
      </c>
      <c r="B35" s="9" t="s">
        <v>219</v>
      </c>
      <c r="C35" s="46" t="s">
        <v>56</v>
      </c>
      <c r="D35" s="115">
        <v>9.1270000000000007</v>
      </c>
      <c r="E35" s="115">
        <v>9.1430000000000007</v>
      </c>
      <c r="F35" s="115">
        <v>9.1669999999999998</v>
      </c>
      <c r="G35" s="115">
        <v>9.1609999999999996</v>
      </c>
      <c r="H35" s="115">
        <v>9.0790000000000006</v>
      </c>
      <c r="I35" s="115">
        <v>8.9130000000000003</v>
      </c>
      <c r="J35" s="115">
        <v>8.83</v>
      </c>
      <c r="K35" s="115">
        <v>8.8019999999999996</v>
      </c>
    </row>
    <row r="36" spans="1:11" x14ac:dyDescent="0.25">
      <c r="A36" s="2" t="s">
        <v>179</v>
      </c>
      <c r="B36" s="9" t="s">
        <v>220</v>
      </c>
      <c r="C36" s="46" t="s">
        <v>56</v>
      </c>
      <c r="D36" s="115">
        <v>0</v>
      </c>
      <c r="E36" s="115">
        <v>0</v>
      </c>
      <c r="F36" s="115">
        <v>0</v>
      </c>
      <c r="G36" s="115">
        <v>0</v>
      </c>
      <c r="H36" s="115">
        <v>0</v>
      </c>
      <c r="I36" s="115">
        <v>0</v>
      </c>
      <c r="J36" s="115">
        <v>0</v>
      </c>
      <c r="K36" s="115">
        <v>0</v>
      </c>
    </row>
    <row r="37" spans="1:11" x14ac:dyDescent="0.25">
      <c r="A37" s="2" t="s">
        <v>180</v>
      </c>
      <c r="B37" s="9" t="s">
        <v>737</v>
      </c>
      <c r="C37" s="46" t="s">
        <v>56</v>
      </c>
      <c r="D37" s="115">
        <v>94.81</v>
      </c>
      <c r="E37" s="115">
        <v>95.89</v>
      </c>
      <c r="F37" s="115">
        <v>95.89</v>
      </c>
      <c r="G37" s="115">
        <v>95.88</v>
      </c>
      <c r="H37" s="115">
        <v>97.29</v>
      </c>
      <c r="I37" s="115">
        <v>97.3</v>
      </c>
      <c r="J37" s="115">
        <v>97.38</v>
      </c>
      <c r="K37" s="115">
        <v>97.38</v>
      </c>
    </row>
    <row r="38" spans="1:11" x14ac:dyDescent="0.25">
      <c r="A38" s="2" t="s">
        <v>181</v>
      </c>
      <c r="B38" s="9" t="s">
        <v>222</v>
      </c>
      <c r="C38" s="46" t="s">
        <v>56</v>
      </c>
      <c r="D38" s="115">
        <v>0</v>
      </c>
      <c r="E38" s="115">
        <v>0</v>
      </c>
      <c r="F38" s="115">
        <v>0</v>
      </c>
      <c r="G38" s="115">
        <v>0</v>
      </c>
      <c r="H38" s="115">
        <v>0</v>
      </c>
      <c r="I38" s="115">
        <v>0</v>
      </c>
      <c r="J38" s="115">
        <v>0</v>
      </c>
      <c r="K38" s="115">
        <v>0</v>
      </c>
    </row>
    <row r="39" spans="1:11" x14ac:dyDescent="0.25">
      <c r="A39" s="116" t="s">
        <v>740</v>
      </c>
      <c r="B39" s="129" t="s">
        <v>741</v>
      </c>
      <c r="C39" s="130" t="s">
        <v>56</v>
      </c>
      <c r="D39" s="115">
        <v>3.552</v>
      </c>
      <c r="E39" s="115">
        <v>3.552</v>
      </c>
      <c r="F39" s="115">
        <v>3.552</v>
      </c>
      <c r="G39" s="115">
        <v>3.5539999999999998</v>
      </c>
      <c r="H39" s="115">
        <v>3.5539999999999998</v>
      </c>
      <c r="I39" s="115">
        <v>3.5550000000000002</v>
      </c>
      <c r="J39" s="115">
        <v>3.556</v>
      </c>
      <c r="K39" s="115">
        <v>3.5750000000000002</v>
      </c>
    </row>
    <row r="40" spans="1:11" x14ac:dyDescent="0.25">
      <c r="A40" s="48"/>
      <c r="B40" s="9"/>
      <c r="C40" s="46"/>
    </row>
    <row r="41" spans="1:11" x14ac:dyDescent="0.25">
      <c r="A41" s="48"/>
      <c r="B41" s="45" t="s">
        <v>534</v>
      </c>
      <c r="C41" s="46"/>
    </row>
    <row r="42" spans="1:11" x14ac:dyDescent="0.25">
      <c r="A42" s="2" t="s">
        <v>182</v>
      </c>
      <c r="B42" s="9" t="s">
        <v>77</v>
      </c>
      <c r="C42" s="46" t="s">
        <v>56</v>
      </c>
      <c r="D42" s="115">
        <v>0.27182315691737668</v>
      </c>
      <c r="E42" s="115">
        <v>0.2724223390465656</v>
      </c>
      <c r="F42" s="115">
        <v>0.27289933178512898</v>
      </c>
      <c r="G42" s="115">
        <v>0.27337441822836722</v>
      </c>
      <c r="H42" s="115">
        <v>0.27399448906219082</v>
      </c>
      <c r="I42" s="115">
        <v>0.27473183733429335</v>
      </c>
      <c r="J42" s="115">
        <v>0.27523470940736477</v>
      </c>
      <c r="K42" s="115">
        <v>0.27571574256638842</v>
      </c>
    </row>
    <row r="43" spans="1:11" x14ac:dyDescent="0.25">
      <c r="A43" s="2" t="s">
        <v>183</v>
      </c>
      <c r="B43" s="9" t="s">
        <v>739</v>
      </c>
      <c r="C43" s="46" t="s">
        <v>56</v>
      </c>
      <c r="D43" s="115">
        <v>5.68</v>
      </c>
      <c r="E43" s="115">
        <v>5.8170000000000002</v>
      </c>
      <c r="F43" s="115">
        <v>5.915</v>
      </c>
      <c r="G43" s="115">
        <v>6.1029999999999998</v>
      </c>
      <c r="H43" s="115">
        <v>6.2160000000000002</v>
      </c>
      <c r="I43" s="115">
        <v>6.306</v>
      </c>
      <c r="J43" s="115">
        <v>6.2960000000000003</v>
      </c>
      <c r="K43" s="115">
        <v>6.3890000000000002</v>
      </c>
    </row>
    <row r="44" spans="1:11" x14ac:dyDescent="0.25">
      <c r="A44" s="2" t="s">
        <v>184</v>
      </c>
      <c r="B44" s="9" t="s">
        <v>223</v>
      </c>
      <c r="C44" s="46" t="s">
        <v>56</v>
      </c>
      <c r="D44" s="115">
        <v>13.24</v>
      </c>
      <c r="E44" s="115">
        <v>13.35</v>
      </c>
      <c r="F44" s="115">
        <v>13.42</v>
      </c>
      <c r="G44" s="115">
        <v>13.47</v>
      </c>
      <c r="H44" s="115">
        <v>13.53</v>
      </c>
      <c r="I44" s="115">
        <v>13.61</v>
      </c>
      <c r="J44" s="115">
        <v>13.68</v>
      </c>
      <c r="K44" s="115">
        <v>13.69</v>
      </c>
    </row>
    <row r="45" spans="1:11" x14ac:dyDescent="0.25">
      <c r="A45" s="2" t="s">
        <v>185</v>
      </c>
      <c r="B45" s="9" t="s">
        <v>224</v>
      </c>
      <c r="C45" s="46" t="s">
        <v>56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5">
        <v>0</v>
      </c>
    </row>
    <row r="46" spans="1:11" x14ac:dyDescent="0.25">
      <c r="A46" s="2" t="s">
        <v>186</v>
      </c>
      <c r="B46" s="9" t="s">
        <v>225</v>
      </c>
      <c r="C46" s="46" t="s">
        <v>56</v>
      </c>
      <c r="D46" s="115">
        <v>89.456473751042438</v>
      </c>
      <c r="E46" s="115">
        <v>99.62705086505386</v>
      </c>
      <c r="F46" s="115">
        <v>99.62705086505386</v>
      </c>
      <c r="G46" s="115">
        <v>99.62705086505386</v>
      </c>
      <c r="H46" s="115">
        <v>100.10813970438126</v>
      </c>
      <c r="I46" s="115">
        <v>100.1301175844156</v>
      </c>
      <c r="J46" s="115">
        <v>100.13752663359185</v>
      </c>
      <c r="K46" s="115">
        <v>100.13752663359185</v>
      </c>
    </row>
    <row r="47" spans="1:11" x14ac:dyDescent="0.25">
      <c r="A47" s="2" t="s">
        <v>187</v>
      </c>
      <c r="B47" s="9" t="s">
        <v>226</v>
      </c>
      <c r="C47" s="46" t="s">
        <v>56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5">
        <v>0</v>
      </c>
    </row>
    <row r="48" spans="1:11" x14ac:dyDescent="0.25">
      <c r="A48" s="116" t="s">
        <v>736</v>
      </c>
      <c r="B48" s="129" t="s">
        <v>600</v>
      </c>
      <c r="C48" s="130" t="s">
        <v>56</v>
      </c>
      <c r="D48" s="115">
        <v>1.8420000000000001</v>
      </c>
      <c r="E48" s="115">
        <v>1.8420000000000001</v>
      </c>
      <c r="F48" s="115">
        <v>1.8420000000000001</v>
      </c>
      <c r="G48" s="115">
        <v>1.8420000000000001</v>
      </c>
      <c r="H48" s="115">
        <v>1.8420000000000001</v>
      </c>
      <c r="I48" s="115">
        <v>1.8420000000000001</v>
      </c>
      <c r="J48" s="115">
        <v>1.8420000000000001</v>
      </c>
      <c r="K48" s="115">
        <v>0</v>
      </c>
    </row>
    <row r="49" spans="1:12" x14ac:dyDescent="0.25">
      <c r="A49" s="116" t="s">
        <v>742</v>
      </c>
      <c r="B49" s="129" t="s">
        <v>743</v>
      </c>
      <c r="C49" s="130" t="s">
        <v>56</v>
      </c>
      <c r="D49" s="115">
        <v>3.7010000000000001</v>
      </c>
      <c r="E49" s="115">
        <v>3.8730000000000002</v>
      </c>
      <c r="F49" s="115">
        <v>3.9260000000000002</v>
      </c>
      <c r="G49" s="115">
        <v>3.9380000000000002</v>
      </c>
      <c r="H49" s="115">
        <v>3.9380000000000002</v>
      </c>
      <c r="I49" s="115">
        <v>3.972</v>
      </c>
      <c r="J49" s="115">
        <v>4.048</v>
      </c>
      <c r="K49" s="115">
        <v>4.0590000000000002</v>
      </c>
    </row>
    <row r="50" spans="1:12" x14ac:dyDescent="0.25">
      <c r="A50" s="48"/>
      <c r="B50" s="9"/>
      <c r="C50" s="46"/>
    </row>
    <row r="51" spans="1:12" ht="15.75" x14ac:dyDescent="0.25">
      <c r="A51" s="48"/>
      <c r="B51" s="20" t="s">
        <v>260</v>
      </c>
      <c r="C51" s="46"/>
    </row>
    <row r="52" spans="1:12" x14ac:dyDescent="0.25">
      <c r="A52" s="48"/>
      <c r="B52" s="45" t="s">
        <v>535</v>
      </c>
      <c r="C52" s="46"/>
    </row>
    <row r="53" spans="1:12" x14ac:dyDescent="0.25">
      <c r="A53" s="2" t="s">
        <v>188</v>
      </c>
      <c r="B53" s="9" t="s">
        <v>208</v>
      </c>
      <c r="C53" s="46" t="s">
        <v>56</v>
      </c>
      <c r="D53" s="55">
        <v>1825.61</v>
      </c>
      <c r="E53" s="55">
        <v>1864.4365</v>
      </c>
      <c r="F53" s="55">
        <v>2007.2629999999999</v>
      </c>
      <c r="G53" s="55">
        <v>2122.2860000000001</v>
      </c>
      <c r="H53" s="55">
        <v>2084.4229999999998</v>
      </c>
      <c r="I53" s="55">
        <v>2376.16</v>
      </c>
      <c r="J53" s="55">
        <v>2384.1860000000001</v>
      </c>
      <c r="K53" s="55">
        <v>2463.049</v>
      </c>
    </row>
    <row r="54" spans="1:12" x14ac:dyDescent="0.25">
      <c r="A54" s="2" t="s">
        <v>189</v>
      </c>
      <c r="B54" s="9" t="s">
        <v>209</v>
      </c>
      <c r="C54" s="46" t="s">
        <v>56</v>
      </c>
      <c r="D54" s="115">
        <v>172.13264802664776</v>
      </c>
      <c r="E54" s="115">
        <v>180.40416489336977</v>
      </c>
      <c r="F54" s="115">
        <v>211.4875555555555</v>
      </c>
      <c r="G54" s="115">
        <v>205.08151111111104</v>
      </c>
      <c r="H54" s="115">
        <v>203.81942222222222</v>
      </c>
      <c r="I54" s="115">
        <v>191.0129444444444</v>
      </c>
      <c r="J54" s="115">
        <v>196.60258888888885</v>
      </c>
      <c r="K54" s="115">
        <v>195.05226666666664</v>
      </c>
    </row>
    <row r="55" spans="1:12" x14ac:dyDescent="0.25">
      <c r="A55" s="2" t="s">
        <v>207</v>
      </c>
      <c r="B55" s="9" t="s">
        <v>262</v>
      </c>
      <c r="C55" s="46" t="s">
        <v>56</v>
      </c>
      <c r="D55" s="55">
        <v>13.61</v>
      </c>
      <c r="E55" s="55">
        <v>15.436500000000001</v>
      </c>
      <c r="F55" s="55">
        <v>17.263000000000002</v>
      </c>
      <c r="G55" s="55">
        <v>22.286000000000001</v>
      </c>
      <c r="H55" s="55">
        <v>27.422999999999998</v>
      </c>
      <c r="I55" s="55">
        <v>29.16</v>
      </c>
      <c r="J55" s="55">
        <v>22.186</v>
      </c>
      <c r="K55" s="55">
        <v>27.048999999999999</v>
      </c>
      <c r="L55" s="116"/>
    </row>
    <row r="57" spans="1:12" x14ac:dyDescent="0.25">
      <c r="A57" s="48"/>
      <c r="B57" s="45" t="s">
        <v>536</v>
      </c>
      <c r="C57" s="46"/>
    </row>
    <row r="58" spans="1:12" ht="40.5" customHeight="1" x14ac:dyDescent="0.25">
      <c r="A58" s="2" t="s">
        <v>190</v>
      </c>
      <c r="B58" s="14" t="s">
        <v>549</v>
      </c>
      <c r="C58" s="50" t="s">
        <v>56</v>
      </c>
      <c r="D58" s="115">
        <v>0</v>
      </c>
      <c r="E58" s="115">
        <v>0</v>
      </c>
      <c r="F58" s="115">
        <v>0</v>
      </c>
      <c r="G58" s="115">
        <v>0</v>
      </c>
      <c r="H58" s="115">
        <v>0</v>
      </c>
      <c r="I58" s="115">
        <v>0</v>
      </c>
      <c r="J58" s="115">
        <v>0</v>
      </c>
      <c r="K58" s="115">
        <v>0</v>
      </c>
    </row>
    <row r="59" spans="1:12" ht="38.25" customHeight="1" x14ac:dyDescent="0.25">
      <c r="A59" s="2" t="s">
        <v>191</v>
      </c>
      <c r="B59" s="14" t="s">
        <v>550</v>
      </c>
      <c r="C59" s="50" t="s">
        <v>56</v>
      </c>
      <c r="D59" s="115">
        <v>0</v>
      </c>
      <c r="E59" s="115">
        <v>0</v>
      </c>
      <c r="F59" s="115">
        <v>0</v>
      </c>
      <c r="G59" s="115">
        <v>0</v>
      </c>
      <c r="H59" s="115">
        <v>0</v>
      </c>
      <c r="I59" s="115">
        <v>0</v>
      </c>
      <c r="J59" s="115">
        <v>0</v>
      </c>
      <c r="K59" s="115">
        <v>0</v>
      </c>
    </row>
    <row r="60" spans="1:12" ht="37.5" customHeight="1" x14ac:dyDescent="0.25">
      <c r="A60" s="2" t="s">
        <v>192</v>
      </c>
      <c r="B60" s="14" t="s">
        <v>551</v>
      </c>
      <c r="C60" s="50" t="s">
        <v>56</v>
      </c>
      <c r="D60" s="115">
        <v>1474</v>
      </c>
      <c r="E60" s="115">
        <v>1458</v>
      </c>
      <c r="F60" s="115">
        <v>1524</v>
      </c>
      <c r="G60" s="115">
        <v>1557</v>
      </c>
      <c r="H60" s="115">
        <v>1563</v>
      </c>
      <c r="I60" s="115">
        <v>1593.3</v>
      </c>
      <c r="J60" s="115">
        <v>1633.3</v>
      </c>
      <c r="K60" s="115">
        <v>1633.3</v>
      </c>
    </row>
    <row r="61" spans="1:12" x14ac:dyDescent="0.25">
      <c r="A61" s="2" t="s">
        <v>193</v>
      </c>
      <c r="B61" s="14" t="s">
        <v>263</v>
      </c>
      <c r="C61" s="50" t="s">
        <v>56</v>
      </c>
      <c r="D61" s="115">
        <v>1474</v>
      </c>
      <c r="E61" s="115">
        <v>1458</v>
      </c>
      <c r="F61" s="115">
        <v>1524</v>
      </c>
      <c r="G61" s="115">
        <v>1557</v>
      </c>
      <c r="H61" s="115">
        <v>1563</v>
      </c>
      <c r="I61" s="115">
        <v>1593.3</v>
      </c>
      <c r="J61" s="115">
        <v>1633.3</v>
      </c>
      <c r="K61" s="115">
        <v>1633.3</v>
      </c>
    </row>
    <row r="62" spans="1:12" x14ac:dyDescent="0.25">
      <c r="A62" s="2" t="s">
        <v>264</v>
      </c>
      <c r="B62" s="14" t="s">
        <v>265</v>
      </c>
      <c r="C62" s="50" t="s">
        <v>56</v>
      </c>
      <c r="D62" s="115">
        <v>0</v>
      </c>
      <c r="E62" s="115">
        <v>0</v>
      </c>
      <c r="F62" s="115">
        <v>0</v>
      </c>
      <c r="G62" s="115">
        <v>0</v>
      </c>
      <c r="H62" s="115">
        <v>0</v>
      </c>
      <c r="I62" s="115">
        <v>0</v>
      </c>
      <c r="J62" s="115">
        <v>0</v>
      </c>
      <c r="K62" s="115">
        <v>0</v>
      </c>
    </row>
    <row r="63" spans="1:12" x14ac:dyDescent="0.25">
      <c r="A63" s="48"/>
      <c r="B63" s="14"/>
      <c r="C63" s="50"/>
    </row>
    <row r="64" spans="1:12" ht="15.75" x14ac:dyDescent="0.25">
      <c r="A64" s="48"/>
      <c r="B64" s="20" t="s">
        <v>261</v>
      </c>
      <c r="C64" s="50"/>
    </row>
    <row r="65" spans="1:11" x14ac:dyDescent="0.25">
      <c r="A65" s="2" t="s">
        <v>194</v>
      </c>
      <c r="B65" s="72" t="s">
        <v>99</v>
      </c>
      <c r="C65" s="46" t="s">
        <v>98</v>
      </c>
      <c r="D65" s="55">
        <v>64012</v>
      </c>
      <c r="E65" s="55">
        <v>64403</v>
      </c>
      <c r="F65" s="55">
        <v>64763</v>
      </c>
      <c r="G65" s="55">
        <v>64875</v>
      </c>
      <c r="H65" s="55">
        <v>67367</v>
      </c>
      <c r="I65" s="55">
        <v>67508</v>
      </c>
      <c r="J65" s="55">
        <v>68939</v>
      </c>
      <c r="K65" s="55">
        <v>69058</v>
      </c>
    </row>
    <row r="66" spans="1:11" x14ac:dyDescent="0.25">
      <c r="A66" s="2" t="s">
        <v>195</v>
      </c>
      <c r="B66" s="72" t="s">
        <v>100</v>
      </c>
      <c r="C66" s="46" t="s">
        <v>98</v>
      </c>
      <c r="D66" s="55">
        <v>16968</v>
      </c>
      <c r="E66" s="55">
        <v>17834</v>
      </c>
      <c r="F66" s="55">
        <v>18335</v>
      </c>
      <c r="G66" s="55">
        <v>18821</v>
      </c>
      <c r="H66" s="55">
        <v>19665</v>
      </c>
      <c r="I66" s="55">
        <v>19849</v>
      </c>
      <c r="J66" s="55">
        <v>21180</v>
      </c>
      <c r="K66" s="55">
        <v>21849</v>
      </c>
    </row>
    <row r="67" spans="1:11" x14ac:dyDescent="0.25">
      <c r="B67" s="14"/>
      <c r="C67" s="50"/>
    </row>
    <row r="68" spans="1:11" x14ac:dyDescent="0.25">
      <c r="B68" s="14"/>
      <c r="C68" s="50"/>
    </row>
    <row r="69" spans="1:11" x14ac:dyDescent="0.25">
      <c r="B69" s="14"/>
      <c r="C69" s="50"/>
    </row>
    <row r="70" spans="1:11" x14ac:dyDescent="0.25">
      <c r="B70" s="53"/>
      <c r="C70" s="50"/>
    </row>
    <row r="71" spans="1:11" x14ac:dyDescent="0.25">
      <c r="B71" s="64"/>
      <c r="C71" s="46"/>
    </row>
    <row r="72" spans="1:11" x14ac:dyDescent="0.25">
      <c r="B72" s="64"/>
      <c r="C72" s="46"/>
    </row>
    <row r="73" spans="1:11" x14ac:dyDescent="0.25">
      <c r="B73" s="14"/>
      <c r="C73" s="50"/>
    </row>
    <row r="74" spans="1:11" x14ac:dyDescent="0.25">
      <c r="B74" s="18"/>
    </row>
  </sheetData>
  <phoneticPr fontId="1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85" zoomScaleNormal="85" workbookViewId="0"/>
  </sheetViews>
  <sheetFormatPr defaultRowHeight="15" x14ac:dyDescent="0.25"/>
  <cols>
    <col min="1" max="1" width="16.140625" customWidth="1"/>
    <col min="2" max="2" width="76.5703125" bestFit="1" customWidth="1"/>
    <col min="3" max="3" width="27.140625" bestFit="1" customWidth="1"/>
    <col min="12" max="12" width="21.28515625" customWidth="1"/>
  </cols>
  <sheetData>
    <row r="1" spans="1:13" ht="15.75" x14ac:dyDescent="0.25">
      <c r="B1" s="6" t="s">
        <v>73</v>
      </c>
    </row>
    <row r="2" spans="1:13" x14ac:dyDescent="0.25">
      <c r="M2" s="76"/>
    </row>
    <row r="3" spans="1:13" ht="30" x14ac:dyDescent="0.25">
      <c r="B3" s="1" t="s">
        <v>231</v>
      </c>
      <c r="D3" s="57">
        <v>2006</v>
      </c>
      <c r="E3" s="57">
        <v>2007</v>
      </c>
      <c r="F3" s="57">
        <v>2008</v>
      </c>
      <c r="G3" s="57">
        <v>2009</v>
      </c>
      <c r="H3" s="57">
        <v>2010</v>
      </c>
      <c r="I3" s="57">
        <v>2011</v>
      </c>
      <c r="J3" s="57">
        <v>2012</v>
      </c>
      <c r="K3" s="57">
        <v>2013</v>
      </c>
      <c r="L3" s="105" t="s">
        <v>371</v>
      </c>
    </row>
    <row r="4" spans="1:13" x14ac:dyDescent="0.25">
      <c r="A4" s="1" t="s">
        <v>68</v>
      </c>
      <c r="B4" s="1" t="s">
        <v>2</v>
      </c>
      <c r="C4" s="1" t="s">
        <v>3</v>
      </c>
      <c r="L4" s="18"/>
    </row>
    <row r="5" spans="1:13" ht="15.75" x14ac:dyDescent="0.25">
      <c r="B5" s="106" t="s">
        <v>537</v>
      </c>
      <c r="C5" s="5"/>
      <c r="L5" s="67"/>
    </row>
    <row r="6" spans="1:13" x14ac:dyDescent="0.25">
      <c r="B6" s="107" t="s">
        <v>538</v>
      </c>
      <c r="C6" s="70"/>
      <c r="L6" s="67"/>
    </row>
    <row r="7" spans="1:13" x14ac:dyDescent="0.25">
      <c r="A7" t="s">
        <v>211</v>
      </c>
      <c r="B7" s="108" t="s">
        <v>456</v>
      </c>
      <c r="C7" s="70" t="s">
        <v>547</v>
      </c>
      <c r="D7" s="115">
        <v>91.092551914208528</v>
      </c>
      <c r="E7" s="115">
        <v>111.29865705622177</v>
      </c>
      <c r="F7" s="115">
        <v>118.31135255164757</v>
      </c>
      <c r="G7" s="115">
        <v>130.63681722430982</v>
      </c>
      <c r="H7" s="115">
        <v>62.346781955955791</v>
      </c>
      <c r="I7" s="115">
        <v>64.559665817808153</v>
      </c>
      <c r="J7" s="115">
        <v>50.241946065289383</v>
      </c>
      <c r="K7" s="115">
        <v>66.662412570962587</v>
      </c>
    </row>
    <row r="8" spans="1:13" x14ac:dyDescent="0.25">
      <c r="A8" t="s">
        <v>212</v>
      </c>
      <c r="B8" s="108" t="s">
        <v>591</v>
      </c>
      <c r="C8" s="70" t="s">
        <v>547</v>
      </c>
      <c r="D8" s="115">
        <v>91.092551914208528</v>
      </c>
      <c r="E8" s="115">
        <v>77.99373827807662</v>
      </c>
      <c r="F8" s="115">
        <v>118.03465640984972</v>
      </c>
      <c r="G8" s="115">
        <v>90.311191411432858</v>
      </c>
      <c r="H8" s="115">
        <v>62.346781955955791</v>
      </c>
      <c r="I8" s="115">
        <v>64.559665817808153</v>
      </c>
      <c r="J8" s="115">
        <v>50.241946065289383</v>
      </c>
      <c r="K8" s="115">
        <v>66.662412570962587</v>
      </c>
    </row>
    <row r="9" spans="1:13" x14ac:dyDescent="0.25">
      <c r="A9" t="s">
        <v>213</v>
      </c>
      <c r="B9" s="108" t="s">
        <v>457</v>
      </c>
      <c r="C9" s="70" t="s">
        <v>548</v>
      </c>
      <c r="D9" s="117">
        <v>1.371568614074822</v>
      </c>
      <c r="E9" s="117">
        <v>1.8146924802503352</v>
      </c>
      <c r="F9" s="117">
        <v>1.3194813434315398</v>
      </c>
      <c r="G9" s="117">
        <v>2.0238203660690006</v>
      </c>
      <c r="H9" s="117">
        <v>0.93637878797666652</v>
      </c>
      <c r="I9" s="117">
        <v>0.97045908565812067</v>
      </c>
      <c r="J9" s="117">
        <v>0.92303737580823209</v>
      </c>
      <c r="K9" s="117">
        <v>1.1759276103252516</v>
      </c>
    </row>
    <row r="10" spans="1:13" x14ac:dyDescent="0.25">
      <c r="A10" t="s">
        <v>214</v>
      </c>
      <c r="B10" s="108" t="s">
        <v>592</v>
      </c>
      <c r="C10" s="70" t="s">
        <v>548</v>
      </c>
      <c r="D10" s="117">
        <v>1.371568614074822</v>
      </c>
      <c r="E10" s="117">
        <v>1.4914030870656829</v>
      </c>
      <c r="F10" s="117">
        <v>1.2733653197985646</v>
      </c>
      <c r="G10" s="117">
        <v>1.2966718319502821</v>
      </c>
      <c r="H10" s="117">
        <v>0.93637878797666652</v>
      </c>
      <c r="I10" s="117">
        <v>0.97045908565812067</v>
      </c>
      <c r="J10" s="117">
        <v>0.92303737580823209</v>
      </c>
      <c r="K10" s="117">
        <v>1.1759276103252516</v>
      </c>
    </row>
    <row r="11" spans="1:13" x14ac:dyDescent="0.25">
      <c r="B11" s="107" t="s">
        <v>539</v>
      </c>
      <c r="C11" s="70"/>
    </row>
    <row r="12" spans="1:13" x14ac:dyDescent="0.25">
      <c r="A12" t="s">
        <v>233</v>
      </c>
      <c r="B12" s="108" t="s">
        <v>456</v>
      </c>
      <c r="C12" s="70" t="s">
        <v>547</v>
      </c>
      <c r="D12" s="115">
        <v>69.021352361721284</v>
      </c>
      <c r="E12" s="115">
        <v>101.11614106760186</v>
      </c>
      <c r="F12" s="115">
        <v>63.155002180895359</v>
      </c>
      <c r="G12" s="115">
        <v>111.605180135171</v>
      </c>
      <c r="H12" s="115">
        <v>62.346781955955791</v>
      </c>
      <c r="I12" s="115">
        <v>55.23865369764043</v>
      </c>
      <c r="J12" s="115">
        <v>50.241946065289383</v>
      </c>
      <c r="K12" s="115">
        <v>59.791650722955808</v>
      </c>
    </row>
    <row r="13" spans="1:13" x14ac:dyDescent="0.25">
      <c r="A13" t="s">
        <v>234</v>
      </c>
      <c r="B13" s="108" t="s">
        <v>591</v>
      </c>
      <c r="C13" s="70" t="s">
        <v>547</v>
      </c>
      <c r="D13" s="115">
        <v>69.021352361721284</v>
      </c>
      <c r="E13" s="115">
        <v>67.811222289456708</v>
      </c>
      <c r="F13" s="115">
        <v>62.878306039097502</v>
      </c>
      <c r="G13" s="115">
        <v>71.279554322294047</v>
      </c>
      <c r="H13" s="115">
        <v>62.346781955955791</v>
      </c>
      <c r="I13" s="115">
        <v>55.23865369764043</v>
      </c>
      <c r="J13" s="115">
        <v>50.241946065289383</v>
      </c>
      <c r="K13" s="115">
        <v>59.791650722955808</v>
      </c>
    </row>
    <row r="14" spans="1:13" x14ac:dyDescent="0.25">
      <c r="A14" t="s">
        <v>235</v>
      </c>
      <c r="B14" s="108" t="s">
        <v>457</v>
      </c>
      <c r="C14" s="70" t="s">
        <v>548</v>
      </c>
      <c r="D14" s="117">
        <v>1.1893913553633313</v>
      </c>
      <c r="E14" s="117">
        <v>1.6418682865347904</v>
      </c>
      <c r="F14" s="117">
        <v>1.0499623299892937</v>
      </c>
      <c r="G14" s="117">
        <v>1.8995980251799387</v>
      </c>
      <c r="H14" s="117">
        <v>0.93637878797666652</v>
      </c>
      <c r="I14" s="117">
        <v>0.9028535687160536</v>
      </c>
      <c r="J14" s="117">
        <v>0.92303737580823209</v>
      </c>
      <c r="K14" s="117">
        <v>1.1120691277483299</v>
      </c>
    </row>
    <row r="15" spans="1:13" x14ac:dyDescent="0.25">
      <c r="A15" t="s">
        <v>236</v>
      </c>
      <c r="B15" s="108" t="s">
        <v>592</v>
      </c>
      <c r="C15" s="70" t="s">
        <v>548</v>
      </c>
      <c r="D15" s="117">
        <v>1.1893913553633313</v>
      </c>
      <c r="E15" s="117">
        <v>1.3185788933501383</v>
      </c>
      <c r="F15" s="117">
        <v>1.0038463063563186</v>
      </c>
      <c r="G15" s="117">
        <v>1.17244949106122</v>
      </c>
      <c r="H15" s="117">
        <v>0.93637878797666652</v>
      </c>
      <c r="I15" s="117">
        <v>0.9028535687160536</v>
      </c>
      <c r="J15" s="117">
        <v>0.92303737580823209</v>
      </c>
      <c r="K15" s="117">
        <v>1.1120691277483299</v>
      </c>
    </row>
    <row r="16" spans="1:13" x14ac:dyDescent="0.25">
      <c r="B16" s="108"/>
      <c r="C16" s="70"/>
    </row>
    <row r="17" spans="1:11" ht="15.75" x14ac:dyDescent="0.25">
      <c r="A17" s="2"/>
      <c r="B17" s="106" t="s">
        <v>540</v>
      </c>
      <c r="C17" s="70"/>
    </row>
    <row r="18" spans="1:11" x14ac:dyDescent="0.25">
      <c r="A18" s="2" t="s">
        <v>215</v>
      </c>
      <c r="B18" s="9" t="s">
        <v>29</v>
      </c>
      <c r="C18" s="46" t="s">
        <v>55</v>
      </c>
      <c r="D18" s="114">
        <v>18.698003896755676</v>
      </c>
      <c r="E18" s="114">
        <v>20.022307713764192</v>
      </c>
      <c r="F18" s="114">
        <v>28.602007938139156</v>
      </c>
      <c r="G18" s="114">
        <v>18.981796175394205</v>
      </c>
      <c r="H18" s="114">
        <v>32.772743807687682</v>
      </c>
      <c r="I18" s="114">
        <v>39.731205852720194</v>
      </c>
      <c r="J18" s="114">
        <v>46.781440747904888</v>
      </c>
      <c r="K18" s="114">
        <v>60.041193002694378</v>
      </c>
    </row>
    <row r="19" spans="1:11" x14ac:dyDescent="0.25">
      <c r="A19" s="2" t="s">
        <v>216</v>
      </c>
      <c r="B19" s="9" t="s">
        <v>30</v>
      </c>
      <c r="C19" s="46" t="s">
        <v>55</v>
      </c>
      <c r="D19" s="114">
        <v>652.62042397912205</v>
      </c>
      <c r="E19" s="118">
        <f>830.573334889239-251.342281175095</f>
        <v>579.23105371414408</v>
      </c>
      <c r="F19" s="118">
        <f>891.977024011796-4.9092085425173</f>
        <v>887.06781546927868</v>
      </c>
      <c r="G19" s="118">
        <f>881.48630039152-261.126016354696</f>
        <v>620.36028403682394</v>
      </c>
      <c r="H19" s="114">
        <v>473.58841154051635</v>
      </c>
      <c r="I19" s="114">
        <v>447.61076221475702</v>
      </c>
      <c r="J19" s="114">
        <v>351.23714252162563</v>
      </c>
      <c r="K19" s="114">
        <v>552.56005018130816</v>
      </c>
    </row>
    <row r="20" spans="1:11" x14ac:dyDescent="0.25">
      <c r="A20" s="2" t="s">
        <v>196</v>
      </c>
      <c r="B20" s="19" t="s">
        <v>28</v>
      </c>
      <c r="C20" s="46" t="s">
        <v>55</v>
      </c>
      <c r="D20" s="114">
        <f>SUM(D18:D19)</f>
        <v>671.31842787587777</v>
      </c>
      <c r="E20" s="114">
        <f t="shared" ref="E20:G20" si="0">SUM(E18:E19)</f>
        <v>599.25336142790832</v>
      </c>
      <c r="F20" s="114">
        <f t="shared" si="0"/>
        <v>915.66982340741788</v>
      </c>
      <c r="G20" s="114">
        <f t="shared" si="0"/>
        <v>639.34208021221809</v>
      </c>
      <c r="H20" s="114">
        <f>SUM(H18:H19)</f>
        <v>506.36115534820402</v>
      </c>
      <c r="I20" s="114">
        <f>SUM(I18:I19)</f>
        <v>487.34196806747718</v>
      </c>
      <c r="J20" s="114">
        <f>SUM(J18:J19)</f>
        <v>398.0185832695305</v>
      </c>
      <c r="K20" s="114">
        <f>SUM(K18:K19)</f>
        <v>612.60124318400256</v>
      </c>
    </row>
    <row r="21" spans="1:11" x14ac:dyDescent="0.25">
      <c r="A21" s="2"/>
      <c r="B21" s="108"/>
      <c r="C21" s="70"/>
    </row>
    <row r="22" spans="1:11" ht="15.75" x14ac:dyDescent="0.25">
      <c r="A22" s="2"/>
      <c r="B22" s="106" t="s">
        <v>541</v>
      </c>
      <c r="C22" s="70"/>
    </row>
    <row r="23" spans="1:11" x14ac:dyDescent="0.25">
      <c r="A23" s="104" t="s">
        <v>197</v>
      </c>
      <c r="B23" s="109" t="s">
        <v>414</v>
      </c>
      <c r="C23" s="70" t="s">
        <v>67</v>
      </c>
      <c r="D23" s="119">
        <v>4.1739609744902484E-2</v>
      </c>
      <c r="E23" s="119">
        <v>3.7008900046466134E-2</v>
      </c>
      <c r="F23" s="119">
        <v>3.8146467789305596E-2</v>
      </c>
      <c r="G23" s="119">
        <v>3.7725603477481232E-2</v>
      </c>
      <c r="H23" s="119">
        <v>3.7534178501111737E-2</v>
      </c>
      <c r="I23" s="119">
        <v>3.7791275035572794E-2</v>
      </c>
      <c r="J23" s="119">
        <v>3.8278757705568781E-2</v>
      </c>
      <c r="K23" s="119">
        <v>3.9615957566890389E-2</v>
      </c>
    </row>
    <row r="24" spans="1:11" x14ac:dyDescent="0.25">
      <c r="A24" s="104"/>
      <c r="B24" s="108"/>
      <c r="C24" s="70"/>
    </row>
    <row r="25" spans="1:11" ht="15.75" x14ac:dyDescent="0.25">
      <c r="A25" s="2"/>
      <c r="B25" s="106" t="s">
        <v>542</v>
      </c>
      <c r="C25" s="70"/>
    </row>
    <row r="26" spans="1:11" x14ac:dyDescent="0.25">
      <c r="A26" s="104" t="s">
        <v>232</v>
      </c>
      <c r="B26" s="19" t="s">
        <v>266</v>
      </c>
      <c r="C26" s="70" t="s">
        <v>67</v>
      </c>
      <c r="D26" s="119">
        <v>0.57064790602361692</v>
      </c>
      <c r="E26" s="119">
        <v>0.61543195486205371</v>
      </c>
      <c r="F26" s="119">
        <v>0.63952358494383521</v>
      </c>
      <c r="G26" s="119">
        <v>0.67782795322578571</v>
      </c>
      <c r="H26" s="119">
        <v>0.6495140577554297</v>
      </c>
      <c r="I26" s="119">
        <v>0.63391967575488284</v>
      </c>
      <c r="J26" s="119">
        <v>0.56319290465213478</v>
      </c>
      <c r="K26" s="119">
        <v>0.61292873774085221</v>
      </c>
    </row>
    <row r="27" spans="1:11" x14ac:dyDescent="0.25">
      <c r="A27" s="2"/>
    </row>
    <row r="28" spans="1:11" x14ac:dyDescent="0.25">
      <c r="A28" s="2"/>
    </row>
  </sheetData>
  <phoneticPr fontId="1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="85" zoomScaleNormal="85" workbookViewId="0">
      <selection activeCell="L20" sqref="L20"/>
    </sheetView>
  </sheetViews>
  <sheetFormatPr defaultRowHeight="15" x14ac:dyDescent="0.25"/>
  <cols>
    <col min="1" max="1" width="16.7109375" customWidth="1"/>
    <col min="2" max="2" width="37.140625" customWidth="1"/>
    <col min="3" max="3" width="16.140625" customWidth="1"/>
    <col min="4" max="4" width="17" bestFit="1" customWidth="1"/>
    <col min="5" max="5" width="14.42578125" bestFit="1" customWidth="1"/>
    <col min="6" max="6" width="10.7109375" customWidth="1"/>
    <col min="7" max="11" width="13.7109375" bestFit="1" customWidth="1"/>
    <col min="12" max="12" width="21.28515625" customWidth="1"/>
  </cols>
  <sheetData>
    <row r="1" spans="1:12" ht="15.75" x14ac:dyDescent="0.25">
      <c r="B1" s="62" t="s">
        <v>597</v>
      </c>
    </row>
    <row r="3" spans="1:12" ht="30" x14ac:dyDescent="0.25">
      <c r="B3" s="1" t="s">
        <v>231</v>
      </c>
      <c r="D3" s="57">
        <v>2006</v>
      </c>
      <c r="E3" s="57">
        <v>2007</v>
      </c>
      <c r="F3" s="57">
        <v>2008</v>
      </c>
      <c r="G3" s="57">
        <v>2009</v>
      </c>
      <c r="H3" s="57">
        <v>2010</v>
      </c>
      <c r="I3" s="57">
        <v>2011</v>
      </c>
      <c r="J3" s="57">
        <v>2012</v>
      </c>
      <c r="K3" s="57">
        <v>2013</v>
      </c>
      <c r="L3" s="105" t="s">
        <v>371</v>
      </c>
    </row>
    <row r="4" spans="1:12" x14ac:dyDescent="0.25">
      <c r="A4" s="1" t="s">
        <v>68</v>
      </c>
      <c r="B4" s="1" t="s">
        <v>2</v>
      </c>
      <c r="C4" s="1" t="s">
        <v>3</v>
      </c>
    </row>
    <row r="5" spans="1:12" ht="15.75" x14ac:dyDescent="0.25">
      <c r="B5" s="63" t="s">
        <v>543</v>
      </c>
      <c r="C5" s="50"/>
    </row>
    <row r="6" spans="1:12" x14ac:dyDescent="0.25">
      <c r="A6" t="s">
        <v>359</v>
      </c>
      <c r="B6" s="73" t="s">
        <v>198</v>
      </c>
      <c r="C6" s="50" t="s">
        <v>202</v>
      </c>
      <c r="D6" s="115">
        <f>'5. Operational data'!D47/'8. Operating environment'!D27</f>
        <v>72.178065092771007</v>
      </c>
      <c r="E6" s="115">
        <f>'5. Operational data'!E47/'8. Operating environment'!E27</f>
        <v>73.022668926026242</v>
      </c>
      <c r="F6" s="115">
        <f>'5. Operational data'!F47/'8. Operating environment'!F27</f>
        <v>72.693234809699732</v>
      </c>
      <c r="G6" s="115">
        <f>'5. Operational data'!G47/'8. Operating environment'!G27</f>
        <v>72.630635336355226</v>
      </c>
      <c r="H6" s="115">
        <f>'5. Operational data'!H47/'8. Operating environment'!H27</f>
        <v>73.155182440677223</v>
      </c>
      <c r="I6" s="115">
        <f>'5. Operational data'!I47/'8. Operating environment'!I27</f>
        <v>73.220704803339217</v>
      </c>
      <c r="J6" s="115">
        <f>'5. Operational data'!J47/'8. Operating environment'!J27</f>
        <v>73.393255441730659</v>
      </c>
      <c r="K6" s="115">
        <f>'5. Operational data'!K47/'8. Operating environment'!K27</f>
        <v>73.456614027548312</v>
      </c>
    </row>
    <row r="7" spans="1:12" x14ac:dyDescent="0.25">
      <c r="A7" t="s">
        <v>360</v>
      </c>
      <c r="B7" s="73" t="s">
        <v>199</v>
      </c>
      <c r="C7" s="50" t="s">
        <v>201</v>
      </c>
      <c r="D7" s="115">
        <f>('5. Operational data'!D6*1000)/'5. Operational data'!D47</f>
        <v>14.59194236899059</v>
      </c>
      <c r="E7" s="115">
        <f>('5. Operational data'!E6*1000)/'5. Operational data'!E47</f>
        <v>14.639682935024082</v>
      </c>
      <c r="F7" s="115">
        <f>('5. Operational data'!F6*1000)/'5. Operational data'!F47</f>
        <v>14.836721712336123</v>
      </c>
      <c r="G7" s="115">
        <f>('5. Operational data'!G6*1000)/'5. Operational data'!G47</f>
        <v>14.336119092002109</v>
      </c>
      <c r="H7" s="115">
        <f>('5. Operational data'!H6*1000)/'5. Operational data'!H47</f>
        <v>14.373477864844087</v>
      </c>
      <c r="I7" s="115">
        <f>('5. Operational data'!I6*1000)/'5. Operational data'!I47</f>
        <v>14.089136525807211</v>
      </c>
      <c r="J7" s="115">
        <f>('5. Operational data'!J6*1000)/'5. Operational data'!J47</f>
        <v>13.767544551332595</v>
      </c>
      <c r="K7" s="115">
        <f>('5. Operational data'!K6*1000)/'5. Operational data'!K47</f>
        <v>13.342533638616191</v>
      </c>
    </row>
    <row r="8" spans="1:12" x14ac:dyDescent="0.25">
      <c r="A8" t="s">
        <v>361</v>
      </c>
      <c r="B8" s="73" t="s">
        <v>200</v>
      </c>
      <c r="C8" s="50" t="s">
        <v>203</v>
      </c>
      <c r="D8" s="115">
        <f>('5. Operational data'!D74*1000)/'5. Operational data'!D47</f>
        <v>2.8690494720016217</v>
      </c>
      <c r="E8" s="115">
        <f>('5. Operational data'!E74*1000)/'5. Operational data'!E47</f>
        <v>2.999813753374915</v>
      </c>
      <c r="F8" s="115">
        <f>('5. Operational data'!F74*1000)/'5. Operational data'!F47</f>
        <v>3.2205729600066246</v>
      </c>
      <c r="G8" s="115">
        <f>('5. Operational data'!G74*1000)/'5. Operational data'!G47</f>
        <v>3.4575014764386025</v>
      </c>
      <c r="H8" s="115">
        <f>('5. Operational data'!H74*1000)/'5. Operational data'!H47</f>
        <v>3.2790601756850388</v>
      </c>
      <c r="I8" s="115">
        <f>('5. Operational data'!I74*1000)/'5. Operational data'!I47</f>
        <v>3.2231866639230495</v>
      </c>
      <c r="J8" s="115">
        <f>('5. Operational data'!J74*1000)/'5. Operational data'!J47</f>
        <v>2.9013183130999263</v>
      </c>
      <c r="K8" s="115">
        <f>('5. Operational data'!K74*1000)/'5. Operational data'!K47</f>
        <v>3.1399068699687414</v>
      </c>
    </row>
    <row r="9" spans="1:12" x14ac:dyDescent="0.25">
      <c r="B9" s="73"/>
      <c r="C9" s="50"/>
    </row>
    <row r="10" spans="1:12" ht="15.75" x14ac:dyDescent="0.25">
      <c r="B10" s="63" t="s">
        <v>544</v>
      </c>
      <c r="C10" s="50"/>
    </row>
    <row r="11" spans="1:12" x14ac:dyDescent="0.25">
      <c r="A11" t="s">
        <v>362</v>
      </c>
      <c r="B11" s="73" t="s">
        <v>204</v>
      </c>
      <c r="C11" s="50" t="s">
        <v>58</v>
      </c>
      <c r="G11" s="117">
        <v>26.732642819154602</v>
      </c>
      <c r="H11" s="117">
        <v>27.316419736709001</v>
      </c>
      <c r="I11" s="117">
        <v>27.457512448300804</v>
      </c>
      <c r="J11" s="117">
        <v>26.779114083809802</v>
      </c>
      <c r="K11" s="117">
        <v>23.986126585474299</v>
      </c>
    </row>
    <row r="12" spans="1:12" ht="30" x14ac:dyDescent="0.25">
      <c r="A12" t="s">
        <v>363</v>
      </c>
      <c r="B12" s="73" t="s">
        <v>458</v>
      </c>
      <c r="C12" s="50" t="s">
        <v>564</v>
      </c>
      <c r="G12" s="103">
        <v>38595</v>
      </c>
      <c r="H12" s="103">
        <v>42463</v>
      </c>
      <c r="I12" s="103">
        <v>61809</v>
      </c>
      <c r="J12" s="103">
        <v>54287</v>
      </c>
      <c r="K12" s="55">
        <v>64721</v>
      </c>
    </row>
    <row r="13" spans="1:12" x14ac:dyDescent="0.25">
      <c r="A13" t="s">
        <v>364</v>
      </c>
      <c r="B13" s="73" t="s">
        <v>459</v>
      </c>
      <c r="C13" s="50" t="s">
        <v>564</v>
      </c>
      <c r="G13" s="103">
        <v>4821</v>
      </c>
      <c r="H13" s="103">
        <v>3746</v>
      </c>
      <c r="I13" s="103">
        <v>3506</v>
      </c>
      <c r="J13" s="103">
        <v>4834</v>
      </c>
      <c r="K13" s="55">
        <v>4175</v>
      </c>
    </row>
    <row r="14" spans="1:12" x14ac:dyDescent="0.25">
      <c r="A14" t="s">
        <v>365</v>
      </c>
      <c r="B14" s="73" t="s">
        <v>460</v>
      </c>
      <c r="C14" s="50" t="s">
        <v>564</v>
      </c>
      <c r="G14" s="103">
        <v>43416</v>
      </c>
      <c r="H14" s="103">
        <v>46209</v>
      </c>
      <c r="I14" s="103">
        <v>65315</v>
      </c>
      <c r="J14" s="103">
        <v>59121</v>
      </c>
      <c r="K14" s="55">
        <v>68896</v>
      </c>
    </row>
    <row r="15" spans="1:12" x14ac:dyDescent="0.25">
      <c r="A15" t="s">
        <v>366</v>
      </c>
      <c r="B15" s="73" t="s">
        <v>461</v>
      </c>
      <c r="C15" s="50" t="s">
        <v>564</v>
      </c>
      <c r="G15" s="55">
        <v>91290</v>
      </c>
      <c r="H15" s="55">
        <v>92144</v>
      </c>
      <c r="I15" s="55">
        <v>99064</v>
      </c>
      <c r="J15" s="55">
        <v>99893</v>
      </c>
      <c r="K15" s="55">
        <v>101112</v>
      </c>
    </row>
    <row r="16" spans="1:12" ht="30" x14ac:dyDescent="0.25">
      <c r="A16" t="s">
        <v>367</v>
      </c>
      <c r="B16" s="73" t="s">
        <v>462</v>
      </c>
      <c r="C16" s="50" t="s">
        <v>567</v>
      </c>
      <c r="G16" s="55">
        <v>3</v>
      </c>
      <c r="H16" s="55">
        <v>3</v>
      </c>
      <c r="I16" s="55">
        <v>2</v>
      </c>
      <c r="J16" s="55">
        <v>2</v>
      </c>
      <c r="K16" s="55">
        <v>2</v>
      </c>
    </row>
    <row r="17" spans="1:11" ht="30" x14ac:dyDescent="0.25">
      <c r="A17" t="s">
        <v>368</v>
      </c>
      <c r="B17" s="73" t="s">
        <v>463</v>
      </c>
      <c r="C17" s="50" t="s">
        <v>567</v>
      </c>
      <c r="G17" s="55">
        <v>1</v>
      </c>
      <c r="H17" s="55">
        <v>1</v>
      </c>
      <c r="I17" s="55">
        <v>1</v>
      </c>
      <c r="J17" s="55">
        <v>1</v>
      </c>
      <c r="K17" s="55">
        <v>1</v>
      </c>
    </row>
    <row r="18" spans="1:11" ht="30" x14ac:dyDescent="0.25">
      <c r="A18" t="s">
        <v>369</v>
      </c>
      <c r="B18" s="73" t="s">
        <v>464</v>
      </c>
      <c r="C18" s="50" t="s">
        <v>568</v>
      </c>
      <c r="G18" s="103">
        <v>1.42</v>
      </c>
      <c r="H18" s="103">
        <v>1.42</v>
      </c>
      <c r="I18" s="103">
        <v>1.42</v>
      </c>
      <c r="J18" s="103">
        <v>1.42</v>
      </c>
      <c r="K18" s="55">
        <v>1.42</v>
      </c>
    </row>
    <row r="19" spans="1:11" ht="30" x14ac:dyDescent="0.25">
      <c r="A19" t="s">
        <v>467</v>
      </c>
      <c r="B19" s="73" t="s">
        <v>465</v>
      </c>
      <c r="C19" s="50" t="s">
        <v>568</v>
      </c>
      <c r="G19" s="103">
        <v>5.3</v>
      </c>
      <c r="H19" s="103">
        <v>5.3</v>
      </c>
      <c r="I19" s="103">
        <v>5.3</v>
      </c>
      <c r="J19" s="103">
        <v>5.3</v>
      </c>
      <c r="K19" s="55">
        <v>5.3</v>
      </c>
    </row>
    <row r="20" spans="1:11" ht="30" x14ac:dyDescent="0.25">
      <c r="A20" t="s">
        <v>468</v>
      </c>
      <c r="B20" s="73" t="s">
        <v>471</v>
      </c>
      <c r="C20" s="50" t="s">
        <v>569</v>
      </c>
      <c r="G20" s="131">
        <v>8.9312087057909051E-2</v>
      </c>
      <c r="H20" s="131">
        <v>9.2763111414643343E-2</v>
      </c>
      <c r="I20" s="131">
        <v>9.6814379782879517E-2</v>
      </c>
      <c r="J20" s="131">
        <v>0.21237128594322766</v>
      </c>
      <c r="K20" s="115">
        <v>9.001715053846511E-2</v>
      </c>
    </row>
    <row r="21" spans="1:11" ht="30" x14ac:dyDescent="0.25">
      <c r="A21" t="s">
        <v>469</v>
      </c>
      <c r="B21" s="73" t="s">
        <v>472</v>
      </c>
      <c r="C21" s="50" t="s">
        <v>569</v>
      </c>
      <c r="G21" s="131">
        <v>0.22090852520224019</v>
      </c>
      <c r="H21" s="131">
        <v>0.19967965830218901</v>
      </c>
      <c r="I21" s="131">
        <v>0.38562464346833997</v>
      </c>
      <c r="J21" s="131">
        <v>0.35457178320231691</v>
      </c>
      <c r="K21" s="115">
        <v>0.29748502994011977</v>
      </c>
    </row>
    <row r="22" spans="1:11" x14ac:dyDescent="0.25">
      <c r="A22" t="s">
        <v>470</v>
      </c>
      <c r="B22" s="73" t="s">
        <v>466</v>
      </c>
      <c r="C22" s="50" t="s">
        <v>564</v>
      </c>
      <c r="G22" s="124">
        <v>0</v>
      </c>
      <c r="H22" s="124">
        <v>0</v>
      </c>
      <c r="I22" s="124">
        <v>0</v>
      </c>
      <c r="J22" s="124">
        <v>0</v>
      </c>
      <c r="K22" s="55">
        <v>0</v>
      </c>
    </row>
    <row r="23" spans="1:11" x14ac:dyDescent="0.25">
      <c r="A23" t="s">
        <v>473</v>
      </c>
      <c r="B23" s="73" t="s">
        <v>205</v>
      </c>
      <c r="C23" s="50" t="s">
        <v>58</v>
      </c>
      <c r="G23" s="103">
        <v>3115.55</v>
      </c>
      <c r="H23" s="103">
        <v>3114.78</v>
      </c>
      <c r="I23" s="103">
        <v>3123.11</v>
      </c>
      <c r="J23" s="103">
        <v>3121.99</v>
      </c>
      <c r="K23" s="55">
        <v>3109.98</v>
      </c>
    </row>
    <row r="24" spans="1:11" x14ac:dyDescent="0.25">
      <c r="A24" t="s">
        <v>474</v>
      </c>
      <c r="B24" s="73" t="s">
        <v>230</v>
      </c>
      <c r="C24" s="50" t="s">
        <v>564</v>
      </c>
      <c r="G24" s="103">
        <v>2501</v>
      </c>
      <c r="H24" s="103">
        <v>2183</v>
      </c>
      <c r="I24" s="103">
        <v>2480</v>
      </c>
      <c r="J24" s="103">
        <v>3960</v>
      </c>
      <c r="K24" s="55">
        <v>3846</v>
      </c>
    </row>
    <row r="25" spans="1:11" x14ac:dyDescent="0.25">
      <c r="B25" s="73"/>
      <c r="C25" s="50"/>
    </row>
    <row r="26" spans="1:11" ht="15.75" x14ac:dyDescent="0.25">
      <c r="B26" s="63" t="s">
        <v>545</v>
      </c>
      <c r="C26" s="50"/>
    </row>
    <row r="27" spans="1:11" x14ac:dyDescent="0.25">
      <c r="A27" t="s">
        <v>370</v>
      </c>
      <c r="B27" s="73" t="s">
        <v>598</v>
      </c>
      <c r="C27" s="50" t="s">
        <v>58</v>
      </c>
      <c r="D27" s="168">
        <v>4061.8365097925425</v>
      </c>
      <c r="E27" s="168">
        <v>4096.2416794572973</v>
      </c>
      <c r="F27" s="168">
        <v>4163.0765337687144</v>
      </c>
      <c r="G27" s="168">
        <v>4202.67561458616</v>
      </c>
      <c r="H27" s="168">
        <v>4232.0720100870267</v>
      </c>
      <c r="I27" s="168">
        <v>4279.6911179924782</v>
      </c>
      <c r="J27" s="168">
        <v>4319.8792326594175</v>
      </c>
      <c r="K27" s="169">
        <v>4340.3851949999998</v>
      </c>
    </row>
    <row r="28" spans="1:11" ht="19.5" customHeight="1" x14ac:dyDescent="0.25">
      <c r="B28" s="73"/>
      <c r="C28" s="50"/>
    </row>
    <row r="29" spans="1:11" ht="15.75" x14ac:dyDescent="0.25">
      <c r="B29" s="63" t="s">
        <v>546</v>
      </c>
      <c r="D29" s="61" t="s">
        <v>217</v>
      </c>
      <c r="E29" s="61" t="s">
        <v>83</v>
      </c>
      <c r="F29" s="61" t="s">
        <v>565</v>
      </c>
      <c r="G29" s="61" t="s">
        <v>601</v>
      </c>
    </row>
    <row r="30" spans="1:11" x14ac:dyDescent="0.25">
      <c r="A30" s="81" t="s">
        <v>453</v>
      </c>
      <c r="B30" s="120">
        <v>86351</v>
      </c>
      <c r="D30" s="121">
        <v>3083</v>
      </c>
      <c r="E30" s="55" t="s">
        <v>602</v>
      </c>
      <c r="F30" s="55" t="s">
        <v>603</v>
      </c>
      <c r="G30" t="s">
        <v>604</v>
      </c>
    </row>
    <row r="31" spans="1:11" x14ac:dyDescent="0.25">
      <c r="A31" s="81" t="s">
        <v>593</v>
      </c>
      <c r="B31" s="120">
        <v>86038</v>
      </c>
      <c r="D31" s="121">
        <v>3041</v>
      </c>
      <c r="E31" s="55" t="s">
        <v>605</v>
      </c>
      <c r="F31" s="55" t="s">
        <v>603</v>
      </c>
      <c r="G31" t="s">
        <v>604</v>
      </c>
    </row>
    <row r="32" spans="1:11" x14ac:dyDescent="0.25">
      <c r="A32" s="81" t="s">
        <v>606</v>
      </c>
      <c r="B32" s="120">
        <v>86039</v>
      </c>
      <c r="D32" s="121">
        <v>3031</v>
      </c>
      <c r="E32" s="55" t="s">
        <v>607</v>
      </c>
      <c r="F32" s="55" t="s">
        <v>603</v>
      </c>
      <c r="G32" t="s">
        <v>608</v>
      </c>
    </row>
    <row r="33" spans="1:7" x14ac:dyDescent="0.25">
      <c r="A33" s="81" t="s">
        <v>609</v>
      </c>
      <c r="B33" s="120">
        <v>86282</v>
      </c>
      <c r="D33" s="121">
        <v>3045</v>
      </c>
      <c r="E33" s="55" t="s">
        <v>610</v>
      </c>
      <c r="F33" s="55" t="s">
        <v>603</v>
      </c>
      <c r="G33" t="s">
        <v>604</v>
      </c>
    </row>
    <row r="34" spans="1:7" x14ac:dyDescent="0.25">
      <c r="A34" s="81" t="s">
        <v>611</v>
      </c>
      <c r="B34" s="120">
        <v>87061</v>
      </c>
      <c r="D34" s="121">
        <v>3429</v>
      </c>
      <c r="E34" s="55" t="s">
        <v>612</v>
      </c>
      <c r="F34" s="55" t="s">
        <v>603</v>
      </c>
      <c r="G34" t="s">
        <v>613</v>
      </c>
    </row>
    <row r="35" spans="1:7" x14ac:dyDescent="0.25">
      <c r="A35" s="81" t="s">
        <v>614</v>
      </c>
      <c r="B35" s="120">
        <v>86068</v>
      </c>
      <c r="D35" s="121">
        <v>3084</v>
      </c>
      <c r="E35" s="55" t="s">
        <v>615</v>
      </c>
      <c r="F35" s="55" t="s">
        <v>603</v>
      </c>
      <c r="G35" t="s">
        <v>604</v>
      </c>
    </row>
    <row r="36" spans="1:7" x14ac:dyDescent="0.25">
      <c r="A36" s="81" t="s">
        <v>616</v>
      </c>
      <c r="B36" s="120">
        <v>86279</v>
      </c>
      <c r="D36" s="121">
        <v>3078</v>
      </c>
      <c r="E36" s="55" t="s">
        <v>617</v>
      </c>
      <c r="F36" s="55" t="s">
        <v>618</v>
      </c>
      <c r="G36" t="s">
        <v>619</v>
      </c>
    </row>
    <row r="37" spans="1:7" x14ac:dyDescent="0.25">
      <c r="A37" s="81" t="s">
        <v>620</v>
      </c>
      <c r="B37" s="120">
        <v>86286</v>
      </c>
      <c r="D37" s="121">
        <v>3047</v>
      </c>
      <c r="E37" s="55" t="s">
        <v>621</v>
      </c>
      <c r="F37" s="55" t="s">
        <v>618</v>
      </c>
      <c r="G37" t="s">
        <v>622</v>
      </c>
    </row>
    <row r="38" spans="1:7" x14ac:dyDescent="0.25">
      <c r="A38" s="81" t="s">
        <v>623</v>
      </c>
      <c r="B38" s="120">
        <v>87072</v>
      </c>
      <c r="D38" s="121">
        <v>3428</v>
      </c>
      <c r="E38" s="55" t="s">
        <v>624</v>
      </c>
      <c r="F38" s="55" t="s">
        <v>618</v>
      </c>
      <c r="G38" t="s">
        <v>625</v>
      </c>
    </row>
    <row r="39" spans="1:7" x14ac:dyDescent="0.25">
      <c r="A39" s="81" t="s">
        <v>626</v>
      </c>
      <c r="B39" s="120">
        <v>86024</v>
      </c>
      <c r="D39" s="121">
        <v>3058</v>
      </c>
      <c r="E39" s="55" t="s">
        <v>627</v>
      </c>
      <c r="F39" s="55" t="s">
        <v>618</v>
      </c>
      <c r="G39" t="s">
        <v>628</v>
      </c>
    </row>
    <row r="40" spans="1:7" x14ac:dyDescent="0.25">
      <c r="A40" s="81" t="s">
        <v>629</v>
      </c>
      <c r="B40" s="120">
        <v>87136</v>
      </c>
      <c r="D40" s="121">
        <v>3427</v>
      </c>
      <c r="E40" s="55" t="s">
        <v>630</v>
      </c>
      <c r="F40" s="55" t="s">
        <v>618</v>
      </c>
      <c r="G40" t="s">
        <v>631</v>
      </c>
    </row>
    <row r="41" spans="1:7" x14ac:dyDescent="0.25">
      <c r="A41" s="81" t="s">
        <v>632</v>
      </c>
      <c r="B41" s="120">
        <v>86037</v>
      </c>
      <c r="D41" s="121">
        <v>3041</v>
      </c>
      <c r="E41" s="55" t="s">
        <v>605</v>
      </c>
      <c r="F41" s="55" t="s">
        <v>618</v>
      </c>
      <c r="G41" t="s">
        <v>633</v>
      </c>
    </row>
    <row r="42" spans="1:7" x14ac:dyDescent="0.25">
      <c r="A42" s="81" t="s">
        <v>634</v>
      </c>
      <c r="B42" s="120">
        <v>86178</v>
      </c>
      <c r="D42" s="121">
        <v>3059</v>
      </c>
      <c r="E42" s="55" t="s">
        <v>635</v>
      </c>
      <c r="F42" s="55" t="s">
        <v>618</v>
      </c>
      <c r="G42" t="s">
        <v>636</v>
      </c>
    </row>
    <row r="43" spans="1:7" x14ac:dyDescent="0.25">
      <c r="A43" s="81" t="s">
        <v>637</v>
      </c>
      <c r="B43" s="120">
        <v>86108</v>
      </c>
      <c r="D43" s="121">
        <v>3059</v>
      </c>
      <c r="E43" s="55" t="s">
        <v>635</v>
      </c>
      <c r="F43" s="55" t="s">
        <v>618</v>
      </c>
      <c r="G43" t="s">
        <v>638</v>
      </c>
    </row>
    <row r="44" spans="1:7" x14ac:dyDescent="0.25">
      <c r="A44" s="81" t="s">
        <v>639</v>
      </c>
      <c r="B44" s="120">
        <v>86305</v>
      </c>
      <c r="D44" s="121">
        <v>3059</v>
      </c>
      <c r="E44" s="55" t="s">
        <v>635</v>
      </c>
      <c r="F44" s="55" t="s">
        <v>618</v>
      </c>
      <c r="G44" t="s">
        <v>640</v>
      </c>
    </row>
    <row r="45" spans="1:7" x14ac:dyDescent="0.25">
      <c r="A45" s="81" t="s">
        <v>641</v>
      </c>
      <c r="B45" s="120">
        <v>86330</v>
      </c>
      <c r="D45" s="121">
        <v>3059</v>
      </c>
      <c r="E45" s="55" t="s">
        <v>635</v>
      </c>
      <c r="F45" s="55" t="s">
        <v>618</v>
      </c>
      <c r="G45" t="s">
        <v>642</v>
      </c>
    </row>
    <row r="46" spans="1:7" x14ac:dyDescent="0.25">
      <c r="A46" s="81" t="s">
        <v>643</v>
      </c>
      <c r="B46" s="120">
        <v>86260</v>
      </c>
      <c r="D46" s="121">
        <v>3081</v>
      </c>
      <c r="E46" s="55" t="s">
        <v>644</v>
      </c>
      <c r="F46" s="55" t="s">
        <v>618</v>
      </c>
      <c r="G46" t="s">
        <v>645</v>
      </c>
    </row>
    <row r="47" spans="1:7" x14ac:dyDescent="0.25">
      <c r="A47" s="81" t="s">
        <v>646</v>
      </c>
      <c r="B47" s="120">
        <v>87027</v>
      </c>
      <c r="D47" s="121">
        <v>3036</v>
      </c>
      <c r="E47" s="55" t="s">
        <v>647</v>
      </c>
      <c r="F47" s="55" t="s">
        <v>618</v>
      </c>
      <c r="G47" t="s">
        <v>648</v>
      </c>
    </row>
    <row r="48" spans="1:7" x14ac:dyDescent="0.25">
      <c r="A48" s="81" t="s">
        <v>649</v>
      </c>
      <c r="B48" s="120">
        <v>87091</v>
      </c>
      <c r="D48" s="121">
        <v>3038</v>
      </c>
      <c r="E48" s="55" t="s">
        <v>650</v>
      </c>
      <c r="F48" s="55" t="s">
        <v>618</v>
      </c>
      <c r="G48" t="s">
        <v>651</v>
      </c>
    </row>
    <row r="49" spans="1:7" x14ac:dyDescent="0.25">
      <c r="A49" s="81" t="s">
        <v>652</v>
      </c>
      <c r="B49" s="120">
        <v>86384</v>
      </c>
      <c r="D49" s="121">
        <v>3045</v>
      </c>
      <c r="E49" s="55" t="s">
        <v>610</v>
      </c>
      <c r="F49" s="55" t="s">
        <v>618</v>
      </c>
      <c r="G49" t="s">
        <v>653</v>
      </c>
    </row>
    <row r="50" spans="1:7" x14ac:dyDescent="0.25">
      <c r="A50" s="81" t="s">
        <v>654</v>
      </c>
      <c r="B50" s="120">
        <v>86073</v>
      </c>
      <c r="D50" s="121">
        <v>3064</v>
      </c>
      <c r="E50" s="55" t="s">
        <v>655</v>
      </c>
      <c r="F50" s="55" t="s">
        <v>618</v>
      </c>
      <c r="G50" t="s">
        <v>656</v>
      </c>
    </row>
    <row r="51" spans="1:7" x14ac:dyDescent="0.25">
      <c r="A51" s="81" t="s">
        <v>657</v>
      </c>
      <c r="B51" s="120">
        <v>87052</v>
      </c>
      <c r="D51" s="121">
        <v>3063</v>
      </c>
      <c r="E51" s="55" t="s">
        <v>658</v>
      </c>
      <c r="F51" s="55" t="s">
        <v>618</v>
      </c>
      <c r="G51" t="s">
        <v>659</v>
      </c>
    </row>
    <row r="52" spans="1:7" x14ac:dyDescent="0.25">
      <c r="A52" s="81" t="s">
        <v>660</v>
      </c>
      <c r="B52" s="120">
        <v>86046</v>
      </c>
      <c r="D52" s="121">
        <v>3044</v>
      </c>
      <c r="E52" s="55" t="s">
        <v>661</v>
      </c>
      <c r="F52" s="55" t="s">
        <v>618</v>
      </c>
      <c r="G52" t="s">
        <v>662</v>
      </c>
    </row>
    <row r="53" spans="1:7" x14ac:dyDescent="0.25">
      <c r="A53" s="81" t="s">
        <v>663</v>
      </c>
      <c r="B53" s="120">
        <v>86091</v>
      </c>
      <c r="D53" s="121">
        <v>3044</v>
      </c>
      <c r="E53" s="55" t="s">
        <v>661</v>
      </c>
      <c r="F53" s="55" t="s">
        <v>618</v>
      </c>
      <c r="G53" t="s">
        <v>664</v>
      </c>
    </row>
    <row r="54" spans="1:7" x14ac:dyDescent="0.25">
      <c r="A54" s="81" t="s">
        <v>665</v>
      </c>
      <c r="B54" s="120">
        <v>86053</v>
      </c>
      <c r="D54" s="121">
        <v>3072</v>
      </c>
      <c r="E54" s="55" t="s">
        <v>666</v>
      </c>
      <c r="F54" s="55" t="s">
        <v>618</v>
      </c>
      <c r="G54" t="s">
        <v>667</v>
      </c>
    </row>
    <row r="55" spans="1:7" x14ac:dyDescent="0.25">
      <c r="A55" s="81" t="s">
        <v>668</v>
      </c>
      <c r="B55" s="120">
        <v>86333</v>
      </c>
      <c r="D55" s="121">
        <v>3072</v>
      </c>
      <c r="E55" s="55" t="s">
        <v>666</v>
      </c>
      <c r="F55" s="55" t="s">
        <v>618</v>
      </c>
      <c r="G55" t="s">
        <v>669</v>
      </c>
    </row>
    <row r="56" spans="1:7" x14ac:dyDescent="0.25">
      <c r="A56" s="81" t="s">
        <v>670</v>
      </c>
      <c r="B56" s="120">
        <v>86332</v>
      </c>
      <c r="D56" s="121">
        <v>3041</v>
      </c>
      <c r="E56" s="55" t="s">
        <v>671</v>
      </c>
      <c r="F56" s="55" t="s">
        <v>618</v>
      </c>
      <c r="G56" t="s">
        <v>672</v>
      </c>
    </row>
    <row r="57" spans="1:7" x14ac:dyDescent="0.25">
      <c r="A57" s="81" t="s">
        <v>673</v>
      </c>
      <c r="B57" s="120">
        <v>87062</v>
      </c>
      <c r="D57" s="121">
        <v>3037</v>
      </c>
      <c r="E57" s="55" t="s">
        <v>674</v>
      </c>
      <c r="F57" s="55" t="s">
        <v>618</v>
      </c>
      <c r="G57" t="s">
        <v>675</v>
      </c>
    </row>
    <row r="58" spans="1:7" x14ac:dyDescent="0.25">
      <c r="A58" s="81" t="s">
        <v>676</v>
      </c>
      <c r="B58" s="120">
        <v>87099</v>
      </c>
      <c r="D58" s="121">
        <v>3337</v>
      </c>
      <c r="E58" s="55" t="s">
        <v>677</v>
      </c>
      <c r="F58" s="55" t="s">
        <v>618</v>
      </c>
      <c r="G58" t="s">
        <v>678</v>
      </c>
    </row>
    <row r="59" spans="1:7" x14ac:dyDescent="0.25">
      <c r="A59" s="81" t="s">
        <v>679</v>
      </c>
      <c r="B59" s="120">
        <v>86162</v>
      </c>
      <c r="D59" s="121">
        <v>3429</v>
      </c>
      <c r="E59" s="55" t="s">
        <v>680</v>
      </c>
      <c r="F59" s="55" t="s">
        <v>618</v>
      </c>
      <c r="G59" t="s">
        <v>681</v>
      </c>
    </row>
    <row r="60" spans="1:7" x14ac:dyDescent="0.25">
      <c r="A60" s="81" t="s">
        <v>682</v>
      </c>
      <c r="B60" s="120">
        <v>87145</v>
      </c>
      <c r="D60" s="121">
        <v>3016</v>
      </c>
      <c r="E60" s="55" t="s">
        <v>683</v>
      </c>
      <c r="F60" s="55" t="s">
        <v>618</v>
      </c>
      <c r="G60" t="s">
        <v>684</v>
      </c>
    </row>
    <row r="61" spans="1:7" x14ac:dyDescent="0.25">
      <c r="A61" s="81" t="s">
        <v>685</v>
      </c>
      <c r="B61" s="120">
        <v>87022</v>
      </c>
      <c r="D61" s="121">
        <v>3013</v>
      </c>
      <c r="E61" s="55" t="s">
        <v>686</v>
      </c>
      <c r="F61" s="55" t="s">
        <v>618</v>
      </c>
      <c r="G61" t="s">
        <v>687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'5. Operational data'!_ftn1</vt:lpstr>
      <vt:lpstr>'5. Operational data'!_ftnref1</vt:lpstr>
      <vt:lpstr>'4. Assets (RAB)'!OLE_LINK5</vt:lpstr>
      <vt:lpstr>'5. Operational data'!Print_Area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kcheu</dc:creator>
  <cp:lastModifiedBy>Cheung, Kevin</cp:lastModifiedBy>
  <cp:lastPrinted>2014-02-25T04:33:24Z</cp:lastPrinted>
  <dcterms:created xsi:type="dcterms:W3CDTF">2013-06-17T05:26:37Z</dcterms:created>
  <dcterms:modified xsi:type="dcterms:W3CDTF">2014-06-23T23:30:51Z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H:\TRIMDATA\TRIM\TEMP\HPTRIM.3772\D13 121666  Draft RIN - DNSP economic benchmarking data template EFA guidelines.XLSX</vt:lpwstr>
  </property>
  <property fmtid="{D5CDD505-2E9C-101B-9397-08002B2CF9AE}" pid="7" name="currfile">
    <vt:lpwstr>T:\AER\EBTRIN\00AER\08JEN.xlsx</vt:lpwstr>
  </property>
</Properties>
</file>