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705" yWindow="105" windowWidth="12510" windowHeight="11805" tabRatio="879"/>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e. STPIS Exclusions" sheetId="50" r:id="rId7"/>
    <sheet name="1f. STPIS GSL" sheetId="70" r:id="rId8"/>
    <sheet name="2. Customer Service" sheetId="58" r:id="rId9"/>
    <sheet name="4a. Network perf - Feeders" sheetId="63" r:id="rId10"/>
    <sheet name="4c. Network perf - reliability " sheetId="71" r:id="rId11"/>
    <sheet name="Amendments" sheetId="73" r:id="rId12"/>
  </sheets>
  <externalReferences>
    <externalReference r:id="rId13"/>
    <externalReference r:id="rId14"/>
    <externalReference r:id="rId15"/>
  </externalReferences>
  <definedNames>
    <definedName name="abc" localSheetId="3">#REF!</definedName>
    <definedName name="abc" localSheetId="4">#REF!</definedName>
    <definedName name="abc" localSheetId="6">#REF!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[2]Outcomes!$B$2</definedName>
    <definedName name="_xlnm.Print_Area" localSheetId="3">'1a. STPIS Reliability'!$B$1:$G$35</definedName>
    <definedName name="_xlnm.Print_Area" localSheetId="4">'1b. STPIS Customer Service'!$B$1:$H$32</definedName>
    <definedName name="_xlnm.Print_Area" localSheetId="5">'1c. STPIS Daily Performance'!$A$1:$O$378</definedName>
    <definedName name="_xlnm.Print_Area" localSheetId="6">'1e. STPIS Exclusions'!$B$1:$M$63</definedName>
    <definedName name="_xlnm.Print_Area" localSheetId="8">'2. Customer Service'!$A$1:$K$69</definedName>
    <definedName name="_xlnm.Print_Area" localSheetId="9">'4a. Network perf - Feeders'!$A$1:$X$422</definedName>
    <definedName name="_xlnm.Print_Area" localSheetId="1">Contents!$A$1:$G$18</definedName>
    <definedName name="_xlnm.Print_Area" localSheetId="0">Cover!$A$1:$I$44</definedName>
    <definedName name="YEAR" localSheetId="3">[2]Outcomes!$B$3</definedName>
    <definedName name="YEAR" localSheetId="4">[2]Outcomes!$B$3</definedName>
    <definedName name="YEAR" localSheetId="6">[2]Outcomes!$B$3</definedName>
    <definedName name="YEAR">[2]Outcomes!$B$3</definedName>
  </definedNames>
  <calcPr calcId="145621"/>
</workbook>
</file>

<file path=xl/calcChain.xml><?xml version="1.0" encoding="utf-8"?>
<calcChain xmlns="http://schemas.openxmlformats.org/spreadsheetml/2006/main">
  <c r="H52" i="58" l="1"/>
  <c r="H54" i="58"/>
  <c r="H49" i="58" l="1"/>
  <c r="H48" i="58"/>
  <c r="C13" i="68" l="1"/>
  <c r="D11" i="68"/>
  <c r="D12" i="68"/>
  <c r="D13" i="68" l="1"/>
  <c r="B3" i="72"/>
  <c r="B1" i="72"/>
  <c r="B1" i="71" l="1"/>
  <c r="H63" i="58" l="1"/>
  <c r="B3" i="70"/>
  <c r="B1" i="70"/>
  <c r="B3" i="63"/>
  <c r="B3" i="50"/>
  <c r="B3" i="60"/>
  <c r="B14" i="60" s="1"/>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40" i="60" s="1"/>
  <c r="B41" i="60" s="1"/>
  <c r="B42" i="60" s="1"/>
  <c r="B43" i="60" s="1"/>
  <c r="B44" i="60" s="1"/>
  <c r="B45" i="60" s="1"/>
  <c r="B46" i="60" s="1"/>
  <c r="B47" i="60" s="1"/>
  <c r="B48" i="60" s="1"/>
  <c r="B49" i="60" s="1"/>
  <c r="B50" i="60" s="1"/>
  <c r="B51" i="60" s="1"/>
  <c r="B52" i="60" s="1"/>
  <c r="B53" i="60" s="1"/>
  <c r="B54" i="60" s="1"/>
  <c r="B55" i="60" s="1"/>
  <c r="B56" i="60" s="1"/>
  <c r="B57" i="60" s="1"/>
  <c r="B58" i="60" s="1"/>
  <c r="B59" i="60" s="1"/>
  <c r="B60" i="60" s="1"/>
  <c r="B61" i="60" s="1"/>
  <c r="B62" i="60" s="1"/>
  <c r="B63" i="60" s="1"/>
  <c r="B64" i="60" s="1"/>
  <c r="B65" i="60" s="1"/>
  <c r="B66" i="60" s="1"/>
  <c r="B67" i="60" s="1"/>
  <c r="B68" i="60" s="1"/>
  <c r="B69" i="60" s="1"/>
  <c r="B70" i="60" s="1"/>
  <c r="B71" i="60" s="1"/>
  <c r="B72" i="60" s="1"/>
  <c r="B73" i="60" s="1"/>
  <c r="B74" i="60" s="1"/>
  <c r="B75" i="60" s="1"/>
  <c r="B76" i="60" s="1"/>
  <c r="B77" i="60" s="1"/>
  <c r="B78" i="60" s="1"/>
  <c r="B79" i="60" s="1"/>
  <c r="B80" i="60" s="1"/>
  <c r="B81" i="60" s="1"/>
  <c r="B82" i="60" s="1"/>
  <c r="B83" i="60" s="1"/>
  <c r="B84" i="60" s="1"/>
  <c r="B85" i="60" s="1"/>
  <c r="B86" i="60" s="1"/>
  <c r="B87" i="60" s="1"/>
  <c r="B88" i="60" s="1"/>
  <c r="B89" i="60" s="1"/>
  <c r="B90" i="60" s="1"/>
  <c r="B91" i="60" s="1"/>
  <c r="B92" i="60" s="1"/>
  <c r="B93" i="60" s="1"/>
  <c r="B94" i="60" s="1"/>
  <c r="B95" i="60" s="1"/>
  <c r="B96" i="60" s="1"/>
  <c r="B97" i="60" s="1"/>
  <c r="B98" i="60" s="1"/>
  <c r="B99" i="60" s="1"/>
  <c r="B100" i="60" s="1"/>
  <c r="B101" i="60" s="1"/>
  <c r="B102" i="60" s="1"/>
  <c r="B103" i="60" s="1"/>
  <c r="B104" i="60" s="1"/>
  <c r="B105" i="60" s="1"/>
  <c r="B106" i="60" s="1"/>
  <c r="B107" i="60" s="1"/>
  <c r="B108" i="60" s="1"/>
  <c r="B109" i="60" s="1"/>
  <c r="B110" i="60" s="1"/>
  <c r="B111" i="60" s="1"/>
  <c r="B112" i="60" s="1"/>
  <c r="B113" i="60" s="1"/>
  <c r="B114" i="60" s="1"/>
  <c r="B115" i="60" s="1"/>
  <c r="B116" i="60" s="1"/>
  <c r="B117" i="60" s="1"/>
  <c r="B118" i="60" s="1"/>
  <c r="B119" i="60" s="1"/>
  <c r="B120" i="60" s="1"/>
  <c r="B121" i="60" s="1"/>
  <c r="B122" i="60" s="1"/>
  <c r="B123" i="60" s="1"/>
  <c r="B124" i="60" s="1"/>
  <c r="B125" i="60" s="1"/>
  <c r="B126" i="60" s="1"/>
  <c r="B127" i="60" s="1"/>
  <c r="B128" i="60" s="1"/>
  <c r="B129" i="60" s="1"/>
  <c r="B130" i="60" s="1"/>
  <c r="B131" i="60" s="1"/>
  <c r="B132" i="60" s="1"/>
  <c r="B133" i="60" s="1"/>
  <c r="B134" i="60" s="1"/>
  <c r="B135" i="60" s="1"/>
  <c r="B136" i="60" s="1"/>
  <c r="B137" i="60" s="1"/>
  <c r="B138" i="60" s="1"/>
  <c r="B139" i="60" s="1"/>
  <c r="B140" i="60" s="1"/>
  <c r="B141" i="60" s="1"/>
  <c r="B142" i="60" s="1"/>
  <c r="B143" i="60" s="1"/>
  <c r="B144" i="60" s="1"/>
  <c r="B145" i="60" s="1"/>
  <c r="B146" i="60" s="1"/>
  <c r="B147" i="60" s="1"/>
  <c r="B148" i="60" s="1"/>
  <c r="B149" i="60" s="1"/>
  <c r="B150" i="60" s="1"/>
  <c r="B151" i="60" s="1"/>
  <c r="B152" i="60" s="1"/>
  <c r="B153" i="60" s="1"/>
  <c r="B154" i="60" s="1"/>
  <c r="B155" i="60" s="1"/>
  <c r="B156" i="60" s="1"/>
  <c r="B157" i="60" s="1"/>
  <c r="B158" i="60" s="1"/>
  <c r="B159" i="60" s="1"/>
  <c r="B160" i="60" s="1"/>
  <c r="B161" i="60" s="1"/>
  <c r="B162" i="60" s="1"/>
  <c r="B163" i="60" s="1"/>
  <c r="B164" i="60" s="1"/>
  <c r="B165" i="60" s="1"/>
  <c r="B166" i="60" s="1"/>
  <c r="B167" i="60" s="1"/>
  <c r="B168" i="60" s="1"/>
  <c r="B169" i="60" s="1"/>
  <c r="B170" i="60" s="1"/>
  <c r="B171" i="60" s="1"/>
  <c r="B172" i="60" s="1"/>
  <c r="B173" i="60" s="1"/>
  <c r="B174" i="60" s="1"/>
  <c r="B175" i="60" s="1"/>
  <c r="B176" i="60" s="1"/>
  <c r="B177" i="60" s="1"/>
  <c r="B178" i="60" s="1"/>
  <c r="B179" i="60" s="1"/>
  <c r="B180" i="60" s="1"/>
  <c r="B181" i="60" s="1"/>
  <c r="B182" i="60" s="1"/>
  <c r="B183" i="60" s="1"/>
  <c r="B184" i="60" s="1"/>
  <c r="B185" i="60" s="1"/>
  <c r="B186" i="60" s="1"/>
  <c r="B187" i="60" s="1"/>
  <c r="B188" i="60" s="1"/>
  <c r="B189" i="60" s="1"/>
  <c r="B190" i="60" s="1"/>
  <c r="B191" i="60" s="1"/>
  <c r="B192" i="60" s="1"/>
  <c r="B193" i="60" s="1"/>
  <c r="B194" i="60" s="1"/>
  <c r="B195" i="60" s="1"/>
  <c r="B196" i="60" s="1"/>
  <c r="B197" i="60" s="1"/>
  <c r="B198" i="60" s="1"/>
  <c r="B199" i="60" s="1"/>
  <c r="B200" i="60" s="1"/>
  <c r="B201" i="60" s="1"/>
  <c r="B202" i="60" s="1"/>
  <c r="B203" i="60" s="1"/>
  <c r="B204" i="60" s="1"/>
  <c r="B205" i="60" s="1"/>
  <c r="B206" i="60" s="1"/>
  <c r="B207" i="60" s="1"/>
  <c r="B208" i="60" s="1"/>
  <c r="B209" i="60" s="1"/>
  <c r="B210" i="60" s="1"/>
  <c r="B211" i="60" s="1"/>
  <c r="B212" i="60" s="1"/>
  <c r="B213" i="60" s="1"/>
  <c r="B214" i="60" s="1"/>
  <c r="B215" i="60" s="1"/>
  <c r="B216" i="60" s="1"/>
  <c r="B217" i="60" s="1"/>
  <c r="B218" i="60" s="1"/>
  <c r="B219" i="60" s="1"/>
  <c r="B220" i="60" s="1"/>
  <c r="B221" i="60" s="1"/>
  <c r="B222" i="60" s="1"/>
  <c r="B223" i="60" s="1"/>
  <c r="B224" i="60" s="1"/>
  <c r="B225" i="60" s="1"/>
  <c r="B226" i="60" s="1"/>
  <c r="B227" i="60" s="1"/>
  <c r="B228" i="60" s="1"/>
  <c r="B229" i="60" s="1"/>
  <c r="B230" i="60" s="1"/>
  <c r="B231" i="60" s="1"/>
  <c r="B232" i="60" s="1"/>
  <c r="B233" i="60" s="1"/>
  <c r="B234" i="60" s="1"/>
  <c r="B235" i="60" s="1"/>
  <c r="B236" i="60" s="1"/>
  <c r="B237" i="60" s="1"/>
  <c r="B238" i="60" s="1"/>
  <c r="B239" i="60" s="1"/>
  <c r="B240" i="60" s="1"/>
  <c r="B241" i="60" s="1"/>
  <c r="B242" i="60" s="1"/>
  <c r="B243" i="60" s="1"/>
  <c r="B244" i="60" s="1"/>
  <c r="B245" i="60" s="1"/>
  <c r="B246" i="60" s="1"/>
  <c r="B247" i="60" s="1"/>
  <c r="B248" i="60" s="1"/>
  <c r="B249" i="60" s="1"/>
  <c r="B250" i="60" s="1"/>
  <c r="B251" i="60" s="1"/>
  <c r="B252" i="60" s="1"/>
  <c r="B253" i="60" s="1"/>
  <c r="B254" i="60" s="1"/>
  <c r="B255" i="60" s="1"/>
  <c r="B256" i="60" s="1"/>
  <c r="B257" i="60" s="1"/>
  <c r="B258" i="60" s="1"/>
  <c r="B259" i="60" s="1"/>
  <c r="B260" i="60" s="1"/>
  <c r="B261" i="60" s="1"/>
  <c r="B262" i="60" s="1"/>
  <c r="B263" i="60" s="1"/>
  <c r="B264" i="60" s="1"/>
  <c r="B265" i="60" s="1"/>
  <c r="B266" i="60" s="1"/>
  <c r="B267" i="60" s="1"/>
  <c r="B268" i="60" s="1"/>
  <c r="B269" i="60" s="1"/>
  <c r="B270" i="60" s="1"/>
  <c r="B271" i="60" s="1"/>
  <c r="B272" i="60" s="1"/>
  <c r="B273" i="60" s="1"/>
  <c r="B274" i="60" s="1"/>
  <c r="B275" i="60" s="1"/>
  <c r="B276" i="60" s="1"/>
  <c r="B277" i="60" s="1"/>
  <c r="B278" i="60" s="1"/>
  <c r="B279" i="60" s="1"/>
  <c r="B280" i="60" s="1"/>
  <c r="B281" i="60" s="1"/>
  <c r="B282" i="60" s="1"/>
  <c r="B283" i="60" s="1"/>
  <c r="B284" i="60" s="1"/>
  <c r="B285" i="60" s="1"/>
  <c r="B286" i="60" s="1"/>
  <c r="B287" i="60" s="1"/>
  <c r="B288" i="60" s="1"/>
  <c r="B289" i="60" s="1"/>
  <c r="B290" i="60" s="1"/>
  <c r="B291" i="60" s="1"/>
  <c r="B292" i="60" s="1"/>
  <c r="B293" i="60" s="1"/>
  <c r="B294" i="60" s="1"/>
  <c r="B295" i="60" s="1"/>
  <c r="B296" i="60" s="1"/>
  <c r="B297" i="60" s="1"/>
  <c r="B298" i="60" s="1"/>
  <c r="B299" i="60" s="1"/>
  <c r="B300" i="60" s="1"/>
  <c r="B301" i="60" s="1"/>
  <c r="B302" i="60" s="1"/>
  <c r="B303" i="60" s="1"/>
  <c r="B304" i="60" s="1"/>
  <c r="B305" i="60" s="1"/>
  <c r="B306" i="60" s="1"/>
  <c r="B307" i="60" s="1"/>
  <c r="B308" i="60" s="1"/>
  <c r="B309" i="60" s="1"/>
  <c r="B310" i="60" s="1"/>
  <c r="B311" i="60" s="1"/>
  <c r="B312" i="60" s="1"/>
  <c r="B313" i="60" s="1"/>
  <c r="B314" i="60" s="1"/>
  <c r="B315" i="60" s="1"/>
  <c r="B316" i="60" s="1"/>
  <c r="B317" i="60" s="1"/>
  <c r="B318" i="60" s="1"/>
  <c r="B319" i="60" s="1"/>
  <c r="B320" i="60" s="1"/>
  <c r="B321" i="60" s="1"/>
  <c r="B322" i="60" s="1"/>
  <c r="B323" i="60" s="1"/>
  <c r="B324" i="60" s="1"/>
  <c r="B325" i="60" s="1"/>
  <c r="B326" i="60" s="1"/>
  <c r="B327" i="60" s="1"/>
  <c r="B328" i="60" s="1"/>
  <c r="B329" i="60" s="1"/>
  <c r="B330" i="60" s="1"/>
  <c r="B331" i="60" s="1"/>
  <c r="B332" i="60" s="1"/>
  <c r="B333" i="60" s="1"/>
  <c r="B334" i="60" s="1"/>
  <c r="B335" i="60" s="1"/>
  <c r="B336" i="60" s="1"/>
  <c r="B337" i="60" s="1"/>
  <c r="B338" i="60" s="1"/>
  <c r="B339" i="60" s="1"/>
  <c r="B340" i="60" s="1"/>
  <c r="B341" i="60" s="1"/>
  <c r="B342" i="60" s="1"/>
  <c r="B343" i="60" s="1"/>
  <c r="B344" i="60" s="1"/>
  <c r="B345" i="60" s="1"/>
  <c r="B346" i="60" s="1"/>
  <c r="B347" i="60" s="1"/>
  <c r="B348" i="60" s="1"/>
  <c r="B349" i="60" s="1"/>
  <c r="B350" i="60" s="1"/>
  <c r="B351" i="60" s="1"/>
  <c r="B352" i="60" s="1"/>
  <c r="B353" i="60" s="1"/>
  <c r="B354" i="60" s="1"/>
  <c r="B355" i="60" s="1"/>
  <c r="B356" i="60" s="1"/>
  <c r="B357" i="60" s="1"/>
  <c r="B358" i="60" s="1"/>
  <c r="B359" i="60" s="1"/>
  <c r="B360" i="60" s="1"/>
  <c r="B361" i="60" s="1"/>
  <c r="B362" i="60" s="1"/>
  <c r="B363" i="60" s="1"/>
  <c r="B364" i="60" s="1"/>
  <c r="B365" i="60" s="1"/>
  <c r="B366" i="60" s="1"/>
  <c r="B367" i="60" s="1"/>
  <c r="B368" i="60" s="1"/>
  <c r="B369" i="60" s="1"/>
  <c r="B370" i="60" s="1"/>
  <c r="B371" i="60" s="1"/>
  <c r="B372" i="60" s="1"/>
  <c r="B373" i="60" s="1"/>
  <c r="B374" i="60" s="1"/>
  <c r="B375" i="60" s="1"/>
  <c r="B376" i="60" s="1"/>
  <c r="B377" i="60" s="1"/>
  <c r="B378" i="60" s="1"/>
  <c r="B3" i="68"/>
  <c r="C49" i="70"/>
  <c r="B3" i="47"/>
  <c r="B1" i="63" l="1"/>
  <c r="B1" i="60"/>
  <c r="B1" i="47"/>
  <c r="G34" i="47"/>
  <c r="F34" i="47"/>
  <c r="E34" i="47"/>
  <c r="D34" i="47"/>
  <c r="C34" i="47"/>
  <c r="C31" i="68"/>
  <c r="C22" i="68"/>
  <c r="B1" i="68"/>
  <c r="B3" i="58"/>
  <c r="H67" i="58"/>
  <c r="B1" i="58"/>
  <c r="B1" i="50"/>
</calcChain>
</file>

<file path=xl/sharedStrings.xml><?xml version="1.0" encoding="utf-8"?>
<sst xmlns="http://schemas.openxmlformats.org/spreadsheetml/2006/main" count="3219" uniqueCount="917">
  <si>
    <t>Customer service</t>
  </si>
  <si>
    <t>CBD</t>
  </si>
  <si>
    <t>Urban</t>
  </si>
  <si>
    <t>Table 1: Telephone answering</t>
  </si>
  <si>
    <t>Table 2:  New connections</t>
  </si>
  <si>
    <t>Table 3: Streetlight repair</t>
  </si>
  <si>
    <t>Reliability</t>
  </si>
  <si>
    <t>Network categorisation</t>
  </si>
  <si>
    <t>Rural short</t>
  </si>
  <si>
    <t>Rural long</t>
  </si>
  <si>
    <t>Whole network</t>
  </si>
  <si>
    <t>Number of calls answered within 30 seconds</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</si>
  <si>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</si>
  <si>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</si>
  <si>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</si>
  <si>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</si>
  <si>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</si>
  <si>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</si>
  <si>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</si>
  <si>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</si>
  <si>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</si>
  <si>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</si>
  <si>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</si>
  <si>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</si>
  <si>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</si>
  <si>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</si>
  <si>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</si>
  <si>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</si>
  <si>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</si>
  <si>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</si>
  <si>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</si>
  <si>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</si>
  <si>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</si>
  <si>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</si>
  <si>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</si>
  <si>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</si>
  <si>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</si>
  <si>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</si>
  <si>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</si>
  <si>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</si>
  <si>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</si>
  <si>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</si>
  <si>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</si>
  <si>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</si>
  <si>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</si>
  <si>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</si>
  <si>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</si>
  <si>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</si>
  <si>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</si>
  <si>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</si>
  <si>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</si>
  <si>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</si>
  <si>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</si>
  <si>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</si>
  <si>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</si>
  <si>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</si>
  <si>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</si>
  <si>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</si>
  <si>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</si>
  <si>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</si>
  <si>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</si>
  <si>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</si>
  <si>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</si>
  <si>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</si>
  <si>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</si>
  <si>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</si>
  <si>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</si>
  <si>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</si>
  <si>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</si>
  <si>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</si>
  <si>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</si>
  <si>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</si>
  <si>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</si>
  <si>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</si>
  <si>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</si>
  <si>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</si>
  <si>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</si>
  <si>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</si>
  <si>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</si>
  <si>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</si>
  <si>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</si>
  <si>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</si>
  <si>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</si>
  <si>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</si>
  <si>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</si>
  <si>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</si>
  <si>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Weather</t>
  </si>
  <si>
    <t>Equipment failure</t>
  </si>
  <si>
    <t>Operational error</t>
  </si>
  <si>
    <t>Vegetation</t>
  </si>
  <si>
    <t>Animals</t>
  </si>
  <si>
    <t>Third party impacts</t>
  </si>
  <si>
    <t>Transmission failure</t>
  </si>
  <si>
    <t>Load shedding</t>
  </si>
  <si>
    <t>Inter-distributor connection failure</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</si>
  <si>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</si>
  <si>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</si>
  <si>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</si>
  <si>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</si>
  <si>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</si>
  <si>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</si>
  <si>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</si>
  <si>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</si>
  <si>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</si>
  <si>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</si>
  <si>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</si>
  <si>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</si>
  <si>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</si>
  <si>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</si>
  <si>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</si>
  <si>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</si>
  <si>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</si>
  <si>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</si>
  <si>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</si>
  <si>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</si>
  <si>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</si>
  <si>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</si>
  <si>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</si>
  <si>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</si>
  <si>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</si>
  <si>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</si>
  <si>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</si>
  <si>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</si>
  <si>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</si>
  <si>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</si>
  <si>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</si>
  <si>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</si>
  <si>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</si>
  <si>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</si>
  <si>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</si>
  <si>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</si>
  <si>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</si>
  <si>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</si>
  <si>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</si>
  <si>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</si>
  <si>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</si>
  <si>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</si>
  <si>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</si>
  <si>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</si>
  <si>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</si>
  <si>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</si>
  <si>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</si>
  <si>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</si>
  <si>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</si>
  <si>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</si>
  <si>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</si>
  <si>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</si>
  <si>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</si>
  <si>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</si>
  <si>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</si>
  <si>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</si>
  <si>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</si>
  <si>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</si>
  <si>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</si>
  <si>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</si>
  <si>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</si>
  <si>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</si>
  <si>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</si>
  <si>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</si>
  <si>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</si>
  <si>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</si>
  <si>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</si>
  <si>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</si>
  <si>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</si>
  <si>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</si>
  <si>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Table 4 Guaranteed service levels - jurisdictional GSL scheme</t>
  </si>
  <si>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</si>
  <si>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</si>
  <si>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</si>
  <si>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</si>
  <si>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</si>
  <si>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</si>
  <si>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</si>
  <si>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</si>
  <si>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</si>
  <si>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</si>
  <si>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</si>
  <si>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</si>
  <si>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</si>
  <si>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</si>
  <si>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</si>
  <si>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</si>
  <si>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Electricity DNSP Annual Reporting Template</t>
  </si>
  <si>
    <t>Cover sheet</t>
  </si>
  <si>
    <t>1a. STPIS - Reliability</t>
  </si>
  <si>
    <t>1b. STPIS - Customer service</t>
  </si>
  <si>
    <t>1c. STPIS - Daily performance</t>
  </si>
  <si>
    <t>1e. STPIS - Exclusions</t>
  </si>
  <si>
    <t>1f. STPIS - GSL</t>
  </si>
  <si>
    <t>This information is collected to inform the application of the STPIS to the DNSP in future regulatory periods. The information is also collected to monitor network performance, and may be used in performance reports.</t>
  </si>
  <si>
    <t>Total - after removing excluded events</t>
  </si>
  <si>
    <t>Table 4: Distribution customer numbers</t>
  </si>
  <si>
    <t>Outage ID</t>
  </si>
  <si>
    <t xml:space="preserve">Cause of event
</t>
  </si>
  <si>
    <t>Did the AER's GSL Scheme apply at any time during the regulatory year?</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</si>
  <si>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</si>
  <si>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</si>
  <si>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</si>
  <si>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</si>
  <si>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</si>
  <si>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</si>
  <si>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</si>
  <si>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</si>
  <si>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</si>
  <si>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</si>
  <si>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</si>
  <si>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</si>
  <si>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</si>
  <si>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</si>
  <si>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</si>
  <si>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</si>
  <si>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</si>
  <si>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</si>
  <si>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</si>
  <si>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</si>
  <si>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</si>
  <si>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</si>
  <si>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</si>
  <si>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</si>
  <si>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</si>
  <si>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</si>
  <si>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no</t>
  </si>
  <si>
    <t>The information is required to assess the outturn level of service provided to the DNSPs customers, and will inform the AER’s review of future regulatory proposals. The information may be used in performance reports.</t>
  </si>
  <si>
    <t>Total unplanned customer minutes off supply (Mins)</t>
  </si>
  <si>
    <t>Effect on unplanned MAIFI</t>
  </si>
  <si>
    <t>Network performance - feeders</t>
  </si>
  <si>
    <t>Note</t>
  </si>
  <si>
    <t>(1) The sum of the number of distribution customers for each feeder category may not equal the average distribution customer numbers shown on sheet 1a, due to rounding.</t>
  </si>
  <si>
    <t>Reliability - planned outages</t>
  </si>
  <si>
    <t>Table 1: Planned outages</t>
  </si>
  <si>
    <r>
      <t>Number of distribution customers</t>
    </r>
    <r>
      <rPr>
        <b/>
        <vertAlign val="superscript"/>
        <sz val="8"/>
        <color indexed="9"/>
        <rFont val="Arial"/>
        <family val="2"/>
      </rPr>
      <t>(1)</t>
    </r>
  </si>
  <si>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</si>
  <si>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</si>
  <si>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</si>
  <si>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</si>
  <si>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</si>
  <si>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</si>
  <si>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</si>
  <si>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</si>
  <si>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</si>
  <si>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</si>
  <si>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</si>
  <si>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SAIDI</t>
  </si>
  <si>
    <t xml:space="preserve">SAIFI  </t>
  </si>
  <si>
    <t>Effect on unplanned MAIFI (by feeder classification)</t>
  </si>
  <si>
    <t xml:space="preserve">Event category (use exclusion categories listed in section 3.3(a) of the AER's STPIS)
</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</si>
  <si>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</si>
  <si>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</si>
  <si>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</si>
  <si>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</si>
  <si>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</si>
  <si>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</si>
  <si>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</si>
  <si>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</si>
  <si>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</si>
  <si>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</si>
  <si>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</si>
  <si>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</si>
  <si>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</si>
  <si>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</si>
  <si>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</si>
  <si>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</si>
  <si>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</si>
  <si>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</si>
  <si>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</si>
  <si>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</si>
  <si>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</si>
  <si>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</si>
  <si>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</si>
  <si>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</si>
  <si>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</si>
  <si>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</si>
  <si>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</si>
  <si>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</si>
  <si>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</si>
  <si>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</si>
  <si>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</si>
  <si>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</si>
  <si>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</si>
  <si>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</si>
  <si>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</si>
  <si>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</si>
  <si>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</si>
  <si>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</si>
  <si>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</si>
  <si>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</si>
  <si>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</si>
  <si>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</si>
  <si>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</si>
  <si>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</si>
  <si>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</si>
  <si>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</si>
  <si>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</si>
  <si>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</si>
  <si>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</si>
  <si>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total number of calls to the fault line to be reported, including any answered by an automated response service and terminated without being answered by an operator. Excludes missed calls where the fault line is overloaded.</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</si>
  <si>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</si>
  <si>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</si>
  <si>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</si>
  <si>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</si>
  <si>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</si>
  <si>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</si>
  <si>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</si>
  <si>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</si>
  <si>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</si>
  <si>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</si>
  <si>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</si>
  <si>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</si>
  <si>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</si>
  <si>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</si>
  <si>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</si>
  <si>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</si>
  <si>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</si>
  <si>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</si>
  <si>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</si>
  <si>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</si>
  <si>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</si>
  <si>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</si>
  <si>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</si>
  <si>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</si>
  <si>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</si>
  <si>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</si>
  <si>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</si>
  <si>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</si>
  <si>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</si>
  <si>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</si>
  <si>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</si>
  <si>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</si>
  <si>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</si>
  <si>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</si>
  <si>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</si>
  <si>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</si>
  <si>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</si>
  <si>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</si>
  <si>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</si>
  <si>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</si>
  <si>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</si>
  <si>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</si>
  <si>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</si>
  <si>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</si>
  <si>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</si>
  <si>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</si>
  <si>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</si>
  <si>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</si>
  <si>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</si>
  <si>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</si>
  <si>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</si>
  <si>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</si>
  <si>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</si>
  <si>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</si>
  <si>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</si>
  <si>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</si>
  <si>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</si>
  <si>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</si>
  <si>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</si>
  <si>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</si>
  <si>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</si>
  <si>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</si>
  <si>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</si>
  <si>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</si>
  <si>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</si>
  <si>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</si>
  <si>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</si>
  <si>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</si>
  <si>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</si>
  <si>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</si>
  <si>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</si>
  <si>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</si>
  <si>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</si>
  <si>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</si>
  <si>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</si>
  <si>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</si>
  <si>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</si>
  <si>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</si>
  <si>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</si>
  <si>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</si>
  <si>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</si>
  <si>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</si>
  <si>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</si>
  <si>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</si>
  <si>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</si>
  <si>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</si>
  <si>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</si>
  <si>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</si>
  <si>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</si>
  <si>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</si>
  <si>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</si>
  <si>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</si>
  <si>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</si>
  <si>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</si>
  <si>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Powercor, excluding those reported under 'connection and augmentation'</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</si>
  <si>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</si>
  <si>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</si>
  <si>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The proportion of complaints made to the DNSP where the complainant raised issues about voltage dips</t>
  </si>
  <si>
    <t>Calls to fault line answered within 30 seconds</t>
  </si>
  <si>
    <t>Telephone answering excluded events</t>
  </si>
  <si>
    <t>The events listed in section 3.3 of the STPIS, November 2009.</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</si>
  <si>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</si>
  <si>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Customer service*</t>
  </si>
  <si>
    <t>Number of calls answered in 30 seconds</t>
  </si>
  <si>
    <t>2. Quality of service and customer service</t>
  </si>
  <si>
    <t>4. Network performance</t>
  </si>
  <si>
    <t xml:space="preserve">  4a. Network performance - feeder reliability</t>
  </si>
  <si>
    <t xml:space="preserve">  4c. Network performance - planned outages</t>
  </si>
  <si>
    <t>Number of calls</t>
  </si>
  <si>
    <t>Short rural</t>
  </si>
  <si>
    <t>Long rural</t>
  </si>
  <si>
    <t>Network</t>
  </si>
  <si>
    <t>MAIFI
All events</t>
  </si>
  <si>
    <t>MAIFI
(after removing excluded events)</t>
  </si>
  <si>
    <t>Click here for details.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</si>
  <si>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</si>
  <si>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</si>
  <si>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</si>
  <si>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</si>
  <si>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</si>
  <si>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</si>
  <si>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</si>
  <si>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</si>
  <si>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</si>
  <si>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</si>
  <si>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</si>
  <si>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</si>
  <si>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</si>
  <si>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</si>
  <si>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</si>
  <si>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</si>
  <si>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</si>
  <si>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</si>
  <si>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</si>
  <si>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</si>
  <si>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</si>
  <si>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</si>
  <si>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</si>
  <si>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</si>
  <si>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n/a</t>
  </si>
  <si>
    <t>AC024</t>
  </si>
  <si>
    <t>Sunshine CSC</t>
  </si>
  <si>
    <t>Rural Short</t>
  </si>
  <si>
    <t>No</t>
  </si>
  <si>
    <t>AC025</t>
  </si>
  <si>
    <t>AC026</t>
  </si>
  <si>
    <t>AC031</t>
  </si>
  <si>
    <t>AC032</t>
  </si>
  <si>
    <t>AC033</t>
  </si>
  <si>
    <t>AL002</t>
  </si>
  <si>
    <t>AL004</t>
  </si>
  <si>
    <t>AL005</t>
  </si>
  <si>
    <t>AL006</t>
  </si>
  <si>
    <t>AL007</t>
  </si>
  <si>
    <t>AL011</t>
  </si>
  <si>
    <t>AL012</t>
  </si>
  <si>
    <t>AL013</t>
  </si>
  <si>
    <t>AL014</t>
  </si>
  <si>
    <t>ART023</t>
  </si>
  <si>
    <t>Horsham CSC</t>
  </si>
  <si>
    <t>Rural Long</t>
  </si>
  <si>
    <t>ART031</t>
  </si>
  <si>
    <t>ART033</t>
  </si>
  <si>
    <t>ART034</t>
  </si>
  <si>
    <t>BAN001</t>
  </si>
  <si>
    <t>Ballarat CSC</t>
  </si>
  <si>
    <t>BAN002</t>
  </si>
  <si>
    <t>BAN003</t>
  </si>
  <si>
    <t>BAN004</t>
  </si>
  <si>
    <t>BAN005</t>
  </si>
  <si>
    <t>YES</t>
  </si>
  <si>
    <t>BAN006</t>
  </si>
  <si>
    <t>BAN007</t>
  </si>
  <si>
    <t>BAN008</t>
  </si>
  <si>
    <t>BAN009</t>
  </si>
  <si>
    <t>BAN011</t>
  </si>
  <si>
    <t>BAN013</t>
  </si>
  <si>
    <t>BAN015</t>
  </si>
  <si>
    <t>BAS011</t>
  </si>
  <si>
    <t>BAS012</t>
  </si>
  <si>
    <t>BAS013</t>
  </si>
  <si>
    <t>BAS014</t>
  </si>
  <si>
    <t>BAS021</t>
  </si>
  <si>
    <t>BAS022</t>
  </si>
  <si>
    <t>BAS023</t>
  </si>
  <si>
    <t>BAS024</t>
  </si>
  <si>
    <t>BAS034</t>
  </si>
  <si>
    <t>BBD013</t>
  </si>
  <si>
    <t>Mildura CSC</t>
  </si>
  <si>
    <t>BBD014</t>
  </si>
  <si>
    <t>BBD021</t>
  </si>
  <si>
    <t>BBD022</t>
  </si>
  <si>
    <t>BET001</t>
  </si>
  <si>
    <t>Bendigo CSC</t>
  </si>
  <si>
    <t>BET002</t>
  </si>
  <si>
    <t>BET003</t>
  </si>
  <si>
    <t>BET004</t>
  </si>
  <si>
    <t>BET005</t>
  </si>
  <si>
    <t>BET006</t>
  </si>
  <si>
    <t>BET007</t>
  </si>
  <si>
    <t>BET008</t>
  </si>
  <si>
    <t>BGO011</t>
  </si>
  <si>
    <t>BGO012</t>
  </si>
  <si>
    <t>BGO013</t>
  </si>
  <si>
    <t>BGO021</t>
  </si>
  <si>
    <t>BGO022</t>
  </si>
  <si>
    <t>BGO023</t>
  </si>
  <si>
    <t>BGO024</t>
  </si>
  <si>
    <t>BLT016</t>
  </si>
  <si>
    <t>BLT017</t>
  </si>
  <si>
    <t>BLT019</t>
  </si>
  <si>
    <t>BLT020</t>
  </si>
  <si>
    <t>BLT021</t>
  </si>
  <si>
    <t>BLT022</t>
  </si>
  <si>
    <t>BLT023</t>
  </si>
  <si>
    <t>BLT030</t>
  </si>
  <si>
    <t>BLT031</t>
  </si>
  <si>
    <t>BMH003</t>
  </si>
  <si>
    <t>BMH004</t>
  </si>
  <si>
    <t>BMH005</t>
  </si>
  <si>
    <t>BMH006</t>
  </si>
  <si>
    <t>CDN001</t>
  </si>
  <si>
    <t>Warrnambool CSC</t>
  </si>
  <si>
    <t>CDN002</t>
  </si>
  <si>
    <t>CDN003</t>
  </si>
  <si>
    <t>CDN004</t>
  </si>
  <si>
    <t>CDN006</t>
  </si>
  <si>
    <t>CHA003</t>
  </si>
  <si>
    <t>CHA005</t>
  </si>
  <si>
    <t>CHA006</t>
  </si>
  <si>
    <t>CHM011</t>
  </si>
  <si>
    <t>CHM012</t>
  </si>
  <si>
    <t>CLC001</t>
  </si>
  <si>
    <t>CLC002</t>
  </si>
  <si>
    <t>CLC003</t>
  </si>
  <si>
    <t>CLC004</t>
  </si>
  <si>
    <t>CLC005</t>
  </si>
  <si>
    <t>CLC006</t>
  </si>
  <si>
    <t>CLC007</t>
  </si>
  <si>
    <t>CME014</t>
  </si>
  <si>
    <t>Shepparton CSC</t>
  </si>
  <si>
    <t>CME015</t>
  </si>
  <si>
    <t>CME016</t>
  </si>
  <si>
    <t>CME021</t>
  </si>
  <si>
    <t>CME022</t>
  </si>
  <si>
    <t>CMN001</t>
  </si>
  <si>
    <t>CMN002</t>
  </si>
  <si>
    <t>CMN003</t>
  </si>
  <si>
    <t>CMN004</t>
  </si>
  <si>
    <t>CMN005</t>
  </si>
  <si>
    <t>COB011</t>
  </si>
  <si>
    <t>COB012</t>
  </si>
  <si>
    <t>COB021</t>
  </si>
  <si>
    <t>CRO013</t>
  </si>
  <si>
    <t>Geelong CSC</t>
  </si>
  <si>
    <t>CRO014</t>
  </si>
  <si>
    <t>CRO021</t>
  </si>
  <si>
    <t>CRO022</t>
  </si>
  <si>
    <t>CRO023</t>
  </si>
  <si>
    <t>CRO024</t>
  </si>
  <si>
    <t>CRO031</t>
  </si>
  <si>
    <t>CRO032</t>
  </si>
  <si>
    <t>CRO033</t>
  </si>
  <si>
    <t>CRO034</t>
  </si>
  <si>
    <t>CTN001</t>
  </si>
  <si>
    <t>CTN002</t>
  </si>
  <si>
    <t>CTN003</t>
  </si>
  <si>
    <t>CTN004</t>
  </si>
  <si>
    <t>CTN005</t>
  </si>
  <si>
    <t>CTN006</t>
  </si>
  <si>
    <t>DDL011</t>
  </si>
  <si>
    <t>DDL012</t>
  </si>
  <si>
    <t>DDL013</t>
  </si>
  <si>
    <t>DDL014</t>
  </si>
  <si>
    <t>DDL021</t>
  </si>
  <si>
    <t>DDL022</t>
  </si>
  <si>
    <t>DDL023</t>
  </si>
  <si>
    <t>DDL024</t>
  </si>
  <si>
    <t>DLF001</t>
  </si>
  <si>
    <t>#</t>
  </si>
  <si>
    <t>DLF004</t>
  </si>
  <si>
    <t>ECA001</t>
  </si>
  <si>
    <t>ECA003</t>
  </si>
  <si>
    <t>ECA005</t>
  </si>
  <si>
    <t>ECA007</t>
  </si>
  <si>
    <t>ECA010</t>
  </si>
  <si>
    <t>ECA012</t>
  </si>
  <si>
    <t>EHK021</t>
  </si>
  <si>
    <t>EHK022</t>
  </si>
  <si>
    <t>EHK023</t>
  </si>
  <si>
    <t>EHK024</t>
  </si>
  <si>
    <t>EHK031</t>
  </si>
  <si>
    <t>EHK032</t>
  </si>
  <si>
    <t>EHK033</t>
  </si>
  <si>
    <t>EHK034</t>
  </si>
  <si>
    <t>ETSA001</t>
  </si>
  <si>
    <t>ETSA003</t>
  </si>
  <si>
    <t>FNS011</t>
  </si>
  <si>
    <t>FNS012</t>
  </si>
  <si>
    <t>FNS013</t>
  </si>
  <si>
    <t>FNS021</t>
  </si>
  <si>
    <t>FNS022</t>
  </si>
  <si>
    <t>FNS023</t>
  </si>
  <si>
    <t>FNS032</t>
  </si>
  <si>
    <t>GB011</t>
  </si>
  <si>
    <t>GB012</t>
  </si>
  <si>
    <t>GB014</t>
  </si>
  <si>
    <t>GB031</t>
  </si>
  <si>
    <t>GB032</t>
  </si>
  <si>
    <t>GCY012</t>
  </si>
  <si>
    <t>GCY013</t>
  </si>
  <si>
    <t>GCY014</t>
  </si>
  <si>
    <t>GCY021</t>
  </si>
  <si>
    <t>GCY022</t>
  </si>
  <si>
    <t>GCY023</t>
  </si>
  <si>
    <t>GCY024</t>
  </si>
  <si>
    <t>GL011</t>
  </si>
  <si>
    <t>GL012</t>
  </si>
  <si>
    <t>GL013</t>
  </si>
  <si>
    <t>GL014</t>
  </si>
  <si>
    <t>GL015</t>
  </si>
  <si>
    <t>GL021</t>
  </si>
  <si>
    <t>GL022</t>
  </si>
  <si>
    <t>GL023</t>
  </si>
  <si>
    <t>GL024</t>
  </si>
  <si>
    <t>GLE011</t>
  </si>
  <si>
    <t>GLE012</t>
  </si>
  <si>
    <t>GLE013</t>
  </si>
  <si>
    <t>GLE021</t>
  </si>
  <si>
    <t>GLE023</t>
  </si>
  <si>
    <t>GLE024</t>
  </si>
  <si>
    <t>GLE031</t>
  </si>
  <si>
    <t>GLE032</t>
  </si>
  <si>
    <t>GLE033</t>
  </si>
  <si>
    <t>GSB011</t>
  </si>
  <si>
    <t>GSB012</t>
  </si>
  <si>
    <t>GSB013</t>
  </si>
  <si>
    <t>GSB014</t>
  </si>
  <si>
    <t>HSM001</t>
  </si>
  <si>
    <t>HSM002</t>
  </si>
  <si>
    <t>HSM003</t>
  </si>
  <si>
    <t>HSM004</t>
  </si>
  <si>
    <t>HSM005</t>
  </si>
  <si>
    <t>HSM006</t>
  </si>
  <si>
    <t>HSM009</t>
  </si>
  <si>
    <t>HSM010</t>
  </si>
  <si>
    <t>HTN001</t>
  </si>
  <si>
    <t>HTN002</t>
  </si>
  <si>
    <t>HTN003</t>
  </si>
  <si>
    <t>HTN004</t>
  </si>
  <si>
    <t>HTN005</t>
  </si>
  <si>
    <t>HTN006</t>
  </si>
  <si>
    <t>HYT011</t>
  </si>
  <si>
    <t>KGT002</t>
  </si>
  <si>
    <t>KGT003</t>
  </si>
  <si>
    <t>KGT004</t>
  </si>
  <si>
    <t>KRT012</t>
  </si>
  <si>
    <t>KRT013</t>
  </si>
  <si>
    <t>KRT022</t>
  </si>
  <si>
    <t>KRT023</t>
  </si>
  <si>
    <t>KRT031</t>
  </si>
  <si>
    <t>KYM001</t>
  </si>
  <si>
    <t>KYM002</t>
  </si>
  <si>
    <t>KYM003</t>
  </si>
  <si>
    <t>KYM004</t>
  </si>
  <si>
    <t>KYM005</t>
  </si>
  <si>
    <t>KYM006</t>
  </si>
  <si>
    <t>LV001</t>
  </si>
  <si>
    <t>LV002</t>
  </si>
  <si>
    <t>LV003</t>
  </si>
  <si>
    <t>LV004</t>
  </si>
  <si>
    <t>LV005</t>
  </si>
  <si>
    <t>LV006</t>
  </si>
  <si>
    <t>LV007</t>
  </si>
  <si>
    <t>LV008</t>
  </si>
  <si>
    <t>LV009</t>
  </si>
  <si>
    <t>LV010</t>
  </si>
  <si>
    <t>LVN001</t>
  </si>
  <si>
    <t>LVN021</t>
  </si>
  <si>
    <t>LVN022</t>
  </si>
  <si>
    <t>LVN023</t>
  </si>
  <si>
    <t>LVN024</t>
  </si>
  <si>
    <t>LVN031</t>
  </si>
  <si>
    <t>LVN032</t>
  </si>
  <si>
    <t>LVN033</t>
  </si>
  <si>
    <t>LVN034</t>
  </si>
  <si>
    <t>MBN012</t>
  </si>
  <si>
    <t>MBN013</t>
  </si>
  <si>
    <t>MBN014</t>
  </si>
  <si>
    <t>MBN021</t>
  </si>
  <si>
    <t>MBN022</t>
  </si>
  <si>
    <t>MBN023</t>
  </si>
  <si>
    <t>MDA022</t>
  </si>
  <si>
    <t>MDA023</t>
  </si>
  <si>
    <t>MDA024</t>
  </si>
  <si>
    <t>MDA031</t>
  </si>
  <si>
    <t>MDA032</t>
  </si>
  <si>
    <t>MDA033</t>
  </si>
  <si>
    <t>MDA034</t>
  </si>
  <si>
    <t>MLN011</t>
  </si>
  <si>
    <t>MLN012</t>
  </si>
  <si>
    <t>MLN013</t>
  </si>
  <si>
    <t>MLN014</t>
  </si>
  <si>
    <t>MLN021</t>
  </si>
  <si>
    <t>MLN022</t>
  </si>
  <si>
    <t>MLN024</t>
  </si>
  <si>
    <t>MNA013</t>
  </si>
  <si>
    <t>MNA014</t>
  </si>
  <si>
    <t>MNA021</t>
  </si>
  <si>
    <t>MNA022</t>
  </si>
  <si>
    <t>MNA024</t>
  </si>
  <si>
    <t>MNA034</t>
  </si>
  <si>
    <t>MRO002</t>
  </si>
  <si>
    <t>MRO004</t>
  </si>
  <si>
    <t>MRO005</t>
  </si>
  <si>
    <t>MRO006</t>
  </si>
  <si>
    <t>MRO007</t>
  </si>
  <si>
    <t>MRO008</t>
  </si>
  <si>
    <t>NHL015</t>
  </si>
  <si>
    <t>NHL016</t>
  </si>
  <si>
    <t>NHL031</t>
  </si>
  <si>
    <t>NKA001</t>
  </si>
  <si>
    <t>NKA002</t>
  </si>
  <si>
    <t>NKA003</t>
  </si>
  <si>
    <t>NKA004</t>
  </si>
  <si>
    <t>NKA005</t>
  </si>
  <si>
    <t>NKA006</t>
  </si>
  <si>
    <t>OYN001</t>
  </si>
  <si>
    <t>OYN003</t>
  </si>
  <si>
    <t>OYN005</t>
  </si>
  <si>
    <t>OYN007</t>
  </si>
  <si>
    <t>PLD001</t>
  </si>
  <si>
    <t>PLD002</t>
  </si>
  <si>
    <t>PLD003</t>
  </si>
  <si>
    <t>PLD004</t>
  </si>
  <si>
    <t>PLD005</t>
  </si>
  <si>
    <t>PLD006</t>
  </si>
  <si>
    <t>RCT011</t>
  </si>
  <si>
    <t>RCT012</t>
  </si>
  <si>
    <t>RCT013</t>
  </si>
  <si>
    <t>RCT014</t>
  </si>
  <si>
    <t>RCT015</t>
  </si>
  <si>
    <t>RCT021</t>
  </si>
  <si>
    <t>RCT022</t>
  </si>
  <si>
    <t>RCT023</t>
  </si>
  <si>
    <t>RVL001</t>
  </si>
  <si>
    <t>RVL004</t>
  </si>
  <si>
    <t>RVL006</t>
  </si>
  <si>
    <t>RVL008</t>
  </si>
  <si>
    <t>SA001</t>
  </si>
  <si>
    <t>SA002</t>
  </si>
  <si>
    <t>SA003</t>
  </si>
  <si>
    <t>SA004</t>
  </si>
  <si>
    <t>SA005</t>
  </si>
  <si>
    <t>SA006</t>
  </si>
  <si>
    <t>SA007</t>
  </si>
  <si>
    <t>SA008</t>
  </si>
  <si>
    <t>SA009</t>
  </si>
  <si>
    <t>SA010</t>
  </si>
  <si>
    <t>SA011</t>
  </si>
  <si>
    <t>SA012</t>
  </si>
  <si>
    <t>SHL001</t>
  </si>
  <si>
    <t>SHL002</t>
  </si>
  <si>
    <t>SHL004</t>
  </si>
  <si>
    <t>SHL005</t>
  </si>
  <si>
    <t>SHL007</t>
  </si>
  <si>
    <t>SHL008</t>
  </si>
  <si>
    <t>SHN011</t>
  </si>
  <si>
    <t>SHN012</t>
  </si>
  <si>
    <t>SHN014</t>
  </si>
  <si>
    <t>SHN021</t>
  </si>
  <si>
    <t>SHN022</t>
  </si>
  <si>
    <t>SHN023</t>
  </si>
  <si>
    <t>SHN024</t>
  </si>
  <si>
    <t>SHP011</t>
  </si>
  <si>
    <t>SHP012</t>
  </si>
  <si>
    <t>SHP014</t>
  </si>
  <si>
    <t>SHP021</t>
  </si>
  <si>
    <t>SSE011</t>
  </si>
  <si>
    <t>SSE012</t>
  </si>
  <si>
    <t>SSE013</t>
  </si>
  <si>
    <t>SSE014</t>
  </si>
  <si>
    <t>SSE031</t>
  </si>
  <si>
    <t>SSE032</t>
  </si>
  <si>
    <t>SSE033</t>
  </si>
  <si>
    <t>SSE034</t>
  </si>
  <si>
    <t>STL004</t>
  </si>
  <si>
    <t>STL005</t>
  </si>
  <si>
    <t>STL006</t>
  </si>
  <si>
    <t>STL007</t>
  </si>
  <si>
    <t>STN011</t>
  </si>
  <si>
    <t>STN012</t>
  </si>
  <si>
    <t>STN013</t>
  </si>
  <si>
    <t>STN014</t>
  </si>
  <si>
    <t>STN021</t>
  </si>
  <si>
    <t>STN022</t>
  </si>
  <si>
    <t>STN023</t>
  </si>
  <si>
    <t>STN024</t>
  </si>
  <si>
    <t>SU001</t>
  </si>
  <si>
    <t>SU002</t>
  </si>
  <si>
    <t>SU003</t>
  </si>
  <si>
    <t>SU004</t>
  </si>
  <si>
    <t>SU005</t>
  </si>
  <si>
    <t>SU008</t>
  </si>
  <si>
    <t>SU009</t>
  </si>
  <si>
    <t>SU010</t>
  </si>
  <si>
    <t>SU011</t>
  </si>
  <si>
    <t>SU012</t>
  </si>
  <si>
    <t>SU013</t>
  </si>
  <si>
    <t>SU015</t>
  </si>
  <si>
    <t>SU027</t>
  </si>
  <si>
    <t>SU097</t>
  </si>
  <si>
    <t>TRG001</t>
  </si>
  <si>
    <t>TRG002</t>
  </si>
  <si>
    <t>TRG003</t>
  </si>
  <si>
    <t>TRG004</t>
  </si>
  <si>
    <t>TRG005</t>
  </si>
  <si>
    <t>WBE011</t>
  </si>
  <si>
    <t>WBE012</t>
  </si>
  <si>
    <t>WBE013</t>
  </si>
  <si>
    <t>WBE014</t>
  </si>
  <si>
    <t>WBE021</t>
  </si>
  <si>
    <t>WBE022</t>
  </si>
  <si>
    <t>WBE023</t>
  </si>
  <si>
    <t>WBE024</t>
  </si>
  <si>
    <t>WBE031</t>
  </si>
  <si>
    <t>WBE032</t>
  </si>
  <si>
    <t>WBE033</t>
  </si>
  <si>
    <t>WBE034</t>
  </si>
  <si>
    <t>WBL002</t>
  </si>
  <si>
    <t>WBL003</t>
  </si>
  <si>
    <t>WBL004</t>
  </si>
  <si>
    <t>WBL005</t>
  </si>
  <si>
    <t>WBL006</t>
  </si>
  <si>
    <t>WBL008</t>
  </si>
  <si>
    <t>WBL010</t>
  </si>
  <si>
    <t>WBL012</t>
  </si>
  <si>
    <t>WIN011</t>
  </si>
  <si>
    <t>WIN012</t>
  </si>
  <si>
    <t>WIN013</t>
  </si>
  <si>
    <t>WMN014</t>
  </si>
  <si>
    <t>WMN021</t>
  </si>
  <si>
    <t>WND011</t>
  </si>
  <si>
    <t>WND012</t>
  </si>
  <si>
    <t>WND013</t>
  </si>
  <si>
    <t>WND014</t>
  </si>
  <si>
    <t>WND021</t>
  </si>
  <si>
    <t>WND022</t>
  </si>
  <si>
    <t>WND023</t>
  </si>
  <si>
    <t>WND024</t>
  </si>
  <si>
    <t>WPD011</t>
  </si>
  <si>
    <t>WPD012</t>
  </si>
  <si>
    <t>WPD013</t>
  </si>
  <si>
    <t>WPD014</t>
  </si>
  <si>
    <t>WPD021</t>
  </si>
  <si>
    <t>WPD022</t>
  </si>
  <si>
    <t>WPD024</t>
  </si>
  <si>
    <t>WPD031</t>
  </si>
  <si>
    <t>WPD032</t>
  </si>
  <si>
    <t>WPD033</t>
  </si>
  <si>
    <t>469260-1</t>
  </si>
  <si>
    <t>3.3 b)</t>
  </si>
  <si>
    <t>Threshold exceeded due to Weather related Pole Fires across</t>
  </si>
  <si>
    <t>470345-1</t>
  </si>
  <si>
    <t>477331-1</t>
  </si>
  <si>
    <t>470576-1</t>
  </si>
  <si>
    <t>470577-1</t>
  </si>
  <si>
    <t>475909-1</t>
  </si>
  <si>
    <t>478344-1</t>
  </si>
  <si>
    <t>520064-1</t>
  </si>
  <si>
    <t>Threshold exceeded due to storm activity on the network</t>
  </si>
  <si>
    <t>519191-1</t>
  </si>
  <si>
    <t>520120-1</t>
  </si>
  <si>
    <t>519926-1</t>
  </si>
  <si>
    <t>520155-1</t>
  </si>
  <si>
    <t>520330-1</t>
  </si>
  <si>
    <t>519133-1</t>
  </si>
  <si>
    <t>519064-1</t>
  </si>
  <si>
    <t>520513-1</t>
  </si>
  <si>
    <t>520242-1</t>
  </si>
  <si>
    <t>520334-1</t>
  </si>
  <si>
    <t>521315-1</t>
  </si>
  <si>
    <t>519978-1</t>
  </si>
  <si>
    <t>520136-1</t>
  </si>
  <si>
    <t>520061-1</t>
  </si>
  <si>
    <t>519335-1</t>
  </si>
  <si>
    <t>521037-1</t>
  </si>
  <si>
    <t>521516-1</t>
  </si>
  <si>
    <t>519185-1</t>
  </si>
  <si>
    <t>518995-1</t>
  </si>
  <si>
    <t>F-1727-b</t>
  </si>
  <si>
    <t>521508-1</t>
  </si>
  <si>
    <t>521505-1</t>
  </si>
  <si>
    <t>519050-1</t>
  </si>
  <si>
    <t>518949-1</t>
  </si>
  <si>
    <t>521515-1</t>
  </si>
  <si>
    <t>521514-1</t>
  </si>
  <si>
    <t>521513-1</t>
  </si>
  <si>
    <t>519249-1</t>
  </si>
  <si>
    <t>519337-1</t>
  </si>
  <si>
    <t>518836-1</t>
  </si>
  <si>
    <t>518889-1</t>
  </si>
  <si>
    <t>518857-1</t>
  </si>
  <si>
    <t>518835-1</t>
  </si>
  <si>
    <t>521511-1</t>
  </si>
  <si>
    <t>521481-1</t>
  </si>
  <si>
    <t>521475-1</t>
  </si>
  <si>
    <t>521418-1</t>
  </si>
  <si>
    <t>520787-1</t>
  </si>
  <si>
    <t>518996-1</t>
  </si>
  <si>
    <t>521474-1</t>
  </si>
  <si>
    <t>520947-1</t>
  </si>
  <si>
    <t>Powercor Australia Ltd</t>
  </si>
  <si>
    <t>ACN 064 651 109</t>
  </si>
  <si>
    <t>40 Market Street</t>
  </si>
  <si>
    <t>Melbourne</t>
  </si>
  <si>
    <t>VIC</t>
  </si>
  <si>
    <t>Locked Bag 14090</t>
  </si>
  <si>
    <t>Hannah Williams</t>
  </si>
  <si>
    <t>03 9683 4088</t>
  </si>
  <si>
    <t>hwilliams@powercor.com.au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</si>
</sst>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b/>
      <sz val="16"/>
      <name val="Arial Black"/>
      <family val="2"/>
    </font>
    <font>
      <sz val="14"/>
      <name val="Arial Black"/>
      <family val="2"/>
    </font>
    <font>
      <b/>
      <sz val="14"/>
      <name val="Arial Black"/>
      <family val="2"/>
    </font>
    <font>
      <sz val="16"/>
      <name val="Arial Black"/>
      <family val="2"/>
    </font>
    <font>
      <b/>
      <sz val="10"/>
      <name val="Arial Black"/>
      <family val="2"/>
    </font>
    <font>
      <sz val="10"/>
      <color theme="0" tint="-0.14999847407452621"/>
      <name val="Arial"/>
      <family val="2"/>
    </font>
    <font>
      <u/>
      <sz val="11"/>
      <color theme="10"/>
      <name val="Calibri"/>
      <family val="2"/>
    </font>
    <font>
      <b/>
      <sz val="10"/>
      <color theme="0"/>
      <name val="Arial"/>
      <family val="2"/>
    </font>
    <font>
      <b/>
      <vertAlign val="superscript"/>
      <sz val="8"/>
      <color indexed="9"/>
      <name val="Arial"/>
      <family val="2"/>
    </font>
    <font>
      <sz val="10"/>
      <color rgb="FF000000"/>
      <name val="Arial"/>
      <family val="2"/>
    </font>
    <font>
      <b/>
      <sz val="14"/>
      <color indexed="9"/>
      <name val="Arial"/>
      <family val="2"/>
    </font>
    <font>
      <sz val="10"/>
      <color rgb="FFFF0000"/>
      <name val="Arial"/>
      <family val="2"/>
    </font>
    <font>
      <sz val="10"/>
      <name val="Calibri"/>
      <family val="2"/>
    </font>
    <font>
      <sz val="10"/>
      <name val="Symbol"/>
      <family val="1"/>
      <charset val="2"/>
    </font>
    <font>
      <sz val="7"/>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
      <patternFill patternType="solid">
        <fgColor theme="0" tint="-0.14999847407452621"/>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s>
  <cellStyleXfs count="182">
    <xf numFmtId="0" fontId="0" fillId="2"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167" fontId="9" fillId="15" borderId="0" applyNumberFormat="0" applyFont="0" applyBorder="0" applyAlignment="0">
      <alignment horizontal="right"/>
    </xf>
    <xf numFmtId="0" fontId="10" fillId="6" borderId="1" applyNumberFormat="0" applyAlignment="0" applyProtection="0"/>
    <xf numFmtId="0" fontId="11" fillId="16" borderId="2" applyNumberFormat="0" applyAlignment="0" applyProtection="0"/>
    <xf numFmtId="0" fontId="12" fillId="0" borderId="0" applyNumberFormat="0" applyFill="0" applyBorder="0" applyAlignment="0" applyProtection="0"/>
    <xf numFmtId="0" fontId="13" fillId="17"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4" borderId="1" applyNumberFormat="0" applyAlignment="0" applyProtection="0"/>
    <xf numFmtId="167" fontId="5" fillId="18" borderId="0" applyFont="0" applyBorder="0" applyAlignment="0">
      <alignment horizontal="right"/>
      <protection locked="0"/>
    </xf>
    <xf numFmtId="166" fontId="9" fillId="19" borderId="0" applyFont="0" applyBorder="0">
      <alignment horizontal="right"/>
      <protection locked="0"/>
    </xf>
    <xf numFmtId="167" fontId="9" fillId="20" borderId="0" applyFont="0" applyBorder="0">
      <alignment horizontal="right"/>
      <protection locked="0"/>
    </xf>
    <xf numFmtId="0" fontId="19" fillId="0" borderId="6" applyNumberFormat="0" applyFill="0" applyAlignment="0" applyProtection="0"/>
    <xf numFmtId="0" fontId="20" fillId="7" borderId="0" applyNumberFormat="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xf numFmtId="0" fontId="5" fillId="0" borderId="0"/>
    <xf numFmtId="0" fontId="5" fillId="0" borderId="0"/>
    <xf numFmtId="0" fontId="9" fillId="5" borderId="7" applyNumberFormat="0" applyFont="0" applyAlignment="0" applyProtection="0"/>
    <xf numFmtId="0" fontId="21" fillId="6" borderId="8" applyNumberFormat="0" applyAlignment="0" applyProtection="0"/>
    <xf numFmtId="0" fontId="5" fillId="0" borderId="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165" fontId="53" fillId="0" borderId="0" applyFont="0" applyFill="0" applyBorder="0" applyAlignment="0" applyProtection="0"/>
    <xf numFmtId="0" fontId="54" fillId="0" borderId="0"/>
    <xf numFmtId="0" fontId="5" fillId="2" borderId="0"/>
    <xf numFmtId="0" fontId="5" fillId="0" borderId="0"/>
    <xf numFmtId="0" fontId="5" fillId="2" borderId="0"/>
    <xf numFmtId="167" fontId="5" fillId="15" borderId="0" applyNumberFormat="0" applyFont="0" applyBorder="0" applyAlignment="0">
      <alignment horizontal="right"/>
    </xf>
    <xf numFmtId="166" fontId="5" fillId="19" borderId="0" applyFont="0" applyBorder="0">
      <alignment horizontal="right"/>
      <protection locked="0"/>
    </xf>
    <xf numFmtId="167" fontId="5" fillId="20" borderId="0" applyFont="0" applyBorder="0">
      <alignment horizontal="right"/>
      <protection locked="0"/>
    </xf>
    <xf numFmtId="0" fontId="5" fillId="5" borderId="7" applyNumberFormat="0" applyFont="0" applyAlignment="0" applyProtection="0"/>
    <xf numFmtId="0" fontId="53" fillId="0" borderId="0"/>
    <xf numFmtId="0" fontId="5" fillId="2" borderId="0"/>
    <xf numFmtId="0" fontId="5" fillId="2"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167" fontId="5" fillId="15" borderId="0" applyNumberFormat="0" applyFont="0" applyBorder="0" applyAlignment="0">
      <alignment horizontal="right"/>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7" fillId="0" borderId="0" applyNumberFormat="0" applyFill="0" applyBorder="0" applyAlignment="0" applyProtection="0">
      <alignment vertical="top"/>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166" fontId="5" fillId="19" borderId="0" applyFont="0" applyBorder="0">
      <alignment horizontal="right"/>
      <protection locked="0"/>
    </xf>
    <xf numFmtId="167" fontId="5" fillId="20" borderId="0" applyFont="0" applyBorder="0">
      <alignment horizontal="right"/>
      <protection locked="0"/>
    </xf>
    <xf numFmtId="0" fontId="5" fillId="0" borderId="0"/>
    <xf numFmtId="0" fontId="5" fillId="0" borderId="0"/>
    <xf numFmtId="0" fontId="5" fillId="0" borderId="0"/>
    <xf numFmtId="0" fontId="53" fillId="0" borderId="0"/>
    <xf numFmtId="0" fontId="5" fillId="0" borderId="0"/>
    <xf numFmtId="0" fontId="5" fillId="2" borderId="0"/>
    <xf numFmtId="0" fontId="5" fillId="0" borderId="0"/>
    <xf numFmtId="0" fontId="5" fillId="2" borderId="0"/>
    <xf numFmtId="0" fontId="5" fillId="5" borderId="7"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7" fontId="5" fillId="18" borderId="0" applyFont="0" applyBorder="0" applyAlignment="0">
      <alignment horizontal="right"/>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0" fontId="5" fillId="2" borderId="0"/>
    <xf numFmtId="0" fontId="5" fillId="0" borderId="0"/>
    <xf numFmtId="0" fontId="5" fillId="2"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6" borderId="1" applyNumberFormat="0" applyAlignment="0" applyProtection="0"/>
    <xf numFmtId="165" fontId="5" fillId="0" borderId="0" applyFont="0" applyFill="0" applyBorder="0" applyAlignment="0" applyProtection="0"/>
    <xf numFmtId="0" fontId="18" fillId="4" borderId="1" applyNumberFormat="0" applyAlignment="0" applyProtection="0"/>
    <xf numFmtId="0" fontId="6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 fillId="0" borderId="0"/>
    <xf numFmtId="0" fontId="5" fillId="0" borderId="0"/>
    <xf numFmtId="0" fontId="5" fillId="0" borderId="0"/>
    <xf numFmtId="0" fontId="5" fillId="5" borderId="7" applyNumberFormat="0" applyFont="0" applyAlignment="0" applyProtection="0"/>
    <xf numFmtId="0" fontId="5" fillId="5" borderId="7" applyNumberFormat="0" applyFont="0" applyAlignment="0" applyProtection="0"/>
    <xf numFmtId="0" fontId="5" fillId="0" borderId="0"/>
    <xf numFmtId="0" fontId="21" fillId="6" borderId="8" applyNumberFormat="0" applyAlignment="0" applyProtection="0"/>
    <xf numFmtId="0" fontId="5" fillId="0" borderId="0"/>
    <xf numFmtId="0" fontId="23" fillId="0" borderId="9"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7" fontId="5" fillId="18" borderId="0" applyFont="0" applyBorder="0" applyAlignment="0">
      <alignment horizontal="right"/>
      <protection locked="0"/>
    </xf>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2" borderId="0"/>
    <xf numFmtId="0" fontId="5" fillId="2" borderId="0"/>
    <xf numFmtId="0" fontId="3" fillId="0" borderId="0"/>
    <xf numFmtId="0" fontId="2" fillId="0" borderId="0"/>
    <xf numFmtId="167" fontId="5" fillId="18" borderId="0" applyFont="0" applyBorder="0" applyAlignment="0">
      <alignment horizontal="right"/>
      <protection locked="0"/>
    </xf>
    <xf numFmtId="0" fontId="5" fillId="0" borderId="0"/>
    <xf numFmtId="0" fontId="5" fillId="0" borderId="0"/>
    <xf numFmtId="0" fontId="2" fillId="0" borderId="0"/>
    <xf numFmtId="0" fontId="1" fillId="0" borderId="0"/>
    <xf numFmtId="0" fontId="5" fillId="0" borderId="0"/>
    <xf numFmtId="167" fontId="5" fillId="18" borderId="0" applyFont="0" applyBorder="0" applyAlignment="0">
      <alignment horizontal="right"/>
      <protection locked="0"/>
    </xf>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18" borderId="0" applyFont="0" applyBorder="0" applyAlignment="0">
      <alignment horizontal="right"/>
      <protection locked="0"/>
    </xf>
    <xf numFmtId="0" fontId="5" fillId="0" borderId="0"/>
    <xf numFmtId="0" fontId="5" fillId="0" borderId="0"/>
    <xf numFmtId="0" fontId="1" fillId="0" borderId="0"/>
    <xf numFmtId="0" fontId="1" fillId="0" borderId="0"/>
    <xf numFmtId="0" fontId="1" fillId="0" borderId="0"/>
    <xf numFmtId="0" fontId="71" fillId="2" borderId="0"/>
  </cellStyleXfs>
  <cellXfs count="384">
    <xf numFmtId="0" fontId="0" fillId="2" borderId="0" xfId="0"/>
    <xf numFmtId="0" fontId="26" fillId="2" borderId="0" xfId="45" applyFont="1"/>
    <xf numFmtId="0" fontId="5" fillId="2" borderId="0" xfId="45"/>
    <xf numFmtId="0" fontId="27" fillId="2" borderId="0" xfId="45" applyFont="1"/>
    <xf numFmtId="0" fontId="29" fillId="21" borderId="10" xfId="45" applyFont="1" applyFill="1" applyBorder="1" applyAlignment="1" applyProtection="1">
      <protection locked="0"/>
    </xf>
    <xf numFmtId="0" fontId="30" fillId="21" borderId="0" xfId="45" applyFont="1" applyFill="1" applyBorder="1" applyAlignment="1"/>
    <xf numFmtId="0" fontId="30" fillId="21" borderId="11" xfId="45" applyFont="1" applyFill="1" applyBorder="1" applyAlignment="1"/>
    <xf numFmtId="2" fontId="31" fillId="2" borderId="0" xfId="45" applyNumberFormat="1" applyFont="1" applyBorder="1" applyAlignment="1" applyProtection="1">
      <alignment horizontal="left"/>
    </xf>
    <xf numFmtId="0" fontId="25" fillId="2" borderId="0" xfId="45" applyFont="1" applyAlignment="1" applyProtection="1">
      <protection locked="0"/>
    </xf>
    <xf numFmtId="0" fontId="25" fillId="2" borderId="0" xfId="45" applyFont="1" applyProtection="1">
      <protection locked="0"/>
    </xf>
    <xf numFmtId="0" fontId="31" fillId="2" borderId="0" xfId="45" applyFont="1"/>
    <xf numFmtId="0" fontId="5" fillId="2" borderId="0" xfId="45" applyAlignment="1"/>
    <xf numFmtId="0" fontId="32" fillId="21" borderId="12" xfId="45" applyFont="1" applyFill="1" applyBorder="1"/>
    <xf numFmtId="0" fontId="33" fillId="21" borderId="12" xfId="45" applyFont="1" applyFill="1" applyBorder="1"/>
    <xf numFmtId="0" fontId="33" fillId="2" borderId="0" xfId="45" applyFont="1"/>
    <xf numFmtId="0" fontId="32" fillId="21" borderId="13" xfId="45" applyFont="1" applyFill="1" applyBorder="1"/>
    <xf numFmtId="0" fontId="33" fillId="21" borderId="14" xfId="45" applyFont="1" applyFill="1" applyBorder="1"/>
    <xf numFmtId="0" fontId="30" fillId="21" borderId="15" xfId="0" applyFont="1" applyFill="1" applyBorder="1" applyAlignment="1">
      <alignment horizontal="left" indent="1"/>
    </xf>
    <xf numFmtId="0" fontId="9" fillId="21" borderId="16" xfId="0" applyFont="1" applyFill="1" applyBorder="1" applyAlignment="1"/>
    <xf numFmtId="0" fontId="9" fillId="21" borderId="16" xfId="0" applyFont="1" applyFill="1" applyBorder="1"/>
    <xf numFmtId="0" fontId="9" fillId="21" borderId="17" xfId="0" applyFont="1" applyFill="1" applyBorder="1"/>
    <xf numFmtId="0" fontId="29" fillId="21" borderId="10" xfId="0" applyFont="1" applyFill="1" applyBorder="1" applyAlignment="1">
      <alignment horizontal="left" indent="1"/>
    </xf>
    <xf numFmtId="0" fontId="34" fillId="21" borderId="0" xfId="0" applyFont="1" applyFill="1" applyBorder="1" applyAlignment="1">
      <alignment horizontal="right" indent="1"/>
    </xf>
    <xf numFmtId="0" fontId="34" fillId="21" borderId="11" xfId="0" applyFont="1" applyFill="1" applyBorder="1" applyAlignment="1" applyProtection="1">
      <protection locked="0"/>
    </xf>
    <xf numFmtId="0" fontId="34" fillId="21" borderId="0" xfId="0" applyFont="1" applyFill="1" applyBorder="1"/>
    <xf numFmtId="0" fontId="9" fillId="21" borderId="0" xfId="0" applyFont="1" applyFill="1" applyBorder="1"/>
    <xf numFmtId="0" fontId="9" fillId="21" borderId="11" xfId="0" applyFont="1" applyFill="1" applyBorder="1" applyProtection="1">
      <protection locked="0"/>
    </xf>
    <xf numFmtId="0" fontId="9" fillId="21" borderId="11" xfId="0" applyFont="1" applyFill="1" applyBorder="1"/>
    <xf numFmtId="0" fontId="9" fillId="21" borderId="11" xfId="0" applyFont="1" applyFill="1" applyBorder="1" applyAlignment="1" applyProtection="1">
      <protection locked="0"/>
    </xf>
    <xf numFmtId="0" fontId="30" fillId="21" borderId="10" xfId="0" applyFont="1" applyFill="1" applyBorder="1" applyAlignment="1">
      <alignment horizontal="left" indent="1"/>
    </xf>
    <xf numFmtId="0" fontId="30" fillId="21" borderId="19" xfId="0" applyFont="1" applyFill="1" applyBorder="1" applyAlignment="1">
      <alignment horizontal="left" indent="1"/>
    </xf>
    <xf numFmtId="0" fontId="9" fillId="21" borderId="20" xfId="0" applyFont="1" applyFill="1" applyBorder="1" applyAlignment="1"/>
    <xf numFmtId="0" fontId="9" fillId="21" borderId="20" xfId="0" applyFont="1" applyFill="1" applyBorder="1"/>
    <xf numFmtId="0" fontId="9" fillId="21" borderId="21" xfId="0" applyFont="1" applyFill="1" applyBorder="1"/>
    <xf numFmtId="0" fontId="36" fillId="2" borderId="0" xfId="42" applyFont="1"/>
    <xf numFmtId="0" fontId="36" fillId="2" borderId="0" xfId="42" applyFont="1" applyFill="1" applyBorder="1"/>
    <xf numFmtId="0" fontId="36" fillId="2" borderId="0" xfId="42" applyFont="1" applyFill="1"/>
    <xf numFmtId="0" fontId="40" fillId="20" borderId="0" xfId="35" applyFont="1" applyFill="1" applyBorder="1" applyAlignment="1" applyProtection="1"/>
    <xf numFmtId="0" fontId="5" fillId="2" borderId="0" xfId="48" applyFill="1"/>
    <xf numFmtId="0" fontId="28" fillId="2" borderId="0" xfId="0" applyFont="1"/>
    <xf numFmtId="0" fontId="26" fillId="2" borderId="0" xfId="0" applyFont="1"/>
    <xf numFmtId="0" fontId="26" fillId="2" borderId="0" xfId="0" applyFont="1" applyAlignment="1">
      <alignment horizontal="left"/>
    </xf>
    <xf numFmtId="0" fontId="0" fillId="21" borderId="12" xfId="0" applyFill="1" applyBorder="1"/>
    <xf numFmtId="0" fontId="26" fillId="2" borderId="0" xfId="46" applyFont="1"/>
    <xf numFmtId="0" fontId="5" fillId="2" borderId="0" xfId="46"/>
    <xf numFmtId="0" fontId="26" fillId="2" borderId="0" xfId="46" applyFont="1" applyAlignment="1">
      <alignment horizontal="left"/>
    </xf>
    <xf numFmtId="0" fontId="28" fillId="2" borderId="0" xfId="46" applyFont="1"/>
    <xf numFmtId="0" fontId="9" fillId="2" borderId="0" xfId="46" applyFont="1"/>
    <xf numFmtId="0" fontId="51" fillId="21" borderId="12" xfId="46" applyFont="1" applyFill="1" applyBorder="1" applyAlignment="1">
      <alignment vertical="center" wrapText="1"/>
    </xf>
    <xf numFmtId="0" fontId="49" fillId="21" borderId="27" xfId="46" applyFont="1" applyFill="1" applyBorder="1" applyAlignment="1">
      <alignment vertical="center" wrapText="1"/>
    </xf>
    <xf numFmtId="0" fontId="48" fillId="21" borderId="12"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47" fillId="21" borderId="27" xfId="46" applyFont="1" applyFill="1" applyBorder="1" applyAlignment="1">
      <alignment vertical="center" wrapText="1"/>
    </xf>
    <xf numFmtId="0" fontId="48" fillId="21" borderId="12" xfId="46" applyFont="1" applyFill="1" applyBorder="1" applyAlignment="1">
      <alignment horizontal="right" vertical="center" wrapText="1"/>
    </xf>
    <xf numFmtId="0" fontId="9" fillId="0" borderId="0" xfId="46" applyFont="1" applyFill="1" applyBorder="1"/>
    <xf numFmtId="0" fontId="9" fillId="2" borderId="29" xfId="46" applyFont="1" applyFill="1" applyBorder="1" applyAlignment="1">
      <alignment horizontal="right" vertical="center" wrapText="1"/>
    </xf>
    <xf numFmtId="0" fontId="9" fillId="2" borderId="0" xfId="46" applyFont="1" applyFill="1" applyBorder="1" applyAlignment="1">
      <alignment horizontal="right" vertical="center" wrapText="1"/>
    </xf>
    <xf numFmtId="0" fontId="30" fillId="0" borderId="30" xfId="46" applyFont="1" applyFill="1" applyBorder="1" applyAlignment="1">
      <alignment horizontal="right" vertical="center" wrapText="1"/>
    </xf>
    <xf numFmtId="0" fontId="9" fillId="2" borderId="30" xfId="46" applyFont="1" applyFill="1" applyBorder="1" applyAlignment="1">
      <alignment horizontal="right" vertical="center" wrapText="1"/>
    </xf>
    <xf numFmtId="0" fontId="30" fillId="2" borderId="0" xfId="46" applyFont="1" applyFill="1" applyBorder="1" applyAlignment="1">
      <alignment horizontal="right" vertical="center" wrapText="1"/>
    </xf>
    <xf numFmtId="0" fontId="34" fillId="2" borderId="0" xfId="46" applyFont="1"/>
    <xf numFmtId="0" fontId="45" fillId="21" borderId="12" xfId="46" applyFont="1" applyFill="1" applyBorder="1" applyAlignment="1">
      <alignment horizontal="center" vertical="center" wrapText="1"/>
    </xf>
    <xf numFmtId="0" fontId="34" fillId="2" borderId="29" xfId="46" applyFont="1" applyFill="1" applyBorder="1" applyAlignment="1">
      <alignment horizontal="right" vertical="center" wrapText="1"/>
    </xf>
    <xf numFmtId="0" fontId="9" fillId="2" borderId="29" xfId="46" applyFont="1" applyFill="1" applyBorder="1" applyAlignment="1">
      <alignment horizontal="center" vertical="center" wrapText="1"/>
    </xf>
    <xf numFmtId="0" fontId="26" fillId="2" borderId="0" xfId="46" applyFont="1" applyFill="1"/>
    <xf numFmtId="0" fontId="5" fillId="2" borderId="0" xfId="48" applyFill="1" applyAlignment="1"/>
    <xf numFmtId="0" fontId="5" fillId="2" borderId="0" xfId="44"/>
    <xf numFmtId="0" fontId="27" fillId="2" borderId="0" xfId="48" applyFont="1" applyFill="1" applyAlignment="1"/>
    <xf numFmtId="0" fontId="45" fillId="21" borderId="12" xfId="44" applyFont="1" applyFill="1" applyBorder="1" applyAlignment="1">
      <alignment horizontal="center" vertical="center" wrapText="1"/>
    </xf>
    <xf numFmtId="0" fontId="9" fillId="20" borderId="12" xfId="44" applyFont="1" applyFill="1" applyBorder="1" applyAlignment="1">
      <alignment horizontal="right" vertical="center" wrapText="1"/>
    </xf>
    <xf numFmtId="0" fontId="9" fillId="20" borderId="18" xfId="44" applyFont="1" applyFill="1" applyBorder="1" applyAlignment="1">
      <alignment horizontal="center" wrapText="1"/>
    </xf>
    <xf numFmtId="0" fontId="0" fillId="22" borderId="12" xfId="0" applyFill="1" applyBorder="1"/>
    <xf numFmtId="0" fontId="33" fillId="2" borderId="0" xfId="46" applyFont="1"/>
    <xf numFmtId="0" fontId="26" fillId="2" borderId="0" xfId="0" applyFont="1" applyAlignment="1">
      <alignment horizontal="left" vertical="center"/>
    </xf>
    <xf numFmtId="0" fontId="0" fillId="2" borderId="0" xfId="0" applyAlignment="1"/>
    <xf numFmtId="0" fontId="33" fillId="2" borderId="0" xfId="0" applyFont="1"/>
    <xf numFmtId="0" fontId="0" fillId="2" borderId="0" xfId="0"/>
    <xf numFmtId="0" fontId="28" fillId="2" borderId="0" xfId="0" applyFont="1" applyAlignment="1">
      <alignment horizontal="left"/>
    </xf>
    <xf numFmtId="0" fontId="28" fillId="2" borderId="0" xfId="48" applyFont="1" applyFill="1" applyAlignment="1">
      <alignment horizontal="left"/>
    </xf>
    <xf numFmtId="0" fontId="45" fillId="21" borderId="13" xfId="44" applyFont="1" applyFill="1" applyBorder="1" applyAlignment="1">
      <alignment horizontal="center" vertical="center" wrapText="1"/>
    </xf>
    <xf numFmtId="0" fontId="45" fillId="21" borderId="12" xfId="0" applyFont="1" applyFill="1" applyBorder="1" applyAlignment="1">
      <alignment horizontal="center" vertical="center" wrapText="1"/>
    </xf>
    <xf numFmtId="0" fontId="42" fillId="2" borderId="0" xfId="48" applyFont="1" applyFill="1" applyBorder="1" applyAlignment="1">
      <alignment horizontal="left" vertical="center"/>
    </xf>
    <xf numFmtId="0" fontId="48" fillId="21" borderId="12" xfId="46" applyFont="1" applyFill="1" applyBorder="1"/>
    <xf numFmtId="0" fontId="9" fillId="20" borderId="12" xfId="46" applyFont="1" applyFill="1" applyBorder="1"/>
    <xf numFmtId="0" fontId="36" fillId="2" borderId="0" xfId="46" applyFont="1"/>
    <xf numFmtId="14" fontId="34" fillId="21" borderId="12" xfId="0" applyNumberFormat="1" applyFont="1" applyFill="1" applyBorder="1"/>
    <xf numFmtId="0" fontId="9" fillId="2" borderId="0" xfId="44" applyFont="1"/>
    <xf numFmtId="14" fontId="26" fillId="2" borderId="0" xfId="47" applyNumberFormat="1" applyFont="1"/>
    <xf numFmtId="14" fontId="26" fillId="2" borderId="0" xfId="44" applyNumberFormat="1" applyFont="1" applyFill="1"/>
    <xf numFmtId="14" fontId="33" fillId="2" borderId="0" xfId="44" applyNumberFormat="1" applyFont="1"/>
    <xf numFmtId="14" fontId="5" fillId="2" borderId="0" xfId="44" applyNumberFormat="1"/>
    <xf numFmtId="14" fontId="9" fillId="20" borderId="13" xfId="44" applyNumberFormat="1" applyFont="1" applyFill="1" applyBorder="1" applyAlignment="1">
      <alignment horizontal="center" vertical="center" wrapText="1"/>
    </xf>
    <xf numFmtId="0" fontId="9" fillId="2" borderId="0" xfId="46" applyFont="1"/>
    <xf numFmtId="0" fontId="0" fillId="2" borderId="0" xfId="0"/>
    <xf numFmtId="0" fontId="9" fillId="2" borderId="0" xfId="46" applyFont="1"/>
    <xf numFmtId="0" fontId="50" fillId="21" borderId="13" xfId="0" applyFont="1" applyFill="1" applyBorder="1" applyAlignment="1" applyProtection="1">
      <alignment vertical="center"/>
    </xf>
    <xf numFmtId="0" fontId="34" fillId="21" borderId="13" xfId="0" applyFont="1" applyFill="1" applyBorder="1" applyAlignment="1" applyProtection="1">
      <alignment vertical="center"/>
    </xf>
    <xf numFmtId="0" fontId="34" fillId="21" borderId="13" xfId="0" applyNumberFormat="1" applyFont="1" applyFill="1" applyBorder="1" applyAlignment="1" applyProtection="1">
      <alignment vertical="center"/>
    </xf>
    <xf numFmtId="0" fontId="45" fillId="23" borderId="13" xfId="0" applyFont="1" applyFill="1" applyBorder="1" applyAlignment="1"/>
    <xf numFmtId="0" fontId="55" fillId="21" borderId="13" xfId="0" applyFont="1" applyFill="1" applyBorder="1" applyAlignment="1" applyProtection="1">
      <alignment vertical="center"/>
    </xf>
    <xf numFmtId="1" fontId="9" fillId="20" borderId="18" xfId="0" applyNumberFormat="1" applyFont="1" applyFill="1" applyBorder="1" applyAlignment="1" applyProtection="1">
      <alignment horizontal="left"/>
      <protection locked="0"/>
    </xf>
    <xf numFmtId="168" fontId="43" fillId="20" borderId="12" xfId="46" applyNumberFormat="1" applyFont="1" applyFill="1" applyBorder="1" applyAlignment="1">
      <alignment horizontal="right" vertical="center" wrapText="1"/>
    </xf>
    <xf numFmtId="3" fontId="43" fillId="20" borderId="12" xfId="46" applyNumberFormat="1" applyFont="1" applyFill="1" applyBorder="1" applyAlignment="1">
      <alignment horizontal="right" vertical="center" wrapText="1"/>
    </xf>
    <xf numFmtId="3" fontId="0" fillId="22" borderId="12" xfId="0" applyNumberFormat="1" applyFill="1" applyBorder="1"/>
    <xf numFmtId="164" fontId="0" fillId="22" borderId="12" xfId="0" applyNumberFormat="1" applyFill="1" applyBorder="1"/>
    <xf numFmtId="168" fontId="26" fillId="2" borderId="0" xfId="0" applyNumberFormat="1" applyFont="1"/>
    <xf numFmtId="168" fontId="28" fillId="2" borderId="0" xfId="0" applyNumberFormat="1" applyFont="1" applyAlignment="1">
      <alignment horizontal="left"/>
    </xf>
    <xf numFmtId="168" fontId="0" fillId="2" borderId="0" xfId="0" applyNumberFormat="1"/>
    <xf numFmtId="168" fontId="28" fillId="2" borderId="0" xfId="0" applyNumberFormat="1" applyFont="1"/>
    <xf numFmtId="168" fontId="0" fillId="2" borderId="0" xfId="0" applyNumberFormat="1" applyAlignment="1">
      <alignment wrapText="1"/>
    </xf>
    <xf numFmtId="168" fontId="45" fillId="21" borderId="12" xfId="0" applyNumberFormat="1" applyFont="1" applyFill="1" applyBorder="1" applyAlignment="1">
      <alignment horizontal="center" vertical="center" wrapText="1"/>
    </xf>
    <xf numFmtId="168" fontId="9" fillId="22" borderId="12" xfId="0" applyNumberFormat="1" applyFont="1" applyFill="1" applyBorder="1"/>
    <xf numFmtId="3" fontId="0" fillId="2" borderId="0" xfId="0" applyNumberFormat="1"/>
    <xf numFmtId="3" fontId="45" fillId="21" borderId="12" xfId="0" applyNumberFormat="1" applyFont="1" applyFill="1" applyBorder="1" applyAlignment="1">
      <alignment horizontal="center" vertical="center" wrapText="1"/>
    </xf>
    <xf numFmtId="0" fontId="9" fillId="20" borderId="12" xfId="44" applyFont="1" applyFill="1" applyBorder="1" applyAlignment="1">
      <alignment horizontal="center" vertical="center" wrapText="1"/>
    </xf>
    <xf numFmtId="3" fontId="5" fillId="2" borderId="0" xfId="44" applyNumberFormat="1"/>
    <xf numFmtId="3" fontId="27" fillId="2" borderId="0" xfId="48" applyNumberFormat="1" applyFont="1" applyFill="1" applyAlignment="1"/>
    <xf numFmtId="3" fontId="45" fillId="21" borderId="12" xfId="46" applyNumberFormat="1" applyFont="1" applyFill="1" applyBorder="1" applyAlignment="1">
      <alignment horizontal="center" vertical="center" wrapText="1"/>
    </xf>
    <xf numFmtId="3" fontId="9" fillId="20" borderId="28" xfId="44" applyNumberFormat="1" applyFont="1" applyFill="1" applyBorder="1" applyAlignment="1">
      <alignment horizontal="center" vertical="center" wrapText="1"/>
    </xf>
    <xf numFmtId="4" fontId="5" fillId="2" borderId="0" xfId="44" applyNumberFormat="1"/>
    <xf numFmtId="4" fontId="27" fillId="2" borderId="0" xfId="48" applyNumberFormat="1" applyFont="1" applyFill="1" applyAlignment="1"/>
    <xf numFmtId="4" fontId="45" fillId="21" borderId="12" xfId="46" applyNumberFormat="1" applyFont="1" applyFill="1" applyBorder="1" applyAlignment="1">
      <alignment horizontal="center" vertical="center" wrapText="1"/>
    </xf>
    <xf numFmtId="4" fontId="9" fillId="20" borderId="28" xfId="44" applyNumberFormat="1" applyFont="1" applyFill="1" applyBorder="1" applyAlignment="1">
      <alignment horizontal="center" vertical="center" wrapText="1"/>
    </xf>
    <xf numFmtId="168" fontId="5" fillId="2" borderId="0" xfId="44" applyNumberFormat="1"/>
    <xf numFmtId="168" fontId="5" fillId="2" borderId="0" xfId="48" applyNumberFormat="1" applyFill="1" applyAlignment="1"/>
    <xf numFmtId="168" fontId="45" fillId="21" borderId="12" xfId="44" applyNumberFormat="1" applyFont="1" applyFill="1" applyBorder="1" applyAlignment="1">
      <alignment horizontal="center" vertical="center" wrapText="1"/>
    </xf>
    <xf numFmtId="168" fontId="9" fillId="20" borderId="12" xfId="46" applyNumberFormat="1" applyFont="1" applyFill="1" applyBorder="1" applyAlignment="1">
      <alignment horizontal="right" vertical="center" wrapText="1"/>
    </xf>
    <xf numFmtId="168" fontId="9" fillId="20" borderId="18" xfId="44" applyNumberFormat="1" applyFont="1" applyFill="1" applyBorder="1" applyAlignment="1">
      <alignment horizontal="right" vertical="center" wrapText="1"/>
    </xf>
    <xf numFmtId="4" fontId="0" fillId="2" borderId="0" xfId="0" applyNumberFormat="1"/>
    <xf numFmtId="3" fontId="9" fillId="20" borderId="12" xfId="46" applyNumberFormat="1" applyFont="1" applyFill="1" applyBorder="1"/>
    <xf numFmtId="4" fontId="9" fillId="20" borderId="12" xfId="46" applyNumberFormat="1" applyFont="1" applyFill="1" applyBorder="1"/>
    <xf numFmtId="0" fontId="36" fillId="20" borderId="22" xfId="58" applyFont="1" applyFill="1" applyBorder="1"/>
    <xf numFmtId="0" fontId="36" fillId="20" borderId="23" xfId="58" applyFont="1" applyFill="1" applyBorder="1"/>
    <xf numFmtId="0" fontId="36" fillId="20" borderId="24" xfId="58" applyFont="1" applyFill="1" applyBorder="1"/>
    <xf numFmtId="0" fontId="36" fillId="20" borderId="25" xfId="58" applyFont="1" applyFill="1" applyBorder="1"/>
    <xf numFmtId="0" fontId="36" fillId="20" borderId="0" xfId="58" applyFont="1" applyFill="1" applyBorder="1"/>
    <xf numFmtId="0" fontId="36" fillId="20" borderId="26" xfId="58" applyFont="1" applyFill="1" applyBorder="1"/>
    <xf numFmtId="0" fontId="38" fillId="20" borderId="26" xfId="58" applyFont="1" applyFill="1" applyBorder="1" applyAlignment="1">
      <alignment vertical="center"/>
    </xf>
    <xf numFmtId="0" fontId="39" fillId="20" borderId="26" xfId="58" applyFont="1" applyFill="1" applyBorder="1" applyAlignment="1">
      <alignment vertical="center"/>
    </xf>
    <xf numFmtId="0" fontId="36" fillId="20" borderId="26" xfId="58" applyFont="1" applyFill="1" applyBorder="1" applyAlignment="1">
      <alignment vertical="center"/>
    </xf>
    <xf numFmtId="0" fontId="26" fillId="2" borderId="0" xfId="46" applyFont="1" applyAlignment="1">
      <alignment horizontal="left"/>
    </xf>
    <xf numFmtId="14" fontId="63" fillId="2" borderId="0" xfId="0" applyNumberFormat="1" applyFont="1"/>
    <xf numFmtId="0" fontId="5" fillId="2" borderId="0" xfId="46"/>
    <xf numFmtId="0" fontId="26" fillId="2" borderId="0" xfId="46" applyFont="1" applyAlignment="1">
      <alignment horizontal="left"/>
    </xf>
    <xf numFmtId="0" fontId="5" fillId="2" borderId="0" xfId="46" applyFont="1"/>
    <xf numFmtId="0" fontId="34" fillId="2" borderId="0" xfId="46" applyFont="1"/>
    <xf numFmtId="0" fontId="45" fillId="21" borderId="12" xfId="46" applyFont="1" applyFill="1" applyBorder="1" applyAlignment="1">
      <alignment horizontal="center" vertical="center" wrapText="1"/>
    </xf>
    <xf numFmtId="0" fontId="27" fillId="2" borderId="0" xfId="46" applyFont="1"/>
    <xf numFmtId="0" fontId="27" fillId="2" borderId="0" xfId="46" applyFont="1" applyFill="1"/>
    <xf numFmtId="0" fontId="5" fillId="2" borderId="0" xfId="49" applyFont="1" applyFill="1" applyAlignment="1"/>
    <xf numFmtId="0" fontId="5" fillId="0" borderId="0" xfId="49" applyFont="1" applyAlignment="1"/>
    <xf numFmtId="0" fontId="33" fillId="2" borderId="0" xfId="46" applyFont="1"/>
    <xf numFmtId="0" fontId="28" fillId="2" borderId="0" xfId="48" applyFont="1" applyFill="1" applyAlignment="1">
      <alignment horizontal="left"/>
    </xf>
    <xf numFmtId="0" fontId="45" fillId="21" borderId="13" xfId="44" applyFont="1" applyFill="1" applyBorder="1" applyAlignment="1">
      <alignment horizontal="center" vertical="center" wrapText="1"/>
    </xf>
    <xf numFmtId="14" fontId="26" fillId="2" borderId="0" xfId="47" applyNumberFormat="1" applyFont="1"/>
    <xf numFmtId="14" fontId="26" fillId="2" borderId="0" xfId="44" applyNumberFormat="1" applyFont="1" applyFill="1"/>
    <xf numFmtId="14" fontId="33" fillId="2" borderId="0" xfId="44" applyNumberFormat="1" applyFont="1"/>
    <xf numFmtId="14" fontId="5" fillId="2" borderId="0" xfId="44" applyNumberFormat="1"/>
    <xf numFmtId="0" fontId="45" fillId="21" borderId="12" xfId="66" applyFont="1" applyFill="1" applyBorder="1" applyAlignment="1">
      <alignment horizontal="center" vertical="center" wrapText="1"/>
    </xf>
    <xf numFmtId="0" fontId="5" fillId="2" borderId="0" xfId="46" applyFont="1" applyFill="1"/>
    <xf numFmtId="0" fontId="34" fillId="21" borderId="12" xfId="46" applyFont="1" applyFill="1" applyBorder="1" applyAlignment="1">
      <alignment horizontal="right" vertical="center" wrapText="1"/>
    </xf>
    <xf numFmtId="3" fontId="5" fillId="20" borderId="12" xfId="46" applyNumberFormat="1" applyFont="1" applyFill="1" applyBorder="1" applyAlignment="1">
      <alignment horizontal="right" vertical="center" wrapText="1"/>
    </xf>
    <xf numFmtId="0" fontId="34" fillId="2" borderId="0" xfId="46" applyFont="1" applyFill="1" applyBorder="1" applyAlignment="1">
      <alignment horizontal="right" vertical="center" wrapText="1"/>
    </xf>
    <xf numFmtId="0" fontId="44" fillId="2" borderId="0" xfId="46" applyNumberFormat="1" applyFont="1" applyFill="1" applyBorder="1" applyAlignment="1">
      <alignment horizontal="center" vertical="center" wrapText="1"/>
    </xf>
    <xf numFmtId="0" fontId="34" fillId="2" borderId="0" xfId="46" applyNumberFormat="1" applyFont="1" applyFill="1" applyBorder="1" applyAlignment="1">
      <alignment horizontal="center" vertical="center" wrapText="1"/>
    </xf>
    <xf numFmtId="0" fontId="27" fillId="2" borderId="0" xfId="46" applyFont="1" applyFill="1" applyBorder="1" applyAlignment="1">
      <alignment horizontal="left"/>
    </xf>
    <xf numFmtId="0" fontId="55" fillId="21" borderId="12" xfId="46" applyFont="1" applyFill="1" applyBorder="1" applyAlignment="1">
      <alignment horizontal="right" vertical="center" wrapText="1"/>
    </xf>
    <xf numFmtId="0" fontId="27" fillId="2" borderId="0" xfId="0" applyFont="1"/>
    <xf numFmtId="0" fontId="5" fillId="2" borderId="0" xfId="48" applyFill="1"/>
    <xf numFmtId="0" fontId="26" fillId="2" borderId="0" xfId="46" applyFont="1" applyAlignment="1">
      <alignment horizontal="left"/>
    </xf>
    <xf numFmtId="0" fontId="5" fillId="2" borderId="0" xfId="48" applyFill="1" applyAlignment="1"/>
    <xf numFmtId="0" fontId="5" fillId="2" borderId="0" xfId="44"/>
    <xf numFmtId="0" fontId="27" fillId="2" borderId="0" xfId="48" applyFont="1" applyFill="1" applyAlignment="1"/>
    <xf numFmtId="14" fontId="26" fillId="2" borderId="0" xfId="47" applyNumberFormat="1" applyFont="1"/>
    <xf numFmtId="14" fontId="26" fillId="2" borderId="0" xfId="44" applyNumberFormat="1" applyFont="1" applyFill="1"/>
    <xf numFmtId="14" fontId="33" fillId="2" borderId="0" xfId="44" applyNumberFormat="1" applyFont="1"/>
    <xf numFmtId="14" fontId="5" fillId="2" borderId="0" xfId="48" applyNumberFormat="1" applyFill="1"/>
    <xf numFmtId="14" fontId="5" fillId="2" borderId="0" xfId="44" applyNumberFormat="1"/>
    <xf numFmtId="3" fontId="27" fillId="2" borderId="0" xfId="48" applyNumberFormat="1" applyFont="1" applyFill="1" applyAlignment="1"/>
    <xf numFmtId="4" fontId="27" fillId="2" borderId="0" xfId="48" applyNumberFormat="1" applyFont="1" applyFill="1" applyAlignment="1"/>
    <xf numFmtId="168" fontId="5" fillId="2" borderId="0" xfId="48" applyNumberFormat="1" applyFill="1" applyAlignment="1"/>
    <xf numFmtId="0" fontId="61" fillId="21" borderId="0" xfId="46" applyFont="1" applyFill="1" applyBorder="1" applyAlignment="1"/>
    <xf numFmtId="0" fontId="5" fillId="2" borderId="0" xfId="60"/>
    <xf numFmtId="49" fontId="5" fillId="20" borderId="12" xfId="67" applyNumberFormat="1" applyFill="1" applyBorder="1" applyProtection="1">
      <protection locked="0"/>
    </xf>
    <xf numFmtId="0" fontId="5" fillId="2" borderId="0" xfId="66" applyFont="1"/>
    <xf numFmtId="0" fontId="33" fillId="2" borderId="0" xfId="66" applyFont="1"/>
    <xf numFmtId="0" fontId="5" fillId="2" borderId="0" xfId="67"/>
    <xf numFmtId="0" fontId="28" fillId="2" borderId="0" xfId="67" applyFont="1"/>
    <xf numFmtId="0" fontId="5" fillId="21" borderId="12" xfId="67" applyFill="1" applyBorder="1"/>
    <xf numFmtId="0" fontId="5" fillId="21" borderId="12" xfId="67" applyFill="1" applyBorder="1" applyProtection="1">
      <protection locked="0"/>
    </xf>
    <xf numFmtId="0" fontId="45" fillId="23" borderId="12" xfId="67" applyFont="1" applyFill="1" applyBorder="1" applyAlignment="1"/>
    <xf numFmtId="0" fontId="45" fillId="21" borderId="12" xfId="46" applyFont="1" applyFill="1" applyBorder="1" applyAlignment="1">
      <alignment horizontal="center" vertical="center" wrapText="1"/>
    </xf>
    <xf numFmtId="0" fontId="45" fillId="21" borderId="12" xfId="99" applyFont="1" applyFill="1" applyBorder="1" applyAlignment="1">
      <alignment horizontal="center" vertical="center" wrapText="1"/>
    </xf>
    <xf numFmtId="0" fontId="42" fillId="2" borderId="0" xfId="48" applyFont="1" applyFill="1" applyBorder="1" applyAlignment="1">
      <alignment horizontal="left" vertical="center"/>
    </xf>
    <xf numFmtId="0" fontId="41" fillId="24" borderId="22" xfId="58" applyFont="1" applyFill="1" applyBorder="1" applyAlignment="1">
      <alignment vertical="center"/>
    </xf>
    <xf numFmtId="0" fontId="27" fillId="24" borderId="23" xfId="58" applyFont="1" applyFill="1" applyBorder="1" applyAlignment="1">
      <alignment vertical="center"/>
    </xf>
    <xf numFmtId="0" fontId="56" fillId="24" borderId="23" xfId="58" applyFont="1" applyFill="1" applyBorder="1" applyAlignment="1">
      <alignment vertical="center"/>
    </xf>
    <xf numFmtId="0" fontId="27" fillId="24" borderId="24" xfId="58" applyFont="1" applyFill="1" applyBorder="1" applyAlignment="1">
      <alignment vertical="center"/>
    </xf>
    <xf numFmtId="0" fontId="41" fillId="24" borderId="25" xfId="58" applyFont="1" applyFill="1" applyBorder="1" applyAlignment="1">
      <alignment vertical="center"/>
    </xf>
    <xf numFmtId="0" fontId="57" fillId="24" borderId="0" xfId="35" applyFont="1" applyFill="1" applyBorder="1" applyAlignment="1" applyProtection="1">
      <alignment vertical="center"/>
    </xf>
    <xf numFmtId="0" fontId="58" fillId="24" borderId="0" xfId="58" applyFont="1" applyFill="1" applyBorder="1" applyAlignment="1">
      <alignment vertical="center"/>
    </xf>
    <xf numFmtId="0" fontId="27" fillId="24" borderId="26" xfId="58" applyFont="1" applyFill="1" applyBorder="1" applyAlignment="1">
      <alignment vertical="center"/>
    </xf>
    <xf numFmtId="0" fontId="57" fillId="24" borderId="0" xfId="58" applyFont="1" applyFill="1" applyBorder="1" applyAlignment="1">
      <alignment vertical="center"/>
    </xf>
    <xf numFmtId="0" fontId="57" fillId="24" borderId="0" xfId="35" applyFont="1" applyFill="1" applyBorder="1" applyAlignment="1" applyProtection="1">
      <alignment horizontal="left" vertical="center" indent="1"/>
    </xf>
    <xf numFmtId="0" fontId="57" fillId="24" borderId="0" xfId="35" applyFont="1" applyFill="1" applyBorder="1" applyAlignment="1" applyProtection="1">
      <alignment horizontal="left" indent="1"/>
    </xf>
    <xf numFmtId="0" fontId="56" fillId="24" borderId="0" xfId="35" applyFont="1" applyFill="1" applyBorder="1" applyAlignment="1" applyProtection="1">
      <alignment horizontal="left" indent="1" readingOrder="1"/>
    </xf>
    <xf numFmtId="0" fontId="41" fillId="24" borderId="36" xfId="58" applyFont="1" applyFill="1" applyBorder="1" applyAlignment="1">
      <alignment vertical="center"/>
    </xf>
    <xf numFmtId="0" fontId="36" fillId="24" borderId="37" xfId="58" applyFont="1" applyFill="1" applyBorder="1" applyAlignment="1">
      <alignment vertical="center"/>
    </xf>
    <xf numFmtId="0" fontId="27" fillId="24" borderId="37" xfId="58" applyFont="1" applyFill="1" applyBorder="1" applyAlignment="1">
      <alignment vertical="center"/>
    </xf>
    <xf numFmtId="0" fontId="60" fillId="24" borderId="37" xfId="58" applyFont="1" applyFill="1" applyBorder="1" applyAlignment="1">
      <alignment vertical="center"/>
    </xf>
    <xf numFmtId="0" fontId="27" fillId="24" borderId="38" xfId="58" applyFont="1" applyFill="1" applyBorder="1" applyAlignment="1">
      <alignment vertical="center"/>
    </xf>
    <xf numFmtId="0" fontId="5" fillId="2" borderId="0" xfId="99"/>
    <xf numFmtId="0" fontId="30" fillId="2" borderId="0" xfId="99" applyFont="1" applyFill="1" applyBorder="1" applyAlignment="1">
      <alignment horizontal="right" vertical="center" wrapText="1"/>
    </xf>
    <xf numFmtId="0" fontId="5" fillId="2" borderId="0" xfId="99" applyFont="1" applyFill="1" applyBorder="1" applyAlignment="1">
      <alignment horizontal="right" vertical="center" wrapText="1"/>
    </xf>
    <xf numFmtId="0" fontId="48" fillId="21" borderId="12" xfId="99" applyFont="1" applyFill="1" applyBorder="1" applyAlignment="1">
      <alignment horizontal="right" vertical="center" wrapText="1"/>
    </xf>
    <xf numFmtId="0" fontId="45" fillId="21" borderId="27" xfId="99" applyFont="1" applyFill="1" applyBorder="1" applyAlignment="1">
      <alignment vertical="center" wrapText="1"/>
    </xf>
    <xf numFmtId="0" fontId="45" fillId="21" borderId="28" xfId="99" applyFont="1" applyFill="1" applyBorder="1" applyAlignment="1">
      <alignment horizontal="center" vertical="center" wrapText="1"/>
    </xf>
    <xf numFmtId="0" fontId="34" fillId="21" borderId="12" xfId="99" applyFont="1" applyFill="1" applyBorder="1" applyAlignment="1">
      <alignment horizontal="right" vertical="center" wrapText="1"/>
    </xf>
    <xf numFmtId="0" fontId="43" fillId="20" borderId="12" xfId="99" applyFont="1" applyFill="1" applyBorder="1" applyAlignment="1">
      <alignment horizontal="right" vertical="center" wrapText="1"/>
    </xf>
    <xf numFmtId="0" fontId="45" fillId="21" borderId="13" xfId="46" applyFont="1" applyFill="1" applyBorder="1" applyAlignment="1">
      <alignment horizontal="center" vertical="center" wrapText="1"/>
    </xf>
    <xf numFmtId="0" fontId="5" fillId="2" borderId="0" xfId="149" applyFont="1" applyAlignment="1">
      <alignment vertical="center"/>
    </xf>
    <xf numFmtId="0" fontId="26" fillId="2" borderId="0" xfId="149" applyFont="1" applyAlignment="1">
      <alignment vertical="center"/>
    </xf>
    <xf numFmtId="0" fontId="26" fillId="0" borderId="0" xfId="95" applyFont="1" applyFill="1" applyAlignment="1">
      <alignment horizontal="left" vertical="center"/>
    </xf>
    <xf numFmtId="0" fontId="5" fillId="2" borderId="0" xfId="0" applyFont="1"/>
    <xf numFmtId="0" fontId="5" fillId="2" borderId="0" xfId="0" applyFont="1" applyAlignment="1">
      <alignment vertical="center"/>
    </xf>
    <xf numFmtId="0" fontId="26" fillId="25" borderId="0" xfId="150" applyFont="1" applyFill="1" applyAlignment="1">
      <alignment vertical="center"/>
    </xf>
    <xf numFmtId="0" fontId="63" fillId="26" borderId="12" xfId="0" applyFont="1" applyFill="1" applyBorder="1" applyAlignment="1">
      <alignment vertical="center" wrapText="1"/>
    </xf>
    <xf numFmtId="0" fontId="65" fillId="2" borderId="12" xfId="0" applyFont="1" applyBorder="1" applyAlignment="1">
      <alignment vertical="center" wrapText="1"/>
    </xf>
    <xf numFmtId="0" fontId="0" fillId="2" borderId="12" xfId="0" applyBorder="1" applyAlignment="1">
      <alignment vertical="center" wrapText="1"/>
    </xf>
    <xf numFmtId="0" fontId="65" fillId="27" borderId="12" xfId="0" applyFont="1" applyFill="1" applyBorder="1" applyAlignment="1">
      <alignment vertical="center" wrapText="1"/>
    </xf>
    <xf numFmtId="0" fontId="5" fillId="2" borderId="12" xfId="0" applyFont="1" applyBorder="1" applyAlignment="1">
      <alignment vertical="center" wrapText="1"/>
    </xf>
    <xf numFmtId="0" fontId="0" fillId="2" borderId="0" xfId="0"/>
    <xf numFmtId="0" fontId="65" fillId="2" borderId="12" xfId="0" applyFont="1" applyBorder="1" applyAlignment="1">
      <alignment vertical="center" wrapText="1"/>
    </xf>
    <xf numFmtId="0" fontId="0" fillId="2" borderId="12" xfId="0" applyBorder="1" applyAlignment="1">
      <alignment vertical="center" wrapText="1"/>
    </xf>
    <xf numFmtId="168" fontId="9" fillId="20" borderId="18" xfId="0" applyNumberFormat="1" applyFont="1" applyFill="1" applyBorder="1"/>
    <xf numFmtId="0" fontId="5" fillId="2" borderId="30" xfId="0" applyFont="1" applyBorder="1" applyAlignment="1">
      <alignment vertical="center" wrapText="1"/>
    </xf>
    <xf numFmtId="0" fontId="0" fillId="2" borderId="30" xfId="0" applyBorder="1" applyAlignment="1">
      <alignment vertical="center"/>
    </xf>
    <xf numFmtId="3" fontId="5" fillId="15" borderId="12" xfId="80" applyNumberFormat="1" applyFont="1" applyBorder="1" applyAlignment="1">
      <alignment horizontal="right" vertical="center" wrapText="1"/>
    </xf>
    <xf numFmtId="10" fontId="44" fillId="15" borderId="12" xfId="80" applyNumberFormat="1" applyFont="1" applyBorder="1" applyAlignment="1">
      <alignment horizontal="center" vertical="center" wrapText="1"/>
    </xf>
    <xf numFmtId="3" fontId="43" fillId="15" borderId="12" xfId="80" applyNumberFormat="1" applyFont="1" applyBorder="1" applyAlignment="1"/>
    <xf numFmtId="164" fontId="0" fillId="15" borderId="12" xfId="80" applyNumberFormat="1" applyFont="1" applyBorder="1" applyAlignment="1"/>
    <xf numFmtId="0" fontId="5" fillId="15" borderId="12" xfId="80" applyNumberFormat="1" applyBorder="1" applyAlignment="1"/>
    <xf numFmtId="0" fontId="0" fillId="15" borderId="12" xfId="80" applyNumberFormat="1" applyFont="1" applyBorder="1" applyAlignment="1"/>
    <xf numFmtId="3" fontId="0" fillId="15" borderId="12" xfId="80" applyNumberFormat="1" applyFont="1" applyBorder="1" applyAlignment="1"/>
    <xf numFmtId="0" fontId="5" fillId="15" borderId="33" xfId="80" applyNumberFormat="1" applyFont="1" applyBorder="1" applyAlignment="1"/>
    <xf numFmtId="0" fontId="0" fillId="15" borderId="29" xfId="80" applyNumberFormat="1" applyFont="1" applyBorder="1" applyAlignment="1"/>
    <xf numFmtId="0" fontId="0" fillId="15" borderId="34" xfId="80" applyNumberFormat="1" applyFont="1" applyBorder="1" applyAlignment="1"/>
    <xf numFmtId="0" fontId="5" fillId="15" borderId="32" xfId="80" applyNumberFormat="1" applyFont="1" applyBorder="1" applyAlignment="1"/>
    <xf numFmtId="0" fontId="0" fillId="15" borderId="30" xfId="80" applyNumberFormat="1" applyFont="1" applyBorder="1" applyAlignment="1"/>
    <xf numFmtId="0" fontId="0" fillId="15" borderId="35" xfId="80" applyNumberFormat="1" applyFont="1" applyBorder="1" applyAlignment="1"/>
    <xf numFmtId="0" fontId="5" fillId="27" borderId="12" xfId="0" applyFont="1" applyFill="1" applyBorder="1" applyAlignment="1">
      <alignment vertical="center" wrapText="1"/>
    </xf>
    <xf numFmtId="0" fontId="57" fillId="24" borderId="0" xfId="35" applyFont="1" applyFill="1" applyBorder="1" applyAlignment="1" applyProtection="1">
      <alignment vertical="center"/>
    </xf>
    <xf numFmtId="0" fontId="58" fillId="24" borderId="0" xfId="58" applyFont="1" applyFill="1" applyBorder="1" applyAlignment="1">
      <alignment vertical="center"/>
    </xf>
    <xf numFmtId="0" fontId="59" fillId="24" borderId="0" xfId="35" applyFont="1" applyFill="1" applyBorder="1" applyAlignment="1" applyProtection="1">
      <alignment vertical="center"/>
    </xf>
    <xf numFmtId="0" fontId="56" fillId="24" borderId="0" xfId="58" applyFont="1" applyFill="1" applyBorder="1" applyAlignment="1">
      <alignment vertical="center"/>
    </xf>
    <xf numFmtId="0" fontId="56" fillId="24" borderId="0" xfId="35" applyFont="1" applyFill="1" applyBorder="1" applyAlignment="1" applyProtection="1">
      <alignment horizontal="left" indent="1" readingOrder="1"/>
    </xf>
    <xf numFmtId="3" fontId="45" fillId="21" borderId="30" xfId="0" applyNumberFormat="1" applyFont="1" applyFill="1" applyBorder="1" applyAlignment="1">
      <alignment horizontal="center" wrapText="1"/>
    </xf>
    <xf numFmtId="3" fontId="45" fillId="21" borderId="35" xfId="0" applyNumberFormat="1" applyFont="1" applyFill="1" applyBorder="1" applyAlignment="1">
      <alignment horizontal="center" wrapText="1"/>
    </xf>
    <xf numFmtId="168" fontId="45" fillId="21" borderId="12" xfId="0" applyNumberFormat="1" applyFont="1" applyFill="1" applyBorder="1" applyAlignment="1">
      <alignment horizontal="center" vertical="center" wrapText="1"/>
    </xf>
    <xf numFmtId="168" fontId="45" fillId="21" borderId="39" xfId="0" applyNumberFormat="1" applyFont="1" applyFill="1" applyBorder="1" applyAlignment="1">
      <alignment horizontal="center" vertical="center" wrapText="1"/>
    </xf>
    <xf numFmtId="0" fontId="67" fillId="2" borderId="0" xfId="45" applyFont="1"/>
    <xf numFmtId="0" fontId="17" fillId="2" borderId="0" xfId="35" applyFill="1" applyAlignment="1" applyProtection="1"/>
    <xf numFmtId="0" fontId="68" fillId="29" borderId="21" xfId="0" applyFont="1" applyFill="1" applyBorder="1" applyAlignment="1">
      <alignment vertical="center" wrapText="1"/>
    </xf>
    <xf numFmtId="0" fontId="68" fillId="2" borderId="42" xfId="0" applyFont="1" applyBorder="1" applyAlignment="1">
      <alignment vertical="center" wrapText="1"/>
    </xf>
    <xf numFmtId="0" fontId="68" fillId="2" borderId="21" xfId="0" applyFont="1" applyBorder="1" applyAlignment="1">
      <alignment vertical="center" wrapText="1"/>
    </xf>
    <xf numFmtId="0" fontId="69" fillId="2" borderId="11" xfId="0" applyFont="1" applyBorder="1" applyAlignment="1">
      <alignment horizontal="left" vertical="center" wrapText="1" indent="4"/>
    </xf>
    <xf numFmtId="0" fontId="69" fillId="2" borderId="21" xfId="0" applyFont="1" applyBorder="1" applyAlignment="1">
      <alignment horizontal="left" vertical="center" wrapText="1" indent="4"/>
    </xf>
    <xf numFmtId="3" fontId="0" fillId="30" borderId="12" xfId="0" applyNumberFormat="1" applyFill="1" applyBorder="1"/>
    <xf numFmtId="14" fontId="9" fillId="20" borderId="12" xfId="44" applyNumberFormat="1" applyFont="1" applyFill="1" applyBorder="1" applyAlignment="1">
      <alignment horizontal="center" vertical="center" wrapText="1"/>
    </xf>
    <xf numFmtId="14" fontId="9" fillId="20" borderId="12" xfId="46" applyNumberFormat="1" applyFont="1" applyFill="1" applyBorder="1"/>
    <xf numFmtId="14" fontId="9" fillId="20" borderId="18" xfId="44" applyNumberFormat="1" applyFont="1" applyFill="1" applyBorder="1" applyAlignment="1">
      <alignment horizontal="center" wrapText="1"/>
    </xf>
    <xf numFmtId="14" fontId="9" fillId="20" borderId="12" xfId="44" applyNumberFormat="1" applyFont="1" applyFill="1" applyBorder="1" applyAlignment="1">
      <alignment horizontal="right" vertical="center" wrapText="1"/>
    </xf>
    <xf numFmtId="10" fontId="0" fillId="22" borderId="12" xfId="0" applyNumberFormat="1" applyFill="1" applyBorder="1"/>
    <xf numFmtId="9" fontId="0" fillId="22" borderId="12" xfId="0" applyNumberFormat="1" applyFill="1" applyBorder="1"/>
    <xf numFmtId="0" fontId="5" fillId="20" borderId="18" xfId="0" applyFont="1" applyFill="1" applyBorder="1" applyAlignment="1" applyProtection="1">
      <alignment horizontal="left"/>
      <protection locked="0"/>
    </xf>
    <xf numFmtId="1" fontId="5" fillId="20" borderId="18" xfId="0" applyNumberFormat="1" applyFont="1" applyFill="1" applyBorder="1" applyAlignment="1" applyProtection="1">
      <alignment horizontal="left"/>
      <protection locked="0"/>
    </xf>
    <xf numFmtId="0" fontId="34" fillId="21" borderId="0" xfId="0" applyFont="1" applyFill="1" applyBorder="1" applyAlignment="1">
      <alignment horizontal="right" indent="1"/>
    </xf>
    <xf numFmtId="0" fontId="34" fillId="21" borderId="31" xfId="0" applyFont="1" applyFill="1" applyBorder="1" applyAlignment="1">
      <alignment horizontal="right" indent="1"/>
    </xf>
    <xf numFmtId="0" fontId="5" fillId="20" borderId="13" xfId="0" applyFont="1" applyFill="1" applyBorder="1" applyAlignment="1" applyProtection="1">
      <alignment horizontal="left"/>
      <protection locked="0"/>
    </xf>
    <xf numFmtId="0" fontId="9" fillId="20" borderId="14" xfId="0" applyFont="1" applyFill="1" applyBorder="1" applyAlignment="1" applyProtection="1">
      <alignment horizontal="left"/>
      <protection locked="0"/>
    </xf>
    <xf numFmtId="0" fontId="9" fillId="20" borderId="28" xfId="0" applyFont="1" applyFill="1" applyBorder="1" applyAlignment="1" applyProtection="1">
      <alignment horizontal="left"/>
      <protection locked="0"/>
    </xf>
    <xf numFmtId="0" fontId="5" fillId="20" borderId="12" xfId="0" applyFont="1" applyFill="1" applyBorder="1" applyAlignment="1" applyProtection="1">
      <alignment horizontal="left"/>
      <protection locked="0"/>
    </xf>
    <xf numFmtId="0" fontId="17" fillId="20" borderId="13" xfId="35" applyFill="1" applyBorder="1" applyAlignment="1" applyProtection="1">
      <alignment horizontal="left" vertical="center"/>
      <protection locked="0"/>
    </xf>
    <xf numFmtId="0" fontId="5" fillId="20" borderId="14" xfId="0" applyFont="1" applyFill="1" applyBorder="1" applyAlignment="1" applyProtection="1">
      <alignment horizontal="left" vertical="center"/>
      <protection locked="0"/>
    </xf>
    <xf numFmtId="0" fontId="5" fillId="20" borderId="28" xfId="0" applyFont="1" applyFill="1" applyBorder="1" applyAlignment="1" applyProtection="1">
      <alignment horizontal="left" vertical="center"/>
      <protection locked="0"/>
    </xf>
    <xf numFmtId="0" fontId="5" fillId="20" borderId="13" xfId="0" applyFont="1" applyFill="1" applyBorder="1" applyAlignment="1" applyProtection="1">
      <alignment horizontal="left" vertical="center"/>
      <protection locked="0"/>
    </xf>
    <xf numFmtId="0" fontId="5" fillId="2" borderId="14" xfId="0" applyFont="1" applyBorder="1" applyAlignment="1">
      <alignment vertical="center"/>
    </xf>
    <xf numFmtId="0" fontId="5" fillId="2" borderId="28" xfId="0" applyFont="1" applyBorder="1" applyAlignment="1">
      <alignment vertical="center"/>
    </xf>
    <xf numFmtId="0" fontId="9" fillId="0" borderId="0" xfId="45" applyFont="1" applyFill="1" applyBorder="1" applyAlignment="1" applyProtection="1"/>
    <xf numFmtId="0" fontId="5" fillId="2" borderId="0" xfId="45" applyBorder="1" applyAlignment="1"/>
    <xf numFmtId="0" fontId="28" fillId="2" borderId="15" xfId="45" applyFont="1" applyBorder="1" applyAlignment="1" applyProtection="1">
      <protection locked="0"/>
    </xf>
    <xf numFmtId="0" fontId="5" fillId="2" borderId="16" xfId="45" applyBorder="1" applyAlignment="1"/>
    <xf numFmtId="0" fontId="5" fillId="2" borderId="17" xfId="45" applyBorder="1" applyAlignment="1"/>
    <xf numFmtId="167" fontId="27" fillId="15" borderId="19" xfId="80" applyFont="1" applyBorder="1" applyAlignment="1">
      <alignment horizontal="left"/>
    </xf>
    <xf numFmtId="0" fontId="5" fillId="15" borderId="20" xfId="80" applyNumberFormat="1" applyBorder="1" applyAlignment="1"/>
    <xf numFmtId="0" fontId="5" fillId="15" borderId="21" xfId="80" applyNumberFormat="1" applyBorder="1" applyAlignment="1"/>
    <xf numFmtId="167" fontId="27" fillId="20" borderId="10" xfId="37" applyFont="1" applyFill="1" applyBorder="1" applyAlignment="1">
      <alignment horizontal="left"/>
      <protection locked="0"/>
    </xf>
    <xf numFmtId="0" fontId="5" fillId="20" borderId="0" xfId="45" applyFill="1" applyBorder="1" applyAlignment="1"/>
    <xf numFmtId="0" fontId="5" fillId="20" borderId="11" xfId="45" applyFill="1" applyBorder="1" applyAlignment="1"/>
    <xf numFmtId="0" fontId="33" fillId="20" borderId="12" xfId="45" applyFont="1" applyFill="1" applyBorder="1" applyAlignment="1">
      <alignment vertical="center"/>
    </xf>
    <xf numFmtId="0" fontId="5" fillId="20" borderId="12" xfId="45" applyFont="1" applyFill="1" applyBorder="1" applyAlignment="1">
      <alignment vertical="center"/>
    </xf>
    <xf numFmtId="0" fontId="33" fillId="0" borderId="0" xfId="45" applyFont="1" applyFill="1" applyAlignment="1"/>
    <xf numFmtId="0" fontId="5" fillId="0" borderId="0" xfId="43" applyFill="1" applyAlignment="1"/>
    <xf numFmtId="0" fontId="33" fillId="20" borderId="14" xfId="45" applyFont="1" applyFill="1" applyBorder="1" applyAlignment="1">
      <alignment horizontal="left"/>
    </xf>
    <xf numFmtId="0" fontId="5" fillId="20" borderId="14" xfId="43" applyFill="1" applyBorder="1" applyAlignment="1">
      <alignment horizontal="left"/>
    </xf>
    <xf numFmtId="0" fontId="5" fillId="20" borderId="28" xfId="43" applyFill="1" applyBorder="1" applyAlignment="1">
      <alignment horizontal="left"/>
    </xf>
    <xf numFmtId="0" fontId="33" fillId="20" borderId="12" xfId="181" applyFont="1" applyFill="1" applyBorder="1" applyAlignment="1"/>
    <xf numFmtId="0" fontId="71" fillId="20" borderId="12" xfId="181" applyFill="1" applyBorder="1" applyAlignment="1"/>
    <xf numFmtId="0" fontId="37" fillId="20" borderId="0" xfId="58" applyFont="1" applyFill="1" applyBorder="1" applyAlignment="1">
      <alignment horizontal="center" vertical="center" wrapText="1"/>
    </xf>
    <xf numFmtId="0" fontId="36" fillId="0" borderId="0" xfId="59" applyFont="1" applyAlignment="1"/>
    <xf numFmtId="0" fontId="37" fillId="20" borderId="0" xfId="58" applyFont="1" applyFill="1" applyBorder="1" applyAlignment="1">
      <alignment horizontal="center" vertical="center"/>
    </xf>
    <xf numFmtId="0" fontId="0" fillId="0" borderId="0" xfId="59" applyFont="1" applyAlignment="1">
      <alignment horizontal="center" vertical="center"/>
    </xf>
    <xf numFmtId="0" fontId="65" fillId="24" borderId="13" xfId="0" applyFont="1" applyFill="1" applyBorder="1" applyAlignment="1">
      <alignment vertical="center" wrapText="1"/>
    </xf>
    <xf numFmtId="0" fontId="0" fillId="2" borderId="28" xfId="0" applyBorder="1" applyAlignment="1">
      <alignment vertical="center" wrapText="1"/>
    </xf>
    <xf numFmtId="0" fontId="49" fillId="21" borderId="13" xfId="46" applyFont="1" applyFill="1" applyBorder="1" applyAlignment="1">
      <alignment horizontal="center" vertical="center" wrapText="1"/>
    </xf>
    <xf numFmtId="0" fontId="49" fillId="21" borderId="14" xfId="46" applyFont="1" applyFill="1" applyBorder="1" applyAlignment="1">
      <alignment horizontal="center" vertical="center" wrapText="1"/>
    </xf>
    <xf numFmtId="0" fontId="49" fillId="21" borderId="28" xfId="46" applyFont="1" applyFill="1" applyBorder="1" applyAlignment="1">
      <alignment horizontal="center" vertical="center" wrapText="1"/>
    </xf>
    <xf numFmtId="0" fontId="9" fillId="2" borderId="0" xfId="46" applyFont="1"/>
    <xf numFmtId="0" fontId="5" fillId="15" borderId="12" xfId="80" applyNumberFormat="1" applyBorder="1" applyAlignment="1">
      <alignment vertical="center" wrapText="1"/>
    </xf>
    <xf numFmtId="0" fontId="5" fillId="15" borderId="12" xfId="80" applyNumberFormat="1" applyBorder="1" applyAlignment="1">
      <alignment wrapText="1"/>
    </xf>
    <xf numFmtId="0" fontId="5" fillId="2" borderId="0" xfId="46" applyFont="1"/>
    <xf numFmtId="0" fontId="27" fillId="15" borderId="13" xfId="80" applyNumberFormat="1" applyFont="1" applyBorder="1" applyAlignment="1"/>
    <xf numFmtId="0" fontId="5" fillId="15" borderId="28" xfId="80" applyNumberFormat="1" applyFont="1" applyBorder="1" applyAlignment="1"/>
    <xf numFmtId="0" fontId="27" fillId="2" borderId="0" xfId="46" applyFont="1" applyFill="1" applyBorder="1" applyAlignment="1">
      <alignment horizontal="left"/>
    </xf>
    <xf numFmtId="0" fontId="5" fillId="15" borderId="13" xfId="80" applyNumberFormat="1" applyFont="1" applyBorder="1" applyAlignment="1">
      <alignment vertical="center" wrapText="1"/>
    </xf>
    <xf numFmtId="0" fontId="5" fillId="15" borderId="14" xfId="80" applyNumberFormat="1" applyFont="1" applyBorder="1" applyAlignment="1">
      <alignment wrapText="1"/>
    </xf>
    <xf numFmtId="0" fontId="5" fillId="15" borderId="28" xfId="80" applyNumberFormat="1" applyFont="1" applyBorder="1" applyAlignment="1">
      <alignment wrapText="1"/>
    </xf>
    <xf numFmtId="0" fontId="5" fillId="15" borderId="12" xfId="80" applyNumberFormat="1" applyFont="1" applyBorder="1" applyAlignment="1">
      <alignment vertical="center" wrapText="1"/>
    </xf>
    <xf numFmtId="0" fontId="5" fillId="15" borderId="12" xfId="80" applyNumberFormat="1" applyFont="1" applyBorder="1" applyAlignment="1">
      <alignment wrapText="1"/>
    </xf>
    <xf numFmtId="0" fontId="0" fillId="15" borderId="14" xfId="80" applyNumberFormat="1" applyFont="1" applyBorder="1" applyAlignment="1">
      <alignment vertical="center"/>
    </xf>
    <xf numFmtId="0" fontId="0" fillId="15" borderId="28" xfId="80" applyNumberFormat="1" applyFont="1" applyBorder="1" applyAlignment="1">
      <alignment vertical="center"/>
    </xf>
    <xf numFmtId="3" fontId="45" fillId="21" borderId="30" xfId="0" applyNumberFormat="1" applyFont="1" applyFill="1" applyBorder="1" applyAlignment="1">
      <alignment horizontal="center" wrapText="1"/>
    </xf>
    <xf numFmtId="3" fontId="45" fillId="21" borderId="35" xfId="0" applyNumberFormat="1" applyFont="1" applyFill="1" applyBorder="1" applyAlignment="1">
      <alignment horizontal="center" wrapText="1"/>
    </xf>
    <xf numFmtId="168" fontId="66" fillId="21" borderId="13" xfId="0" applyNumberFormat="1" applyFont="1" applyFill="1" applyBorder="1" applyAlignment="1">
      <alignment horizontal="center" vertical="center" wrapText="1"/>
    </xf>
    <xf numFmtId="168" fontId="66" fillId="21" borderId="40" xfId="0" applyNumberFormat="1" applyFont="1" applyFill="1" applyBorder="1" applyAlignment="1">
      <alignment horizontal="center" vertical="center" wrapText="1"/>
    </xf>
    <xf numFmtId="168" fontId="66" fillId="21" borderId="46" xfId="0" applyNumberFormat="1" applyFont="1" applyFill="1" applyBorder="1" applyAlignment="1">
      <alignment horizontal="center" vertical="center" wrapText="1"/>
    </xf>
    <xf numFmtId="0" fontId="34" fillId="21" borderId="13" xfId="67" applyNumberFormat="1" applyFont="1" applyFill="1" applyBorder="1" applyAlignment="1" applyProtection="1">
      <alignment vertical="center"/>
    </xf>
    <xf numFmtId="0" fontId="34" fillId="21" borderId="14" xfId="67" applyNumberFormat="1" applyFont="1" applyFill="1" applyBorder="1" applyAlignment="1" applyProtection="1">
      <alignment vertical="center"/>
    </xf>
    <xf numFmtId="0" fontId="29" fillId="21" borderId="13" xfId="67" applyFont="1" applyFill="1" applyBorder="1" applyAlignment="1" applyProtection="1">
      <alignment vertical="center"/>
    </xf>
    <xf numFmtId="0" fontId="29" fillId="21" borderId="14" xfId="67" applyFont="1" applyFill="1" applyBorder="1" applyAlignment="1" applyProtection="1">
      <alignment vertical="center"/>
    </xf>
    <xf numFmtId="0" fontId="5" fillId="15" borderId="33" xfId="80" applyNumberFormat="1" applyFont="1" applyBorder="1" applyAlignment="1">
      <alignment wrapText="1"/>
    </xf>
    <xf numFmtId="0" fontId="5" fillId="15" borderId="29" xfId="80" applyNumberFormat="1" applyFont="1" applyBorder="1" applyAlignment="1">
      <alignment wrapText="1"/>
    </xf>
    <xf numFmtId="0" fontId="5" fillId="15" borderId="34" xfId="80" applyNumberFormat="1" applyFont="1" applyBorder="1" applyAlignment="1">
      <alignment wrapText="1"/>
    </xf>
    <xf numFmtId="0" fontId="5" fillId="15" borderId="32" xfId="80" applyNumberFormat="1" applyFont="1" applyBorder="1" applyAlignment="1">
      <alignment wrapText="1"/>
    </xf>
    <xf numFmtId="0" fontId="5" fillId="15" borderId="30" xfId="80" applyNumberFormat="1" applyFont="1" applyBorder="1" applyAlignment="1">
      <alignment wrapText="1"/>
    </xf>
    <xf numFmtId="0" fontId="5" fillId="15" borderId="35" xfId="80" applyNumberFormat="1" applyFont="1" applyBorder="1" applyAlignment="1">
      <alignment wrapText="1"/>
    </xf>
    <xf numFmtId="0" fontId="5" fillId="2" borderId="14" xfId="67" applyBorder="1" applyAlignment="1"/>
    <xf numFmtId="0" fontId="34" fillId="21" borderId="13" xfId="67" applyFont="1" applyFill="1" applyBorder="1" applyAlignment="1" applyProtection="1">
      <alignment vertical="center"/>
    </xf>
    <xf numFmtId="0" fontId="34" fillId="21" borderId="14" xfId="67" applyFont="1" applyFill="1" applyBorder="1" applyAlignment="1" applyProtection="1">
      <alignment vertical="center"/>
    </xf>
    <xf numFmtId="0" fontId="46" fillId="21" borderId="13" xfId="0" applyFont="1" applyFill="1" applyBorder="1" applyAlignment="1">
      <alignment horizontal="right"/>
    </xf>
    <xf numFmtId="0" fontId="46" fillId="21" borderId="14" xfId="0" applyFont="1" applyFill="1" applyBorder="1" applyAlignment="1">
      <alignment horizontal="right"/>
    </xf>
    <xf numFmtId="0" fontId="46" fillId="21" borderId="28" xfId="0" applyFont="1" applyFill="1" applyBorder="1" applyAlignment="1">
      <alignment horizontal="right"/>
    </xf>
    <xf numFmtId="0" fontId="46" fillId="23" borderId="13" xfId="0" applyFont="1" applyFill="1" applyBorder="1" applyAlignment="1"/>
    <xf numFmtId="0" fontId="46" fillId="23" borderId="14" xfId="0" applyFont="1" applyFill="1" applyBorder="1" applyAlignment="1"/>
    <xf numFmtId="0" fontId="46" fillId="23" borderId="28" xfId="0" applyFont="1" applyFill="1" applyBorder="1" applyAlignment="1"/>
    <xf numFmtId="0" fontId="46" fillId="21" borderId="12" xfId="0" applyFont="1" applyFill="1" applyBorder="1" applyAlignment="1">
      <alignment horizontal="right"/>
    </xf>
    <xf numFmtId="0" fontId="50" fillId="21" borderId="12" xfId="0" applyFont="1" applyFill="1" applyBorder="1" applyAlignment="1"/>
    <xf numFmtId="0" fontId="50" fillId="21" borderId="13" xfId="0" applyFont="1" applyFill="1" applyBorder="1" applyAlignment="1"/>
    <xf numFmtId="0" fontId="50" fillId="21" borderId="14" xfId="0" applyFont="1" applyFill="1" applyBorder="1" applyAlignment="1"/>
    <xf numFmtId="0" fontId="50" fillId="21" borderId="28" xfId="0" applyFont="1" applyFill="1" applyBorder="1" applyAlignment="1"/>
    <xf numFmtId="0" fontId="34" fillId="21" borderId="12" xfId="0" applyFont="1" applyFill="1" applyBorder="1" applyAlignment="1">
      <alignment horizontal="right"/>
    </xf>
    <xf numFmtId="0" fontId="0" fillId="2" borderId="14" xfId="0" applyBorder="1" applyAlignment="1"/>
    <xf numFmtId="0" fontId="0" fillId="2" borderId="28" xfId="0" applyBorder="1" applyAlignment="1"/>
    <xf numFmtId="0" fontId="46" fillId="21" borderId="12" xfId="0" applyFont="1" applyFill="1" applyBorder="1" applyAlignment="1"/>
    <xf numFmtId="0" fontId="5" fillId="15" borderId="13" xfId="80" applyNumberFormat="1" applyFont="1" applyBorder="1" applyAlignment="1">
      <alignment horizontal="left" vertical="center" wrapText="1"/>
    </xf>
    <xf numFmtId="0" fontId="5" fillId="15" borderId="14" xfId="80" applyNumberFormat="1" applyFont="1" applyBorder="1" applyAlignment="1">
      <alignment horizontal="left" vertical="center" wrapText="1"/>
    </xf>
    <xf numFmtId="0" fontId="5" fillId="15" borderId="28" xfId="80" applyNumberFormat="1" applyFont="1" applyBorder="1" applyAlignment="1">
      <alignment horizontal="left" vertical="center" wrapText="1"/>
    </xf>
    <xf numFmtId="0" fontId="5" fillId="2" borderId="0" xfId="99" applyFont="1"/>
    <xf numFmtId="0" fontId="42" fillId="0" borderId="0" xfId="99" applyFont="1" applyFill="1" applyBorder="1" applyAlignment="1">
      <alignment horizontal="left" vertical="center" wrapText="1"/>
    </xf>
    <xf numFmtId="0" fontId="5" fillId="2" borderId="0" xfId="99" applyAlignment="1">
      <alignment horizontal="left" vertical="center"/>
    </xf>
    <xf numFmtId="0" fontId="45" fillId="21" borderId="13" xfId="99" applyFont="1" applyFill="1" applyBorder="1" applyAlignment="1">
      <alignment horizontal="center" vertical="center" wrapText="1"/>
    </xf>
    <xf numFmtId="0" fontId="45" fillId="21" borderId="14" xfId="99" applyFont="1" applyFill="1" applyBorder="1" applyAlignment="1">
      <alignment horizontal="center" vertical="center" wrapText="1"/>
    </xf>
    <xf numFmtId="0" fontId="45" fillId="21" borderId="28" xfId="99" applyFont="1" applyFill="1" applyBorder="1" applyAlignment="1">
      <alignment horizontal="center" vertical="center" wrapText="1"/>
    </xf>
    <xf numFmtId="0" fontId="68" fillId="28" borderId="15" xfId="0" applyFont="1" applyFill="1" applyBorder="1" applyAlignment="1">
      <alignment vertical="center" wrapText="1"/>
    </xf>
    <xf numFmtId="0" fontId="68" fillId="28" borderId="17" xfId="0" applyFont="1" applyFill="1" applyBorder="1" applyAlignment="1">
      <alignment vertical="center" wrapText="1"/>
    </xf>
    <xf numFmtId="0" fontId="68" fillId="28" borderId="41" xfId="0" applyFont="1" applyFill="1" applyBorder="1" applyAlignment="1">
      <alignment vertical="center" wrapText="1"/>
    </xf>
    <xf numFmtId="0" fontId="68" fillId="28" borderId="42" xfId="0" applyFont="1" applyFill="1" applyBorder="1" applyAlignment="1">
      <alignment vertical="center" wrapText="1"/>
    </xf>
    <xf numFmtId="0" fontId="68" fillId="28" borderId="19" xfId="0" applyFont="1" applyFill="1" applyBorder="1" applyAlignment="1">
      <alignment vertical="center" wrapText="1"/>
    </xf>
    <xf numFmtId="0" fontId="68" fillId="28" borderId="21" xfId="0" applyFont="1" applyFill="1" applyBorder="1" applyAlignment="1">
      <alignment vertical="center" wrapText="1"/>
    </xf>
    <xf numFmtId="0" fontId="68" fillId="29" borderId="43" xfId="0" applyFont="1" applyFill="1" applyBorder="1" applyAlignment="1">
      <alignment vertical="center" wrapText="1"/>
    </xf>
    <xf numFmtId="0" fontId="68" fillId="29" borderId="44" xfId="0" applyFont="1" applyFill="1" applyBorder="1" applyAlignment="1">
      <alignment vertical="center" wrapText="1"/>
    </xf>
    <xf numFmtId="0" fontId="68" fillId="2" borderId="41" xfId="0" applyFont="1" applyBorder="1" applyAlignment="1">
      <alignment vertical="center" wrapText="1"/>
    </xf>
    <xf numFmtId="0" fontId="68" fillId="2" borderId="45" xfId="0" applyFont="1" applyBorder="1" applyAlignment="1">
      <alignment vertical="center" wrapText="1"/>
    </xf>
    <xf numFmtId="0" fontId="68" fillId="2" borderId="42" xfId="0" applyFont="1" applyBorder="1" applyAlignment="1">
      <alignment vertical="center" wrapText="1"/>
    </xf>
  </cellXfs>
  <cellStyles count="182">
    <cellStyle name="20% - Accent1" xfId="1" builtinId="30" customBuiltin="1"/>
    <cellStyle name="20% - Accent1 2" xfId="68"/>
    <cellStyle name="20% - Accent2" xfId="2" builtinId="34" customBuiltin="1"/>
    <cellStyle name="20% - Accent2 2" xfId="69"/>
    <cellStyle name="20% - Accent3" xfId="3" builtinId="38" customBuiltin="1"/>
    <cellStyle name="20% - Accent3 2" xfId="70"/>
    <cellStyle name="20% - Accent4" xfId="4" builtinId="42" customBuiltin="1"/>
    <cellStyle name="20% - Accent4 2" xfId="71"/>
    <cellStyle name="20% - Accent5" xfId="5" builtinId="46" customBuiltin="1"/>
    <cellStyle name="20% - Accent5 2" xfId="72"/>
    <cellStyle name="20% - Accent6" xfId="6" builtinId="50" customBuiltin="1"/>
    <cellStyle name="20% - Accent6 2" xfId="73"/>
    <cellStyle name="40% - Accent1" xfId="7" builtinId="31" customBuiltin="1"/>
    <cellStyle name="40% - Accent1 2" xfId="74"/>
    <cellStyle name="40% - Accent2" xfId="8" builtinId="35" customBuiltin="1"/>
    <cellStyle name="40% - Accent2 2" xfId="75"/>
    <cellStyle name="40% - Accent3" xfId="9" builtinId="39" customBuiltin="1"/>
    <cellStyle name="40% - Accent3 2" xfId="76"/>
    <cellStyle name="40% - Accent4" xfId="10" builtinId="43" customBuiltin="1"/>
    <cellStyle name="40% - Accent4 2" xfId="77"/>
    <cellStyle name="40% - Accent5" xfId="11" builtinId="47" customBuiltin="1"/>
    <cellStyle name="40% - Accent5 2" xfId="78"/>
    <cellStyle name="40% - Accent6" xfId="12" builtinId="51" customBuiltin="1"/>
    <cellStyle name="40% - Accent6 2" xfId="79"/>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80"/>
    <cellStyle name="Blockout 3" xfId="61"/>
    <cellStyle name="Calculation" xfId="27" builtinId="22" customBuiltin="1"/>
    <cellStyle name="Calculation 2" xfId="124"/>
    <cellStyle name="Check Cell" xfId="28" builtinId="23" customBuiltin="1"/>
    <cellStyle name="Comma 2" xfId="56"/>
    <cellStyle name="Comma 2 2" xfId="81"/>
    <cellStyle name="Comma 2 3" xfId="82"/>
    <cellStyle name="Comma 2 3 2" xfId="108"/>
    <cellStyle name="Comma 2 3 3" xfId="125"/>
    <cellStyle name="Comma 2 3 4" xfId="145"/>
    <cellStyle name="Comma 2 4" xfId="107"/>
    <cellStyle name="Comma 2 5" xfId="146"/>
    <cellStyle name="Comma 3" xfId="83"/>
    <cellStyle name="Comma 3 2" xfId="8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85"/>
    <cellStyle name="Hyperlink 2 2" xfId="128"/>
    <cellStyle name="Hyperlink 2 3" xfId="127"/>
    <cellStyle name="Input" xfId="36" builtinId="20" customBuiltin="1"/>
    <cellStyle name="Input 2" xfId="126"/>
    <cellStyle name="Input1" xfId="37"/>
    <cellStyle name="Input1 2" xfId="86"/>
    <cellStyle name="Input1 2 2" xfId="87"/>
    <cellStyle name="Input1 3" xfId="88"/>
    <cellStyle name="Input1 3 2" xfId="89"/>
    <cellStyle name="Input1 4" xfId="110"/>
    <cellStyle name="Input1 5" xfId="111"/>
    <cellStyle name="Input1 6" xfId="109"/>
    <cellStyle name="Input1 6 2" xfId="159"/>
    <cellStyle name="Input1 7" xfId="144"/>
    <cellStyle name="Input1 7 2" xfId="153"/>
    <cellStyle name="Input1 7 3" xfId="175"/>
    <cellStyle name="Input2" xfId="38"/>
    <cellStyle name="Input2 2" xfId="90"/>
    <cellStyle name="Input2 3" xfId="62"/>
    <cellStyle name="Input3" xfId="39"/>
    <cellStyle name="Input3 2" xfId="91"/>
    <cellStyle name="Input3 3" xfId="63"/>
    <cellStyle name="Linked Cell" xfId="40" builtinId="24" customBuiltin="1"/>
    <cellStyle name="Neutral" xfId="41" builtinId="28" customBuiltin="1"/>
    <cellStyle name="Normal" xfId="0" builtinId="0"/>
    <cellStyle name="Normal 10" xfId="136"/>
    <cellStyle name="Normal 10 2" xfId="168"/>
    <cellStyle name="Normal 11" xfId="131"/>
    <cellStyle name="Normal 11 2" xfId="166"/>
    <cellStyle name="Normal 12" xfId="138"/>
    <cellStyle name="Normal 12 2" xfId="169"/>
    <cellStyle name="Normal 13" xfId="130"/>
    <cellStyle name="Normal 13 2" xfId="165"/>
    <cellStyle name="Normal 14" xfId="140"/>
    <cellStyle name="Normal 14 2" xfId="171"/>
    <cellStyle name="Normal 15" xfId="141"/>
    <cellStyle name="Normal 15 2" xfId="172"/>
    <cellStyle name="Normal 16" xfId="142"/>
    <cellStyle name="Normal 16 2" xfId="173"/>
    <cellStyle name="Normal 17" xfId="143"/>
    <cellStyle name="Normal 17 2" xfId="174"/>
    <cellStyle name="Normal 18" xfId="139"/>
    <cellStyle name="Normal 18 2" xfId="170"/>
    <cellStyle name="Normal 19" xfId="147"/>
    <cellStyle name="Normal 19 2" xfId="154"/>
    <cellStyle name="Normal 19 3" xfId="176"/>
    <cellStyle name="Normal 2" xfId="57"/>
    <cellStyle name="Normal 2 2" xfId="92"/>
    <cellStyle name="Normal 2 2 2" xfId="93"/>
    <cellStyle name="Normal 2 2 2 2" xfId="94"/>
    <cellStyle name="Normal 2 2 3" xfId="95"/>
    <cellStyle name="Normal 2 3" xfId="65"/>
    <cellStyle name="Normal 20" xfId="60"/>
    <cellStyle name="Normal 3" xfId="59"/>
    <cellStyle name="Normal 3 2" xfId="96"/>
    <cellStyle name="Normal 3 3" xfId="97"/>
    <cellStyle name="Normal 4" xfId="98"/>
    <cellStyle name="Normal 4 2" xfId="113"/>
    <cellStyle name="Normal 4 3" xfId="114"/>
    <cellStyle name="Normal 4 4" xfId="112"/>
    <cellStyle name="Normal 4 5" xfId="129"/>
    <cellStyle name="Normal 4 5 2" xfId="151"/>
    <cellStyle name="Normal 4 5 2 2" xfId="156"/>
    <cellStyle name="Normal 4 5 2 2 2" xfId="180"/>
    <cellStyle name="Normal 4 5 2 3" xfId="178"/>
    <cellStyle name="Normal 4 5 3" xfId="152"/>
    <cellStyle name="Normal 4 5 3 2" xfId="179"/>
    <cellStyle name="Normal 4 5 4" xfId="164"/>
    <cellStyle name="Normal 4 5 5" xfId="157"/>
    <cellStyle name="Normal 5" xfId="106"/>
    <cellStyle name="Normal 5 2" xfId="158"/>
    <cellStyle name="Normal 6" xfId="116"/>
    <cellStyle name="Normal 6 2" xfId="161"/>
    <cellStyle name="Normal 7" xfId="122"/>
    <cellStyle name="Normal 7 2" xfId="162"/>
    <cellStyle name="Normal 8" xfId="123"/>
    <cellStyle name="Normal 8 2" xfId="163"/>
    <cellStyle name="Normal 9" xfId="134"/>
    <cellStyle name="Normal 9 2" xfId="167"/>
    <cellStyle name="Normal_2010 06 01 - EA - Template for data collection" xfId="149"/>
    <cellStyle name="Normal_2010 06 02 - Urgent RIN for Vic DNSPs revised proposals" xfId="42"/>
    <cellStyle name="Normal_2010 06 02 - Urgent RIN for Vic DNSPs revised proposals 2" xfId="58"/>
    <cellStyle name="Normal_2010 06 22 - AA - Scheme Templates for data collection" xfId="43"/>
    <cellStyle name="Normal_2010 06 22 - CE - Scheme Template for data collection" xfId="44"/>
    <cellStyle name="Normal_2010 06 22 - IE - Scheme Template for data collection" xfId="45"/>
    <cellStyle name="Normal_2010 06 22 - IE - Scheme Template for data collection_Cover" xfId="181"/>
    <cellStyle name="Normal_2010 07 28 - AA - Template for data collection" xfId="46"/>
    <cellStyle name="Normal_2010 07 28 - AA - Template for data collection 2" xfId="66"/>
    <cellStyle name="Normal_2010 07 28 - AA - Template for data collection 2 2" xfId="99"/>
    <cellStyle name="Normal_2010 08 06  - CE - Template for data collection" xfId="47"/>
    <cellStyle name="Normal_Book1" xfId="48"/>
    <cellStyle name="Normal_D11 2371025  Financial information - 2012 Draft RIN - Ausgrid 2" xfId="150"/>
    <cellStyle name="Normal_D12 2657  STPIS - 2012 draft RIN - Ausgrid" xfId="67"/>
    <cellStyle name="Normal_Integral Energy 2009–10 RIN – incentive schemes" xfId="49"/>
    <cellStyle name="Note" xfId="50" builtinId="10" customBuiltin="1"/>
    <cellStyle name="Note 2" xfId="100"/>
    <cellStyle name="Note 2 2" xfId="133"/>
    <cellStyle name="Note 3" xfId="132"/>
    <cellStyle name="Note 4" xfId="64"/>
    <cellStyle name="Output" xfId="51" builtinId="21" customBuiltin="1"/>
    <cellStyle name="Output 2" xfId="135"/>
    <cellStyle name="Style 1" xfId="52"/>
    <cellStyle name="Style 1 2" xfId="101"/>
    <cellStyle name="Style 1 2 2" xfId="102"/>
    <cellStyle name="Style 1 3" xfId="103"/>
    <cellStyle name="Style 1 3 2" xfId="104"/>
    <cellStyle name="Style 1 3 3" xfId="105"/>
    <cellStyle name="Style 1 4" xfId="117"/>
    <cellStyle name="Style 1 4 2" xfId="118"/>
    <cellStyle name="Style 1 4 3" xfId="119"/>
    <cellStyle name="Style 1 5" xfId="120"/>
    <cellStyle name="Style 1 6" xfId="121"/>
    <cellStyle name="Style 1 7" xfId="115"/>
    <cellStyle name="Style 1 7 2" xfId="160"/>
    <cellStyle name="Style 1 8" xfId="148"/>
    <cellStyle name="Style 1 8 2" xfId="155"/>
    <cellStyle name="Style 1 8 3" xfId="177"/>
    <cellStyle name="Title" xfId="53" builtinId="15" customBuiltin="1"/>
    <cellStyle name="Total" xfId="54" builtinId="25" customBuiltin="1"/>
    <cellStyle name="Total 2" xfId="137"/>
    <cellStyle name="Warning Text" xfId="55" builtinId="11" customBuiltin="1"/>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D581"/>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47625</xdr:rowOff>
    </xdr:to>
    <xdr:grpSp>
      <xdr:nvGrpSpPr>
        <xdr:cNvPr id="2" name="Group 1"/>
        <xdr:cNvGrpSpPr>
          <a:grpSpLocks/>
        </xdr:cNvGrpSpPr>
      </xdr:nvGrpSpPr>
      <xdr:grpSpPr bwMode="auto">
        <a:xfrm>
          <a:off x="0" y="19050"/>
          <a:ext cx="7715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4791075</xdr:colOff>
      <xdr:row>1</xdr:row>
      <xdr:rowOff>180975</xdr:rowOff>
    </xdr:from>
    <xdr:to>
      <xdr:col>4</xdr:col>
      <xdr:colOff>316230</xdr:colOff>
      <xdr:row>2</xdr:row>
      <xdr:rowOff>209550</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86350" y="371475"/>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0"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0" cy="6762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56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590551</xdr:colOff>
      <xdr:row>2</xdr:row>
      <xdr:rowOff>47625</xdr:rowOff>
    </xdr:to>
    <xdr:grpSp>
      <xdr:nvGrpSpPr>
        <xdr:cNvPr id="2" name="Group 1"/>
        <xdr:cNvGrpSpPr>
          <a:grpSpLocks/>
        </xdr:cNvGrpSpPr>
      </xdr:nvGrpSpPr>
      <xdr:grpSpPr bwMode="auto">
        <a:xfrm>
          <a:off x="1" y="0"/>
          <a:ext cx="590550" cy="5619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2%20RIN/212-06%20Annual%20RIN/2014-15%20Amended%20Annual%20RIN/6.%20Final%20Non-financial%20RIN%20Templates%2011-2-15/Templates%20from%20business%20units%2012-3-15/Powercor/2.%20Customer%20Service/PAL%20ANF%202.%20Customer%20Service%20-%20Noel%20Twym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ustomer Service"/>
      <sheetName val="2. Customer service 2011"/>
      <sheetName val="2. Customer service 2012"/>
      <sheetName val="2. Customer service 2013"/>
      <sheetName val="2. Customer Service historical"/>
      <sheetName val="Customer service"/>
    </sheetNames>
    <sheetDataSet>
      <sheetData sheetId="0">
        <row r="51">
          <cell r="H51">
            <v>504</v>
          </cell>
        </row>
        <row r="52">
          <cell r="H52">
            <v>43</v>
          </cell>
        </row>
        <row r="54">
          <cell r="H54">
            <v>159229</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williams@powercor.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view="pageBreakPreview" topLeftCell="A13" zoomScaleNormal="100" zoomScaleSheetLayoutView="100" workbookViewId="0">
      <selection activeCell="H24" sqref="H24"/>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60" t="s">
        <v>434</v>
      </c>
    </row>
    <row r="4" spans="1:9" x14ac:dyDescent="0.2">
      <c r="D4" s="261" t="s">
        <v>410</v>
      </c>
    </row>
    <row r="8" spans="1:9" ht="20.25" x14ac:dyDescent="0.3">
      <c r="A8" s="1" t="s">
        <v>95</v>
      </c>
    </row>
    <row r="9" spans="1:9" ht="20.25" x14ac:dyDescent="0.3">
      <c r="A9" s="1" t="s">
        <v>96</v>
      </c>
    </row>
    <row r="11" spans="1:9" x14ac:dyDescent="0.2">
      <c r="A11" s="3" t="s">
        <v>97</v>
      </c>
    </row>
    <row r="12" spans="1:9" ht="13.5" thickBot="1" x14ac:dyDescent="0.25"/>
    <row r="13" spans="1:9" ht="15.75" x14ac:dyDescent="0.25">
      <c r="A13" s="290" t="s">
        <v>98</v>
      </c>
      <c r="B13" s="291"/>
      <c r="C13" s="291"/>
      <c r="D13" s="291"/>
      <c r="E13" s="291"/>
      <c r="F13" s="291"/>
      <c r="G13" s="291"/>
      <c r="H13" s="291"/>
      <c r="I13" s="292"/>
    </row>
    <row r="14" spans="1:9" x14ac:dyDescent="0.2">
      <c r="A14" s="4" t="s">
        <v>149</v>
      </c>
      <c r="B14" s="5"/>
      <c r="C14" s="5"/>
      <c r="D14" s="5"/>
      <c r="E14" s="5"/>
      <c r="F14" s="5"/>
      <c r="G14" s="5"/>
      <c r="H14" s="5"/>
      <c r="I14" s="6"/>
    </row>
    <row r="15" spans="1:9" x14ac:dyDescent="0.2">
      <c r="A15" s="296" t="s">
        <v>99</v>
      </c>
      <c r="B15" s="297"/>
      <c r="C15" s="297"/>
      <c r="D15" s="297"/>
      <c r="E15" s="297"/>
      <c r="F15" s="297"/>
      <c r="G15" s="297"/>
      <c r="H15" s="297"/>
      <c r="I15" s="298"/>
    </row>
    <row r="16" spans="1:9" ht="13.5" thickBot="1" x14ac:dyDescent="0.25">
      <c r="A16" s="293" t="s">
        <v>100</v>
      </c>
      <c r="B16" s="294"/>
      <c r="C16" s="294"/>
      <c r="D16" s="294"/>
      <c r="E16" s="294"/>
      <c r="F16" s="294"/>
      <c r="G16" s="294"/>
      <c r="H16" s="294"/>
      <c r="I16" s="295"/>
    </row>
    <row r="17" spans="1:10" x14ac:dyDescent="0.2">
      <c r="A17" s="288"/>
      <c r="B17" s="289"/>
      <c r="C17" s="289"/>
      <c r="D17" s="289"/>
      <c r="E17" s="289"/>
      <c r="F17" s="289"/>
      <c r="G17" s="289"/>
      <c r="H17" s="289"/>
      <c r="I17" s="289"/>
    </row>
    <row r="18" spans="1:10" x14ac:dyDescent="0.2">
      <c r="A18" s="7" t="s">
        <v>101</v>
      </c>
      <c r="B18" s="8"/>
      <c r="C18" s="8"/>
      <c r="D18" s="9"/>
      <c r="E18" s="9"/>
      <c r="F18" s="9"/>
      <c r="G18" s="9"/>
    </row>
    <row r="19" spans="1:10" x14ac:dyDescent="0.2">
      <c r="A19" s="10" t="s">
        <v>102</v>
      </c>
    </row>
    <row r="21" spans="1:10" x14ac:dyDescent="0.2">
      <c r="J21" s="11"/>
    </row>
    <row r="22" spans="1:10" ht="18" x14ac:dyDescent="0.25">
      <c r="A22" s="12" t="s">
        <v>103</v>
      </c>
      <c r="B22" s="13"/>
      <c r="C22" s="299" t="s">
        <v>908</v>
      </c>
      <c r="D22" s="300"/>
      <c r="E22" s="300"/>
    </row>
    <row r="23" spans="1:10" ht="18" x14ac:dyDescent="0.25">
      <c r="A23" s="14"/>
      <c r="B23" s="14"/>
    </row>
    <row r="24" spans="1:10" ht="18" x14ac:dyDescent="0.25">
      <c r="A24" s="12" t="s">
        <v>104</v>
      </c>
      <c r="B24" s="13"/>
      <c r="C24" s="306" t="s">
        <v>909</v>
      </c>
      <c r="D24" s="307"/>
      <c r="E24" s="307"/>
    </row>
    <row r="25" spans="1:10" ht="18" x14ac:dyDescent="0.25">
      <c r="A25" s="14"/>
      <c r="B25" s="14"/>
      <c r="C25" s="301"/>
      <c r="D25" s="302"/>
      <c r="E25" s="302"/>
    </row>
    <row r="26" spans="1:10" ht="18" x14ac:dyDescent="0.25">
      <c r="A26" s="15" t="s">
        <v>105</v>
      </c>
      <c r="B26" s="16"/>
      <c r="C26" s="303">
        <v>2014</v>
      </c>
      <c r="D26" s="304"/>
      <c r="E26" s="305"/>
    </row>
    <row r="29" spans="1:10" ht="13.5" thickBot="1" x14ac:dyDescent="0.25"/>
    <row r="30" spans="1:10" x14ac:dyDescent="0.2">
      <c r="A30" s="17"/>
      <c r="B30" s="18"/>
      <c r="C30" s="18"/>
      <c r="D30" s="18"/>
      <c r="E30" s="19"/>
      <c r="F30" s="19"/>
      <c r="G30" s="19"/>
      <c r="H30" s="20"/>
    </row>
    <row r="31" spans="1:10" x14ac:dyDescent="0.2">
      <c r="A31" s="21" t="s">
        <v>106</v>
      </c>
      <c r="B31" s="276" t="s">
        <v>107</v>
      </c>
      <c r="C31" s="277"/>
      <c r="D31" s="278" t="s">
        <v>910</v>
      </c>
      <c r="E31" s="279"/>
      <c r="F31" s="279"/>
      <c r="G31" s="280"/>
      <c r="H31" s="23"/>
    </row>
    <row r="32" spans="1:10" x14ac:dyDescent="0.2">
      <c r="A32" s="21"/>
      <c r="B32" s="276" t="s">
        <v>108</v>
      </c>
      <c r="C32" s="277"/>
      <c r="D32" s="278" t="s">
        <v>911</v>
      </c>
      <c r="E32" s="279"/>
      <c r="F32" s="279"/>
      <c r="G32" s="280"/>
      <c r="H32" s="23"/>
    </row>
    <row r="33" spans="1:8" x14ac:dyDescent="0.2">
      <c r="A33" s="21"/>
      <c r="B33" s="24"/>
      <c r="C33" s="22" t="s">
        <v>109</v>
      </c>
      <c r="D33" s="274" t="s">
        <v>912</v>
      </c>
      <c r="E33" s="22" t="s">
        <v>110</v>
      </c>
      <c r="F33" s="100">
        <v>3000</v>
      </c>
      <c r="G33" s="25"/>
      <c r="H33" s="26"/>
    </row>
    <row r="34" spans="1:8" x14ac:dyDescent="0.2">
      <c r="A34" s="21"/>
      <c r="B34" s="24"/>
      <c r="C34" s="24"/>
      <c r="D34" s="24"/>
      <c r="E34" s="25"/>
      <c r="F34" s="24"/>
      <c r="G34" s="25"/>
      <c r="H34" s="27"/>
    </row>
    <row r="35" spans="1:8" x14ac:dyDescent="0.2">
      <c r="A35" s="21" t="s">
        <v>111</v>
      </c>
      <c r="B35" s="276" t="s">
        <v>107</v>
      </c>
      <c r="C35" s="277"/>
      <c r="D35" s="281" t="s">
        <v>913</v>
      </c>
      <c r="E35" s="281"/>
      <c r="F35" s="281"/>
      <c r="G35" s="281"/>
      <c r="H35" s="28"/>
    </row>
    <row r="36" spans="1:8" x14ac:dyDescent="0.2">
      <c r="A36" s="21"/>
      <c r="B36" s="276" t="s">
        <v>108</v>
      </c>
      <c r="C36" s="277"/>
      <c r="D36" s="281" t="s">
        <v>911</v>
      </c>
      <c r="E36" s="281"/>
      <c r="F36" s="281"/>
      <c r="G36" s="281"/>
      <c r="H36" s="28"/>
    </row>
    <row r="37" spans="1:8" x14ac:dyDescent="0.2">
      <c r="A37" s="29"/>
      <c r="B37" s="24"/>
      <c r="C37" s="22" t="s">
        <v>109</v>
      </c>
      <c r="D37" s="274" t="s">
        <v>912</v>
      </c>
      <c r="E37" s="22" t="s">
        <v>110</v>
      </c>
      <c r="F37" s="275">
        <v>8001</v>
      </c>
      <c r="G37" s="25"/>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112</v>
      </c>
      <c r="B40" s="285" t="s">
        <v>914</v>
      </c>
      <c r="C40" s="283"/>
      <c r="D40" s="286"/>
      <c r="E40" s="286"/>
      <c r="F40" s="287"/>
      <c r="G40" s="25"/>
      <c r="H40" s="27"/>
    </row>
    <row r="41" spans="1:8" x14ac:dyDescent="0.2">
      <c r="A41" s="21" t="s">
        <v>113</v>
      </c>
      <c r="B41" s="285" t="s">
        <v>915</v>
      </c>
      <c r="C41" s="283"/>
      <c r="D41" s="283"/>
      <c r="E41" s="283"/>
      <c r="F41" s="284"/>
      <c r="G41" s="25"/>
      <c r="H41" s="27"/>
    </row>
    <row r="42" spans="1:8" x14ac:dyDescent="0.2">
      <c r="A42" s="21" t="s">
        <v>114</v>
      </c>
      <c r="B42" s="282" t="s">
        <v>916</v>
      </c>
      <c r="C42" s="283"/>
      <c r="D42" s="283"/>
      <c r="E42" s="283"/>
      <c r="F42" s="284"/>
      <c r="G42" s="25"/>
      <c r="H42" s="27"/>
    </row>
    <row r="43" spans="1:8" ht="13.5" thickBot="1" x14ac:dyDescent="0.25">
      <c r="A43" s="30"/>
      <c r="B43" s="31"/>
      <c r="C43" s="31"/>
      <c r="D43" s="31"/>
      <c r="E43" s="32"/>
      <c r="F43" s="32"/>
      <c r="G43" s="32"/>
      <c r="H43" s="33"/>
    </row>
  </sheetData>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5"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5" right="0.75" top="1" bottom="1" header="0.5" footer="0.5"/>
  <pageSetup paperSize="9" scale="88" orientation="portrait"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21"/>
  <sheetViews>
    <sheetView showGridLines="0" view="pageBreakPreview" zoomScaleNormal="100" workbookViewId="0">
      <selection activeCell="E394" sqref="E394"/>
    </sheetView>
  </sheetViews>
  <sheetFormatPr defaultRowHeight="12.75" x14ac:dyDescent="0.2"/>
  <cols>
    <col min="1" max="1" width="11.28515625" style="76" customWidth="1"/>
    <col min="2" max="4" width="21.85546875" style="76" customWidth="1"/>
    <col min="5" max="7" width="21.85546875" style="112" customWidth="1"/>
    <col min="8" max="10" width="21.85546875" style="128" customWidth="1"/>
    <col min="11" max="12" width="21.85546875" style="76" customWidth="1"/>
    <col min="13" max="13" width="27.7109375" style="76" customWidth="1"/>
    <col min="14" max="14" width="21.85546875" style="76" customWidth="1"/>
    <col min="15" max="15" width="31.5703125" style="76" customWidth="1"/>
    <col min="16" max="21" width="21.85546875" style="76" customWidth="1"/>
    <col min="22" max="22" width="23.7109375" style="76" customWidth="1"/>
    <col min="23" max="23" width="21.85546875" style="76" customWidth="1"/>
    <col min="24" max="24" width="26.140625" style="76" customWidth="1"/>
    <col min="25" max="16384" width="9.140625" style="76"/>
  </cols>
  <sheetData>
    <row r="1" spans="2:24" ht="20.25" x14ac:dyDescent="0.3">
      <c r="B1" s="64" t="str">
        <f>Cover!C22</f>
        <v>Powercor Australia Ltd</v>
      </c>
    </row>
    <row r="2" spans="2:24" ht="20.25" x14ac:dyDescent="0.3">
      <c r="B2" s="64" t="s">
        <v>225</v>
      </c>
    </row>
    <row r="3" spans="2:24" ht="20.25" x14ac:dyDescent="0.3">
      <c r="B3" s="140">
        <f>Cover!C26</f>
        <v>2014</v>
      </c>
    </row>
    <row r="4" spans="2:24" ht="15.75" x14ac:dyDescent="0.2">
      <c r="B4" s="81" t="s">
        <v>153</v>
      </c>
    </row>
    <row r="5" spans="2:24" s="93" customFormat="1" ht="15.75" x14ac:dyDescent="0.2">
      <c r="B5" s="193"/>
      <c r="E5" s="112"/>
      <c r="F5" s="112"/>
      <c r="G5" s="112"/>
      <c r="H5" s="128"/>
      <c r="I5" s="128"/>
      <c r="J5" s="128"/>
    </row>
    <row r="6" spans="2:24" s="93" customFormat="1" ht="89.25" x14ac:dyDescent="0.2">
      <c r="B6" s="191" t="s">
        <v>84</v>
      </c>
      <c r="C6" s="191" t="s">
        <v>157</v>
      </c>
      <c r="D6" s="191" t="s">
        <v>171</v>
      </c>
      <c r="E6" s="191" t="s">
        <v>230</v>
      </c>
      <c r="F6" s="191" t="s">
        <v>173</v>
      </c>
      <c r="G6" s="191" t="s">
        <v>174</v>
      </c>
      <c r="H6" s="191" t="s">
        <v>175</v>
      </c>
      <c r="I6" s="191" t="s">
        <v>176</v>
      </c>
      <c r="J6" s="191" t="s">
        <v>177</v>
      </c>
      <c r="K6" s="191" t="s">
        <v>159</v>
      </c>
      <c r="L6" s="192" t="s">
        <v>231</v>
      </c>
      <c r="M6" s="192" t="s">
        <v>232</v>
      </c>
      <c r="N6" s="192" t="s">
        <v>233</v>
      </c>
      <c r="O6" s="192" t="s">
        <v>234</v>
      </c>
      <c r="P6" s="191" t="s">
        <v>235</v>
      </c>
      <c r="Q6" s="192" t="s">
        <v>236</v>
      </c>
      <c r="R6" s="192" t="s">
        <v>237</v>
      </c>
      <c r="S6" s="192" t="s">
        <v>238</v>
      </c>
      <c r="T6" s="192" t="s">
        <v>239</v>
      </c>
      <c r="U6" s="191" t="s">
        <v>160</v>
      </c>
      <c r="V6" s="191" t="s">
        <v>240</v>
      </c>
      <c r="W6" s="191" t="s">
        <v>241</v>
      </c>
      <c r="X6" s="219" t="s">
        <v>178</v>
      </c>
    </row>
    <row r="7" spans="2:24" x14ac:dyDescent="0.2">
      <c r="B7" s="83" t="s">
        <v>436</v>
      </c>
      <c r="C7" s="83" t="s">
        <v>437</v>
      </c>
      <c r="D7" s="83" t="s">
        <v>438</v>
      </c>
      <c r="E7" s="83">
        <v>2</v>
      </c>
      <c r="F7" s="83">
        <v>1.6559999999999999</v>
      </c>
      <c r="G7" s="83">
        <v>7.1999999999999995E-2</v>
      </c>
      <c r="H7" s="83">
        <v>0.17599999999999999</v>
      </c>
      <c r="I7" s="83">
        <v>0</v>
      </c>
      <c r="J7" s="83">
        <v>0.30199999999999999</v>
      </c>
      <c r="K7" s="83">
        <v>0</v>
      </c>
      <c r="L7" s="83">
        <v>0</v>
      </c>
      <c r="M7" s="83">
        <v>0</v>
      </c>
      <c r="N7" s="83">
        <v>0</v>
      </c>
      <c r="O7" s="83">
        <v>0</v>
      </c>
      <c r="P7" s="83">
        <v>1</v>
      </c>
      <c r="Q7" s="83">
        <v>616</v>
      </c>
      <c r="R7" s="83">
        <v>616</v>
      </c>
      <c r="S7" s="83">
        <v>2.6460171499999999E-6</v>
      </c>
      <c r="T7" s="83">
        <v>2.6460171499999999E-6</v>
      </c>
      <c r="U7" s="83">
        <v>0</v>
      </c>
      <c r="V7" s="83">
        <v>0</v>
      </c>
      <c r="W7" s="83">
        <v>0</v>
      </c>
      <c r="X7" s="83" t="s">
        <v>439</v>
      </c>
    </row>
    <row r="8" spans="2:24" s="231" customFormat="1" x14ac:dyDescent="0.2">
      <c r="B8" s="83" t="s">
        <v>440</v>
      </c>
      <c r="C8" s="83" t="s">
        <v>437</v>
      </c>
      <c r="D8" s="83" t="s">
        <v>438</v>
      </c>
      <c r="E8" s="83">
        <v>2</v>
      </c>
      <c r="F8" s="83">
        <v>0.78400000000000003</v>
      </c>
      <c r="G8" s="83">
        <v>1.1719999999999999</v>
      </c>
      <c r="H8" s="83">
        <v>0.157</v>
      </c>
      <c r="I8" s="83">
        <v>0</v>
      </c>
      <c r="J8" s="83">
        <v>0.248</v>
      </c>
      <c r="K8" s="83">
        <v>0</v>
      </c>
      <c r="L8" s="83">
        <v>0</v>
      </c>
      <c r="M8" s="83">
        <v>0</v>
      </c>
      <c r="N8" s="83">
        <v>0</v>
      </c>
      <c r="O8" s="83">
        <v>0</v>
      </c>
      <c r="P8" s="83">
        <v>1</v>
      </c>
      <c r="Q8" s="83">
        <v>618</v>
      </c>
      <c r="R8" s="83">
        <v>618</v>
      </c>
      <c r="S8" s="83">
        <v>2.6460171499999999E-6</v>
      </c>
      <c r="T8" s="83">
        <v>2.6460171499999999E-6</v>
      </c>
      <c r="U8" s="83">
        <v>0</v>
      </c>
      <c r="V8" s="83">
        <v>0</v>
      </c>
      <c r="W8" s="83">
        <v>0</v>
      </c>
      <c r="X8" s="83" t="s">
        <v>439</v>
      </c>
    </row>
    <row r="9" spans="2:24" s="231" customFormat="1" x14ac:dyDescent="0.2">
      <c r="B9" s="83" t="s">
        <v>441</v>
      </c>
      <c r="C9" s="83" t="s">
        <v>437</v>
      </c>
      <c r="D9" s="83" t="s">
        <v>438</v>
      </c>
      <c r="E9" s="83">
        <v>0</v>
      </c>
      <c r="F9" s="83">
        <v>0.32200000000000001</v>
      </c>
      <c r="G9" s="83">
        <v>0.14699999999999999</v>
      </c>
      <c r="H9" s="83">
        <v>0</v>
      </c>
      <c r="I9" s="83">
        <v>0</v>
      </c>
      <c r="J9" s="83">
        <v>0</v>
      </c>
      <c r="K9" s="83">
        <v>0</v>
      </c>
      <c r="L9" s="83">
        <v>0</v>
      </c>
      <c r="M9" s="83">
        <v>0</v>
      </c>
      <c r="N9" s="83">
        <v>0</v>
      </c>
      <c r="O9" s="83">
        <v>0</v>
      </c>
      <c r="P9" s="83">
        <v>0</v>
      </c>
      <c r="Q9" s="83">
        <v>0</v>
      </c>
      <c r="R9" s="83">
        <v>0</v>
      </c>
      <c r="S9" s="83">
        <v>0</v>
      </c>
      <c r="T9" s="83">
        <v>0</v>
      </c>
      <c r="U9" s="83">
        <v>0</v>
      </c>
      <c r="V9" s="83">
        <v>0</v>
      </c>
      <c r="W9" s="83">
        <v>0</v>
      </c>
      <c r="X9" s="83" t="s">
        <v>439</v>
      </c>
    </row>
    <row r="10" spans="2:24" s="231" customFormat="1" x14ac:dyDescent="0.2">
      <c r="B10" s="83" t="s">
        <v>442</v>
      </c>
      <c r="C10" s="83" t="s">
        <v>437</v>
      </c>
      <c r="D10" s="83" t="s">
        <v>2</v>
      </c>
      <c r="E10" s="83">
        <v>11</v>
      </c>
      <c r="F10" s="83">
        <v>3.5790000000000002</v>
      </c>
      <c r="G10" s="83">
        <v>1.232</v>
      </c>
      <c r="H10" s="83">
        <v>1.9379999999999999</v>
      </c>
      <c r="I10" s="83">
        <v>0</v>
      </c>
      <c r="J10" s="83">
        <v>0</v>
      </c>
      <c r="K10" s="83">
        <v>0</v>
      </c>
      <c r="L10" s="83">
        <v>0</v>
      </c>
      <c r="M10" s="83">
        <v>0</v>
      </c>
      <c r="N10" s="83">
        <v>0</v>
      </c>
      <c r="O10" s="83">
        <v>0</v>
      </c>
      <c r="P10" s="83">
        <v>0</v>
      </c>
      <c r="Q10" s="83">
        <v>0</v>
      </c>
      <c r="R10" s="83">
        <v>0</v>
      </c>
      <c r="S10" s="83">
        <v>0</v>
      </c>
      <c r="T10" s="83">
        <v>0</v>
      </c>
      <c r="U10" s="83">
        <v>1</v>
      </c>
      <c r="V10" s="83">
        <v>1.4553094319999999E-5</v>
      </c>
      <c r="W10" s="83">
        <v>1.4553094319999999E-5</v>
      </c>
      <c r="X10" s="83" t="s">
        <v>439</v>
      </c>
    </row>
    <row r="11" spans="2:24" s="231" customFormat="1" x14ac:dyDescent="0.2">
      <c r="B11" s="83" t="s">
        <v>443</v>
      </c>
      <c r="C11" s="83" t="s">
        <v>437</v>
      </c>
      <c r="D11" s="83" t="s">
        <v>438</v>
      </c>
      <c r="E11" s="83">
        <v>0</v>
      </c>
      <c r="F11" s="83">
        <v>0.35199999999999998</v>
      </c>
      <c r="G11" s="83">
        <v>0.251</v>
      </c>
      <c r="H11" s="83">
        <v>0</v>
      </c>
      <c r="I11" s="83">
        <v>0</v>
      </c>
      <c r="J11" s="83">
        <v>0</v>
      </c>
      <c r="K11" s="83">
        <v>0</v>
      </c>
      <c r="L11" s="83">
        <v>0</v>
      </c>
      <c r="M11" s="83">
        <v>0</v>
      </c>
      <c r="N11" s="83">
        <v>0</v>
      </c>
      <c r="O11" s="83">
        <v>0</v>
      </c>
      <c r="P11" s="83">
        <v>0</v>
      </c>
      <c r="Q11" s="83">
        <v>0</v>
      </c>
      <c r="R11" s="83">
        <v>0</v>
      </c>
      <c r="S11" s="83">
        <v>0</v>
      </c>
      <c r="T11" s="83">
        <v>0</v>
      </c>
      <c r="U11" s="83">
        <v>0</v>
      </c>
      <c r="V11" s="83">
        <v>0</v>
      </c>
      <c r="W11" s="83">
        <v>0</v>
      </c>
      <c r="X11" s="83" t="s">
        <v>439</v>
      </c>
    </row>
    <row r="12" spans="2:24" s="231" customFormat="1" x14ac:dyDescent="0.2">
      <c r="B12" s="83" t="s">
        <v>444</v>
      </c>
      <c r="C12" s="83" t="s">
        <v>437</v>
      </c>
      <c r="D12" s="83" t="s">
        <v>2</v>
      </c>
      <c r="E12" s="83">
        <v>0</v>
      </c>
      <c r="F12" s="83">
        <v>0</v>
      </c>
      <c r="G12" s="83">
        <v>0</v>
      </c>
      <c r="H12" s="83">
        <v>0</v>
      </c>
      <c r="I12" s="83">
        <v>0</v>
      </c>
      <c r="J12" s="83">
        <v>0</v>
      </c>
      <c r="K12" s="83">
        <v>0</v>
      </c>
      <c r="L12" s="83">
        <v>0</v>
      </c>
      <c r="M12" s="83">
        <v>0</v>
      </c>
      <c r="N12" s="83">
        <v>0</v>
      </c>
      <c r="O12" s="83">
        <v>0</v>
      </c>
      <c r="P12" s="83">
        <v>0</v>
      </c>
      <c r="Q12" s="83">
        <v>0</v>
      </c>
      <c r="R12" s="83">
        <v>0</v>
      </c>
      <c r="S12" s="83">
        <v>0</v>
      </c>
      <c r="T12" s="83">
        <v>0</v>
      </c>
      <c r="U12" s="83">
        <v>0</v>
      </c>
      <c r="V12" s="83">
        <v>0</v>
      </c>
      <c r="W12" s="83">
        <v>0</v>
      </c>
      <c r="X12" s="83" t="s">
        <v>439</v>
      </c>
    </row>
    <row r="13" spans="2:24" s="231" customFormat="1" x14ac:dyDescent="0.2">
      <c r="B13" s="83" t="s">
        <v>445</v>
      </c>
      <c r="C13" s="83" t="s">
        <v>437</v>
      </c>
      <c r="D13" s="83" t="s">
        <v>2</v>
      </c>
      <c r="E13" s="83">
        <v>273</v>
      </c>
      <c r="F13" s="83">
        <v>6.5709999999999997</v>
      </c>
      <c r="G13" s="83">
        <v>1.2210000000000001</v>
      </c>
      <c r="H13" s="83">
        <v>2.5499999999999998</v>
      </c>
      <c r="I13" s="83">
        <v>0.64100000000000001</v>
      </c>
      <c r="J13" s="83">
        <v>0</v>
      </c>
      <c r="K13" s="83">
        <v>3</v>
      </c>
      <c r="L13" s="83">
        <v>9427</v>
      </c>
      <c r="M13" s="83">
        <v>8634</v>
      </c>
      <c r="N13" s="83">
        <v>5.5566360130000002E-5</v>
      </c>
      <c r="O13" s="83">
        <v>5.4243351550000003E-5</v>
      </c>
      <c r="P13" s="83">
        <v>0</v>
      </c>
      <c r="Q13" s="83">
        <v>0</v>
      </c>
      <c r="R13" s="83">
        <v>0</v>
      </c>
      <c r="S13" s="83">
        <v>0</v>
      </c>
      <c r="T13" s="83">
        <v>0</v>
      </c>
      <c r="U13" s="83">
        <v>0</v>
      </c>
      <c r="V13" s="83">
        <v>0</v>
      </c>
      <c r="W13" s="83">
        <v>0</v>
      </c>
      <c r="X13" s="83" t="s">
        <v>439</v>
      </c>
    </row>
    <row r="14" spans="2:24" s="231" customFormat="1" x14ac:dyDescent="0.2">
      <c r="B14" s="83" t="s">
        <v>446</v>
      </c>
      <c r="C14" s="83" t="s">
        <v>437</v>
      </c>
      <c r="D14" s="83" t="s">
        <v>2</v>
      </c>
      <c r="E14" s="83">
        <v>0</v>
      </c>
      <c r="F14" s="83">
        <v>0</v>
      </c>
      <c r="G14" s="83">
        <v>0</v>
      </c>
      <c r="H14" s="83">
        <v>0</v>
      </c>
      <c r="I14" s="83">
        <v>0</v>
      </c>
      <c r="J14" s="83">
        <v>0</v>
      </c>
      <c r="K14" s="83">
        <v>0</v>
      </c>
      <c r="L14" s="83">
        <v>0</v>
      </c>
      <c r="M14" s="83">
        <v>0</v>
      </c>
      <c r="N14" s="83">
        <v>0</v>
      </c>
      <c r="O14" s="83">
        <v>0</v>
      </c>
      <c r="P14" s="83">
        <v>0</v>
      </c>
      <c r="Q14" s="83">
        <v>0</v>
      </c>
      <c r="R14" s="83">
        <v>0</v>
      </c>
      <c r="S14" s="83">
        <v>0</v>
      </c>
      <c r="T14" s="83">
        <v>0</v>
      </c>
      <c r="U14" s="83">
        <v>0</v>
      </c>
      <c r="V14" s="83">
        <v>0</v>
      </c>
      <c r="W14" s="83">
        <v>0</v>
      </c>
      <c r="X14" s="83" t="s">
        <v>439</v>
      </c>
    </row>
    <row r="15" spans="2:24" s="231" customFormat="1" x14ac:dyDescent="0.2">
      <c r="B15" s="83" t="s">
        <v>447</v>
      </c>
      <c r="C15" s="83" t="s">
        <v>437</v>
      </c>
      <c r="D15" s="83" t="s">
        <v>438</v>
      </c>
      <c r="E15" s="83">
        <v>0</v>
      </c>
      <c r="F15" s="83">
        <v>0</v>
      </c>
      <c r="G15" s="83">
        <v>0.80700000000000005</v>
      </c>
      <c r="H15" s="83">
        <v>0</v>
      </c>
      <c r="I15" s="83">
        <v>0</v>
      </c>
      <c r="J15" s="83">
        <v>0</v>
      </c>
      <c r="K15" s="83">
        <v>0</v>
      </c>
      <c r="L15" s="83">
        <v>0</v>
      </c>
      <c r="M15" s="83">
        <v>0</v>
      </c>
      <c r="N15" s="83">
        <v>0</v>
      </c>
      <c r="O15" s="83">
        <v>0</v>
      </c>
      <c r="P15" s="83">
        <v>0</v>
      </c>
      <c r="Q15" s="83">
        <v>0</v>
      </c>
      <c r="R15" s="83">
        <v>0</v>
      </c>
      <c r="S15" s="83">
        <v>0</v>
      </c>
      <c r="T15" s="83">
        <v>0</v>
      </c>
      <c r="U15" s="83">
        <v>0</v>
      </c>
      <c r="V15" s="83">
        <v>0</v>
      </c>
      <c r="W15" s="83">
        <v>0</v>
      </c>
      <c r="X15" s="83" t="s">
        <v>439</v>
      </c>
    </row>
    <row r="16" spans="2:24" s="231" customFormat="1" x14ac:dyDescent="0.2">
      <c r="B16" s="83" t="s">
        <v>448</v>
      </c>
      <c r="C16" s="83" t="s">
        <v>437</v>
      </c>
      <c r="D16" s="83" t="s">
        <v>2</v>
      </c>
      <c r="E16" s="83">
        <v>2237</v>
      </c>
      <c r="F16" s="83">
        <v>9.8859999999999992</v>
      </c>
      <c r="G16" s="83">
        <v>0.20699999999999999</v>
      </c>
      <c r="H16" s="83">
        <v>4.8600000000000003</v>
      </c>
      <c r="I16" s="83">
        <v>2.6720000000000002</v>
      </c>
      <c r="J16" s="83">
        <v>0.22900000000000001</v>
      </c>
      <c r="K16" s="83">
        <v>7</v>
      </c>
      <c r="L16" s="83">
        <v>237884</v>
      </c>
      <c r="M16" s="83">
        <v>237884</v>
      </c>
      <c r="N16" s="83">
        <v>3.5522780223100001E-3</v>
      </c>
      <c r="O16" s="83">
        <v>3.5522780223100001E-3</v>
      </c>
      <c r="P16" s="83">
        <v>2</v>
      </c>
      <c r="Q16" s="83">
        <v>20430</v>
      </c>
      <c r="R16" s="83">
        <v>20430</v>
      </c>
      <c r="S16" s="83">
        <v>7.9380514469999997E-5</v>
      </c>
      <c r="T16" s="83">
        <v>7.9380514469999997E-5</v>
      </c>
      <c r="U16" s="83">
        <v>0</v>
      </c>
      <c r="V16" s="83">
        <v>0</v>
      </c>
      <c r="W16" s="83">
        <v>0</v>
      </c>
      <c r="X16" s="83" t="s">
        <v>439</v>
      </c>
    </row>
    <row r="17" spans="2:24" s="231" customFormat="1" x14ac:dyDescent="0.2">
      <c r="B17" s="83" t="s">
        <v>449</v>
      </c>
      <c r="C17" s="83" t="s">
        <v>437</v>
      </c>
      <c r="D17" s="83" t="s">
        <v>2</v>
      </c>
      <c r="E17" s="83">
        <v>1898</v>
      </c>
      <c r="F17" s="83">
        <v>7.9790000000000001</v>
      </c>
      <c r="G17" s="83">
        <v>1.113</v>
      </c>
      <c r="H17" s="83">
        <v>4.5019999999999998</v>
      </c>
      <c r="I17" s="83">
        <v>0.35599999999999998</v>
      </c>
      <c r="J17" s="83">
        <v>0</v>
      </c>
      <c r="K17" s="83">
        <v>3</v>
      </c>
      <c r="L17" s="83">
        <v>29860</v>
      </c>
      <c r="M17" s="83">
        <v>29860</v>
      </c>
      <c r="N17" s="83">
        <v>2.5401764629000002E-4</v>
      </c>
      <c r="O17" s="83">
        <v>2.5401764629000002E-4</v>
      </c>
      <c r="P17" s="83">
        <v>0</v>
      </c>
      <c r="Q17" s="83">
        <v>0</v>
      </c>
      <c r="R17" s="83">
        <v>0</v>
      </c>
      <c r="S17" s="83">
        <v>0</v>
      </c>
      <c r="T17" s="83">
        <v>0</v>
      </c>
      <c r="U17" s="83">
        <v>2</v>
      </c>
      <c r="V17" s="83">
        <v>5.0221405484900004E-3</v>
      </c>
      <c r="W17" s="83">
        <v>2.50974726567E-3</v>
      </c>
      <c r="X17" s="83" t="s">
        <v>439</v>
      </c>
    </row>
    <row r="18" spans="2:24" s="231" customFormat="1" x14ac:dyDescent="0.2">
      <c r="B18" s="83" t="s">
        <v>450</v>
      </c>
      <c r="C18" s="83" t="s">
        <v>437</v>
      </c>
      <c r="D18" s="83" t="s">
        <v>2</v>
      </c>
      <c r="E18" s="83">
        <v>119</v>
      </c>
      <c r="F18" s="83">
        <v>3.649</v>
      </c>
      <c r="G18" s="83">
        <v>0.999</v>
      </c>
      <c r="H18" s="83">
        <v>4.1429999999999998</v>
      </c>
      <c r="I18" s="83">
        <v>0</v>
      </c>
      <c r="J18" s="83">
        <v>0</v>
      </c>
      <c r="K18" s="83">
        <v>0</v>
      </c>
      <c r="L18" s="83">
        <v>0</v>
      </c>
      <c r="M18" s="83">
        <v>0</v>
      </c>
      <c r="N18" s="83">
        <v>0</v>
      </c>
      <c r="O18" s="83">
        <v>0</v>
      </c>
      <c r="P18" s="83">
        <v>0</v>
      </c>
      <c r="Q18" s="83">
        <v>0</v>
      </c>
      <c r="R18" s="83">
        <v>0</v>
      </c>
      <c r="S18" s="83">
        <v>0</v>
      </c>
      <c r="T18" s="83">
        <v>0</v>
      </c>
      <c r="U18" s="83">
        <v>0</v>
      </c>
      <c r="V18" s="83">
        <v>0</v>
      </c>
      <c r="W18" s="83">
        <v>0</v>
      </c>
      <c r="X18" s="83" t="s">
        <v>439</v>
      </c>
    </row>
    <row r="19" spans="2:24" s="231" customFormat="1" x14ac:dyDescent="0.2">
      <c r="B19" s="83" t="s">
        <v>451</v>
      </c>
      <c r="C19" s="83" t="s">
        <v>437</v>
      </c>
      <c r="D19" s="83" t="s">
        <v>2</v>
      </c>
      <c r="E19" s="83">
        <v>2</v>
      </c>
      <c r="F19" s="83">
        <v>1.2450000000000001</v>
      </c>
      <c r="G19" s="83">
        <v>0.13800000000000001</v>
      </c>
      <c r="H19" s="83">
        <v>0.91600000000000004</v>
      </c>
      <c r="I19" s="83">
        <v>0</v>
      </c>
      <c r="J19" s="83">
        <v>0</v>
      </c>
      <c r="K19" s="83">
        <v>0</v>
      </c>
      <c r="L19" s="83">
        <v>0</v>
      </c>
      <c r="M19" s="83">
        <v>0</v>
      </c>
      <c r="N19" s="83">
        <v>0</v>
      </c>
      <c r="O19" s="83">
        <v>0</v>
      </c>
      <c r="P19" s="83">
        <v>0</v>
      </c>
      <c r="Q19" s="83">
        <v>0</v>
      </c>
      <c r="R19" s="83">
        <v>0</v>
      </c>
      <c r="S19" s="83">
        <v>0</v>
      </c>
      <c r="T19" s="83">
        <v>0</v>
      </c>
      <c r="U19" s="83">
        <v>0</v>
      </c>
      <c r="V19" s="83">
        <v>0</v>
      </c>
      <c r="W19" s="83">
        <v>0</v>
      </c>
      <c r="X19" s="83" t="s">
        <v>439</v>
      </c>
    </row>
    <row r="20" spans="2:24" s="231" customFormat="1" x14ac:dyDescent="0.2">
      <c r="B20" s="83" t="s">
        <v>452</v>
      </c>
      <c r="C20" s="83" t="s">
        <v>437</v>
      </c>
      <c r="D20" s="83" t="s">
        <v>2</v>
      </c>
      <c r="E20" s="83">
        <v>2</v>
      </c>
      <c r="F20" s="83">
        <v>0</v>
      </c>
      <c r="G20" s="83">
        <v>0.84599999999999997</v>
      </c>
      <c r="H20" s="83">
        <v>2.1509999999999998</v>
      </c>
      <c r="I20" s="83">
        <v>0</v>
      </c>
      <c r="J20" s="83">
        <v>0</v>
      </c>
      <c r="K20" s="83">
        <v>0</v>
      </c>
      <c r="L20" s="83">
        <v>0</v>
      </c>
      <c r="M20" s="83">
        <v>0</v>
      </c>
      <c r="N20" s="83">
        <v>0</v>
      </c>
      <c r="O20" s="83">
        <v>0</v>
      </c>
      <c r="P20" s="83">
        <v>0</v>
      </c>
      <c r="Q20" s="83">
        <v>0</v>
      </c>
      <c r="R20" s="83">
        <v>0</v>
      </c>
      <c r="S20" s="83">
        <v>0</v>
      </c>
      <c r="T20" s="83">
        <v>0</v>
      </c>
      <c r="U20" s="83">
        <v>0</v>
      </c>
      <c r="V20" s="83">
        <v>0</v>
      </c>
      <c r="W20" s="83">
        <v>0</v>
      </c>
      <c r="X20" s="83" t="s">
        <v>439</v>
      </c>
    </row>
    <row r="21" spans="2:24" s="231" customFormat="1" x14ac:dyDescent="0.2">
      <c r="B21" s="83" t="s">
        <v>453</v>
      </c>
      <c r="C21" s="83" t="s">
        <v>437</v>
      </c>
      <c r="D21" s="83" t="s">
        <v>2</v>
      </c>
      <c r="E21" s="83">
        <v>2183</v>
      </c>
      <c r="F21" s="83">
        <v>12.183</v>
      </c>
      <c r="G21" s="83">
        <v>1.472</v>
      </c>
      <c r="H21" s="83">
        <v>6.274</v>
      </c>
      <c r="I21" s="83">
        <v>0.41199999999999998</v>
      </c>
      <c r="J21" s="83">
        <v>0.16200000000000001</v>
      </c>
      <c r="K21" s="83">
        <v>4</v>
      </c>
      <c r="L21" s="83">
        <v>24998</v>
      </c>
      <c r="M21" s="83">
        <v>24998</v>
      </c>
      <c r="N21" s="83">
        <v>2.8841586922E-4</v>
      </c>
      <c r="O21" s="83">
        <v>2.8841586922E-4</v>
      </c>
      <c r="P21" s="83">
        <v>1</v>
      </c>
      <c r="Q21" s="83">
        <v>9805</v>
      </c>
      <c r="R21" s="83">
        <v>9805</v>
      </c>
      <c r="S21" s="83">
        <v>4.8951317249999999E-5</v>
      </c>
      <c r="T21" s="83">
        <v>4.8951317249999999E-5</v>
      </c>
      <c r="U21" s="83">
        <v>1</v>
      </c>
      <c r="V21" s="83">
        <v>2.9026808122699999E-3</v>
      </c>
      <c r="W21" s="83">
        <v>2.9026808122699999E-3</v>
      </c>
      <c r="X21" s="83" t="s">
        <v>439</v>
      </c>
    </row>
    <row r="22" spans="2:24" s="231" customFormat="1" x14ac:dyDescent="0.2">
      <c r="B22" s="83" t="s">
        <v>454</v>
      </c>
      <c r="C22" s="83" t="s">
        <v>455</v>
      </c>
      <c r="D22" s="83" t="s">
        <v>456</v>
      </c>
      <c r="E22" s="83">
        <v>1012</v>
      </c>
      <c r="F22" s="83">
        <v>219.91399999999999</v>
      </c>
      <c r="G22" s="83">
        <v>1.3080000000000001</v>
      </c>
      <c r="H22" s="83">
        <v>4.6609999999999996</v>
      </c>
      <c r="I22" s="83">
        <v>1.3660000000000001</v>
      </c>
      <c r="J22" s="83">
        <v>0.90200000000000002</v>
      </c>
      <c r="K22" s="83">
        <v>13</v>
      </c>
      <c r="L22" s="83">
        <v>34562</v>
      </c>
      <c r="M22" s="83">
        <v>34562</v>
      </c>
      <c r="N22" s="83">
        <v>2.75979588624E-3</v>
      </c>
      <c r="O22" s="83">
        <v>2.75979588624E-3</v>
      </c>
      <c r="P22" s="83">
        <v>15</v>
      </c>
      <c r="Q22" s="83">
        <v>22810</v>
      </c>
      <c r="R22" s="83">
        <v>22810</v>
      </c>
      <c r="S22" s="83">
        <v>1.3230085743999999E-4</v>
      </c>
      <c r="T22" s="83">
        <v>1.3230085743999999E-4</v>
      </c>
      <c r="U22" s="83">
        <v>1</v>
      </c>
      <c r="V22" s="83">
        <v>1.33623866016E-3</v>
      </c>
      <c r="W22" s="83">
        <v>1.33623866016E-3</v>
      </c>
      <c r="X22" s="83" t="s">
        <v>439</v>
      </c>
    </row>
    <row r="23" spans="2:24" s="231" customFormat="1" x14ac:dyDescent="0.2">
      <c r="B23" s="83" t="s">
        <v>457</v>
      </c>
      <c r="C23" s="83" t="s">
        <v>455</v>
      </c>
      <c r="D23" s="83" t="s">
        <v>438</v>
      </c>
      <c r="E23" s="83">
        <v>1282</v>
      </c>
      <c r="F23" s="83">
        <v>92.552999999999997</v>
      </c>
      <c r="G23" s="83">
        <v>0.56499999999999995</v>
      </c>
      <c r="H23" s="83">
        <v>4.7409999999999997</v>
      </c>
      <c r="I23" s="83">
        <v>3.7759999999999998</v>
      </c>
      <c r="J23" s="83">
        <v>2.6160000000000001</v>
      </c>
      <c r="K23" s="83">
        <v>14</v>
      </c>
      <c r="L23" s="83">
        <v>158826</v>
      </c>
      <c r="M23" s="83">
        <v>68326</v>
      </c>
      <c r="N23" s="83">
        <v>4.0629593320400002E-3</v>
      </c>
      <c r="O23" s="83">
        <v>3.6872248968999998E-3</v>
      </c>
      <c r="P23" s="83">
        <v>12</v>
      </c>
      <c r="Q23" s="83">
        <v>110049</v>
      </c>
      <c r="R23" s="83">
        <v>110049</v>
      </c>
      <c r="S23" s="83">
        <v>4.4188486386E-4</v>
      </c>
      <c r="T23" s="83">
        <v>4.4188486386E-4</v>
      </c>
      <c r="U23" s="83">
        <v>1</v>
      </c>
      <c r="V23" s="83">
        <v>1.7013890267E-3</v>
      </c>
      <c r="W23" s="83">
        <v>0</v>
      </c>
      <c r="X23" s="83" t="s">
        <v>439</v>
      </c>
    </row>
    <row r="24" spans="2:24" s="231" customFormat="1" x14ac:dyDescent="0.2">
      <c r="B24" s="83" t="s">
        <v>458</v>
      </c>
      <c r="C24" s="83" t="s">
        <v>455</v>
      </c>
      <c r="D24" s="83" t="s">
        <v>456</v>
      </c>
      <c r="E24" s="83">
        <v>1929</v>
      </c>
      <c r="F24" s="83">
        <v>916.13400000000001</v>
      </c>
      <c r="G24" s="83">
        <v>0.97799999999999998</v>
      </c>
      <c r="H24" s="83">
        <v>3.984</v>
      </c>
      <c r="I24" s="83">
        <v>12.189</v>
      </c>
      <c r="J24" s="83">
        <v>1.044</v>
      </c>
      <c r="K24" s="83">
        <v>67</v>
      </c>
      <c r="L24" s="83">
        <v>1128900</v>
      </c>
      <c r="M24" s="83">
        <v>1128900</v>
      </c>
      <c r="N24" s="83">
        <v>1.0303590777569999E-2</v>
      </c>
      <c r="O24" s="83">
        <v>1.0303590777569999E-2</v>
      </c>
      <c r="P24" s="83">
        <v>14</v>
      </c>
      <c r="Q24" s="83">
        <v>96706</v>
      </c>
      <c r="R24" s="83">
        <v>96706</v>
      </c>
      <c r="S24" s="83">
        <v>5.2391139547000001E-4</v>
      </c>
      <c r="T24" s="83">
        <v>5.2391139547000001E-4</v>
      </c>
      <c r="U24" s="83">
        <v>0</v>
      </c>
      <c r="V24" s="83">
        <v>0</v>
      </c>
      <c r="W24" s="83">
        <v>0</v>
      </c>
      <c r="X24" s="83" t="s">
        <v>439</v>
      </c>
    </row>
    <row r="25" spans="2:24" s="231" customFormat="1" x14ac:dyDescent="0.2">
      <c r="B25" s="83" t="s">
        <v>459</v>
      </c>
      <c r="C25" s="83" t="s">
        <v>455</v>
      </c>
      <c r="D25" s="83" t="s">
        <v>438</v>
      </c>
      <c r="E25" s="83">
        <v>2300</v>
      </c>
      <c r="F25" s="83">
        <v>25.696000000000002</v>
      </c>
      <c r="G25" s="83">
        <v>1.0249999999999999</v>
      </c>
      <c r="H25" s="83">
        <v>6.1749999999999998</v>
      </c>
      <c r="I25" s="83">
        <v>1.01</v>
      </c>
      <c r="J25" s="83">
        <v>11.28</v>
      </c>
      <c r="K25" s="83">
        <v>7</v>
      </c>
      <c r="L25" s="83">
        <v>59498</v>
      </c>
      <c r="M25" s="83">
        <v>59458</v>
      </c>
      <c r="N25" s="83">
        <v>6.2697376341700004E-3</v>
      </c>
      <c r="O25" s="83">
        <v>6.2684146255999997E-3</v>
      </c>
      <c r="P25" s="83">
        <v>7</v>
      </c>
      <c r="Q25" s="83">
        <v>664205</v>
      </c>
      <c r="R25" s="83">
        <v>664205</v>
      </c>
      <c r="S25" s="83">
        <v>2.0863845218599998E-3</v>
      </c>
      <c r="T25" s="83">
        <v>2.0863845218599998E-3</v>
      </c>
      <c r="U25" s="83">
        <v>0</v>
      </c>
      <c r="V25" s="83">
        <v>0</v>
      </c>
      <c r="W25" s="83">
        <v>0</v>
      </c>
      <c r="X25" s="83" t="s">
        <v>439</v>
      </c>
    </row>
    <row r="26" spans="2:24" s="231" customFormat="1" x14ac:dyDescent="0.2">
      <c r="B26" s="83" t="s">
        <v>460</v>
      </c>
      <c r="C26" s="83" t="s">
        <v>461</v>
      </c>
      <c r="D26" s="83" t="s">
        <v>2</v>
      </c>
      <c r="E26" s="83">
        <v>2685</v>
      </c>
      <c r="F26" s="83">
        <v>11.817</v>
      </c>
      <c r="G26" s="83">
        <v>5.4249999999999998</v>
      </c>
      <c r="H26" s="83">
        <v>9.1219999999999999</v>
      </c>
      <c r="I26" s="83">
        <v>0.58599999999999997</v>
      </c>
      <c r="J26" s="83">
        <v>4.4260000000000002</v>
      </c>
      <c r="K26" s="83">
        <v>1</v>
      </c>
      <c r="L26" s="83">
        <v>24027</v>
      </c>
      <c r="M26" s="83">
        <v>24027</v>
      </c>
      <c r="N26" s="83">
        <v>2.3020349195E-4</v>
      </c>
      <c r="O26" s="83">
        <v>2.3020349195E-4</v>
      </c>
      <c r="P26" s="83">
        <v>10</v>
      </c>
      <c r="Q26" s="83">
        <v>181614</v>
      </c>
      <c r="R26" s="83">
        <v>181614</v>
      </c>
      <c r="S26" s="83">
        <v>8.4011044476000002E-4</v>
      </c>
      <c r="T26" s="83">
        <v>8.4011044476000002E-4</v>
      </c>
      <c r="U26" s="83">
        <v>3</v>
      </c>
      <c r="V26" s="83">
        <v>1.0805011027279999E-2</v>
      </c>
      <c r="W26" s="83">
        <v>1.0805011027279999E-2</v>
      </c>
      <c r="X26" s="83" t="s">
        <v>439</v>
      </c>
    </row>
    <row r="27" spans="2:24" s="231" customFormat="1" x14ac:dyDescent="0.2">
      <c r="B27" s="83" t="s">
        <v>462</v>
      </c>
      <c r="C27" s="83" t="s">
        <v>461</v>
      </c>
      <c r="D27" s="83" t="s">
        <v>2</v>
      </c>
      <c r="E27" s="83">
        <v>976</v>
      </c>
      <c r="F27" s="83">
        <v>16.850999999999999</v>
      </c>
      <c r="G27" s="83">
        <v>1.9059999999999999</v>
      </c>
      <c r="H27" s="83">
        <v>8.6880000000000006</v>
      </c>
      <c r="I27" s="83">
        <v>1.379</v>
      </c>
      <c r="J27" s="83">
        <v>0</v>
      </c>
      <c r="K27" s="83">
        <v>5</v>
      </c>
      <c r="L27" s="83">
        <v>16739</v>
      </c>
      <c r="M27" s="83">
        <v>16739</v>
      </c>
      <c r="N27" s="83">
        <v>2.7121675776E-4</v>
      </c>
      <c r="O27" s="83">
        <v>2.7121675776E-4</v>
      </c>
      <c r="P27" s="83">
        <v>0</v>
      </c>
      <c r="Q27" s="83">
        <v>0</v>
      </c>
      <c r="R27" s="83">
        <v>0</v>
      </c>
      <c r="S27" s="83">
        <v>0</v>
      </c>
      <c r="T27" s="83">
        <v>0</v>
      </c>
      <c r="U27" s="83">
        <v>0</v>
      </c>
      <c r="V27" s="83">
        <v>0</v>
      </c>
      <c r="W27" s="83">
        <v>0</v>
      </c>
      <c r="X27" s="83" t="s">
        <v>439</v>
      </c>
    </row>
    <row r="28" spans="2:24" s="231" customFormat="1" x14ac:dyDescent="0.2">
      <c r="B28" s="83" t="s">
        <v>463</v>
      </c>
      <c r="C28" s="83" t="s">
        <v>461</v>
      </c>
      <c r="D28" s="83" t="s">
        <v>2</v>
      </c>
      <c r="E28" s="83">
        <v>498</v>
      </c>
      <c r="F28" s="83">
        <v>8.7899999999999991</v>
      </c>
      <c r="G28" s="83">
        <v>1.6950000000000001</v>
      </c>
      <c r="H28" s="83">
        <v>12.242000000000001</v>
      </c>
      <c r="I28" s="83">
        <v>2.5999999999999999E-2</v>
      </c>
      <c r="J28" s="83">
        <v>0</v>
      </c>
      <c r="K28" s="83">
        <v>0</v>
      </c>
      <c r="L28" s="83">
        <v>103</v>
      </c>
      <c r="M28" s="83">
        <v>103</v>
      </c>
      <c r="N28" s="83">
        <v>1.32300857E-6</v>
      </c>
      <c r="O28" s="83">
        <v>1.32300857E-6</v>
      </c>
      <c r="P28" s="83">
        <v>0</v>
      </c>
      <c r="Q28" s="83">
        <v>0</v>
      </c>
      <c r="R28" s="83">
        <v>0</v>
      </c>
      <c r="S28" s="83">
        <v>0</v>
      </c>
      <c r="T28" s="83">
        <v>0</v>
      </c>
      <c r="U28" s="83">
        <v>1</v>
      </c>
      <c r="V28" s="83">
        <v>6.5885827005999998E-4</v>
      </c>
      <c r="W28" s="83">
        <v>6.5885827005999998E-4</v>
      </c>
      <c r="X28" s="83" t="s">
        <v>439</v>
      </c>
    </row>
    <row r="29" spans="2:24" s="231" customFormat="1" x14ac:dyDescent="0.2">
      <c r="B29" s="83" t="s">
        <v>464</v>
      </c>
      <c r="C29" s="83" t="s">
        <v>461</v>
      </c>
      <c r="D29" s="83" t="s">
        <v>2</v>
      </c>
      <c r="E29" s="83">
        <v>1186</v>
      </c>
      <c r="F29" s="83">
        <v>11.244999999999999</v>
      </c>
      <c r="G29" s="83">
        <v>3.6589999999999998</v>
      </c>
      <c r="H29" s="83">
        <v>7.6609999999999996</v>
      </c>
      <c r="I29" s="83">
        <v>9.6940000000000008</v>
      </c>
      <c r="J29" s="83">
        <v>7.2999999999999995E-2</v>
      </c>
      <c r="K29" s="83">
        <v>3</v>
      </c>
      <c r="L29" s="83">
        <v>175215</v>
      </c>
      <c r="M29" s="83">
        <v>175215</v>
      </c>
      <c r="N29" s="83">
        <v>4.8025211250999998E-4</v>
      </c>
      <c r="O29" s="83">
        <v>4.8025211250999998E-4</v>
      </c>
      <c r="P29" s="83">
        <v>1</v>
      </c>
      <c r="Q29" s="83">
        <v>1325</v>
      </c>
      <c r="R29" s="83">
        <v>1325</v>
      </c>
      <c r="S29" s="83">
        <v>6.6150428700000001E-6</v>
      </c>
      <c r="T29" s="83">
        <v>6.6150428700000001E-6</v>
      </c>
      <c r="U29" s="83">
        <v>0</v>
      </c>
      <c r="V29" s="83">
        <v>0</v>
      </c>
      <c r="W29" s="83">
        <v>0</v>
      </c>
      <c r="X29" s="83" t="s">
        <v>439</v>
      </c>
    </row>
    <row r="30" spans="2:24" s="231" customFormat="1" x14ac:dyDescent="0.2">
      <c r="B30" s="83" t="s">
        <v>465</v>
      </c>
      <c r="C30" s="83" t="s">
        <v>461</v>
      </c>
      <c r="D30" s="83" t="s">
        <v>2</v>
      </c>
      <c r="E30" s="83">
        <v>1672</v>
      </c>
      <c r="F30" s="83">
        <v>8.3360000000000003</v>
      </c>
      <c r="G30" s="83">
        <v>1.2849999999999999</v>
      </c>
      <c r="H30" s="83">
        <v>8.5690000000000008</v>
      </c>
      <c r="I30" s="83">
        <v>16.177</v>
      </c>
      <c r="J30" s="83">
        <v>0</v>
      </c>
      <c r="K30" s="83">
        <v>7</v>
      </c>
      <c r="L30" s="83">
        <v>467742</v>
      </c>
      <c r="M30" s="83">
        <v>251635</v>
      </c>
      <c r="N30" s="83">
        <v>2.9767692924399999E-3</v>
      </c>
      <c r="O30" s="83">
        <v>2.6314640545200001E-3</v>
      </c>
      <c r="P30" s="83">
        <v>1</v>
      </c>
      <c r="Q30" s="83">
        <v>1</v>
      </c>
      <c r="R30" s="83">
        <v>1</v>
      </c>
      <c r="S30" s="83">
        <v>1.32300857E-6</v>
      </c>
      <c r="T30" s="83">
        <v>1.32300857E-6</v>
      </c>
      <c r="U30" s="83">
        <v>1</v>
      </c>
      <c r="V30" s="83">
        <v>2.2120703364300002E-3</v>
      </c>
      <c r="W30" s="83">
        <v>0</v>
      </c>
      <c r="X30" s="83" t="s">
        <v>466</v>
      </c>
    </row>
    <row r="31" spans="2:24" s="231" customFormat="1" x14ac:dyDescent="0.2">
      <c r="B31" s="83" t="s">
        <v>467</v>
      </c>
      <c r="C31" s="83" t="s">
        <v>461</v>
      </c>
      <c r="D31" s="83" t="s">
        <v>456</v>
      </c>
      <c r="E31" s="83">
        <v>4858</v>
      </c>
      <c r="F31" s="83">
        <v>412.43700000000001</v>
      </c>
      <c r="G31" s="83">
        <v>4.8470000000000004</v>
      </c>
      <c r="H31" s="83">
        <v>9.5570000000000004</v>
      </c>
      <c r="I31" s="83">
        <v>39.1</v>
      </c>
      <c r="J31" s="83">
        <v>0.55700000000000005</v>
      </c>
      <c r="K31" s="83">
        <v>48</v>
      </c>
      <c r="L31" s="83">
        <v>2759995</v>
      </c>
      <c r="M31" s="83">
        <v>2223234</v>
      </c>
      <c r="N31" s="83">
        <v>2.0253938265769999E-2</v>
      </c>
      <c r="O31" s="83">
        <v>1.6283589533940001E-2</v>
      </c>
      <c r="P31" s="83">
        <v>11</v>
      </c>
      <c r="Q31" s="83">
        <v>39316</v>
      </c>
      <c r="R31" s="83">
        <v>39316</v>
      </c>
      <c r="S31" s="83">
        <v>3.1487604071E-4</v>
      </c>
      <c r="T31" s="83">
        <v>3.1487604071E-4</v>
      </c>
      <c r="U31" s="83">
        <v>2</v>
      </c>
      <c r="V31" s="83">
        <v>1.2870227411939999E-2</v>
      </c>
      <c r="W31" s="83">
        <v>1.2870227411939999E-2</v>
      </c>
      <c r="X31" s="83" t="s">
        <v>439</v>
      </c>
    </row>
    <row r="32" spans="2:24" s="231" customFormat="1" x14ac:dyDescent="0.2">
      <c r="B32" s="83" t="s">
        <v>468</v>
      </c>
      <c r="C32" s="83" t="s">
        <v>461</v>
      </c>
      <c r="D32" s="83" t="s">
        <v>438</v>
      </c>
      <c r="E32" s="83">
        <v>4441</v>
      </c>
      <c r="F32" s="83">
        <v>32.767000000000003</v>
      </c>
      <c r="G32" s="83">
        <v>3.3079999999999998</v>
      </c>
      <c r="H32" s="83">
        <v>8.1750000000000007</v>
      </c>
      <c r="I32" s="83">
        <v>1.821</v>
      </c>
      <c r="J32" s="83">
        <v>7.5999999999999998E-2</v>
      </c>
      <c r="K32" s="83">
        <v>14</v>
      </c>
      <c r="L32" s="83">
        <v>128750</v>
      </c>
      <c r="M32" s="83">
        <v>128452</v>
      </c>
      <c r="N32" s="83">
        <v>6.9391799728299999E-3</v>
      </c>
      <c r="O32" s="83">
        <v>6.9378569642500002E-3</v>
      </c>
      <c r="P32" s="83">
        <v>3</v>
      </c>
      <c r="Q32" s="83">
        <v>5361</v>
      </c>
      <c r="R32" s="83">
        <v>5361</v>
      </c>
      <c r="S32" s="83">
        <v>5.8953262076099997E-3</v>
      </c>
      <c r="T32" s="83">
        <v>5.8953262076099997E-3</v>
      </c>
      <c r="U32" s="83">
        <v>0</v>
      </c>
      <c r="V32" s="83">
        <v>0</v>
      </c>
      <c r="W32" s="83">
        <v>0</v>
      </c>
      <c r="X32" s="83" t="s">
        <v>439</v>
      </c>
    </row>
    <row r="33" spans="2:24" s="231" customFormat="1" x14ac:dyDescent="0.2">
      <c r="B33" s="83" t="s">
        <v>469</v>
      </c>
      <c r="C33" s="83" t="s">
        <v>461</v>
      </c>
      <c r="D33" s="83" t="s">
        <v>456</v>
      </c>
      <c r="E33" s="83">
        <v>3466</v>
      </c>
      <c r="F33" s="83">
        <v>245.251</v>
      </c>
      <c r="G33" s="83">
        <v>4.6040000000000001</v>
      </c>
      <c r="H33" s="83">
        <v>8.4120000000000008</v>
      </c>
      <c r="I33" s="83">
        <v>20.617999999999999</v>
      </c>
      <c r="J33" s="83">
        <v>0.89900000000000002</v>
      </c>
      <c r="K33" s="83">
        <v>64</v>
      </c>
      <c r="L33" s="83">
        <v>1185938</v>
      </c>
      <c r="M33" s="83">
        <v>766487</v>
      </c>
      <c r="N33" s="83">
        <v>2.2454101525029999E-2</v>
      </c>
      <c r="O33" s="83">
        <v>1.7891044951859999E-2</v>
      </c>
      <c r="P33" s="83">
        <v>11</v>
      </c>
      <c r="Q33" s="83">
        <v>51685</v>
      </c>
      <c r="R33" s="83">
        <v>51685</v>
      </c>
      <c r="S33" s="83">
        <v>3.5985833224000001E-4</v>
      </c>
      <c r="T33" s="83">
        <v>3.5985833224000001E-4</v>
      </c>
      <c r="U33" s="83">
        <v>4</v>
      </c>
      <c r="V33" s="83">
        <v>1.8354097952910001E-2</v>
      </c>
      <c r="W33" s="83">
        <v>1.8354097952910001E-2</v>
      </c>
      <c r="X33" s="83" t="s">
        <v>439</v>
      </c>
    </row>
    <row r="34" spans="2:24" s="231" customFormat="1" x14ac:dyDescent="0.2">
      <c r="B34" s="83" t="s">
        <v>470</v>
      </c>
      <c r="C34" s="83" t="s">
        <v>461</v>
      </c>
      <c r="D34" s="83" t="s">
        <v>456</v>
      </c>
      <c r="E34" s="83">
        <v>3086</v>
      </c>
      <c r="F34" s="83">
        <v>356.63200000000001</v>
      </c>
      <c r="G34" s="83">
        <v>5.2229999999999999</v>
      </c>
      <c r="H34" s="83">
        <v>9.5960000000000001</v>
      </c>
      <c r="I34" s="83">
        <v>18.946000000000002</v>
      </c>
      <c r="J34" s="83">
        <v>12.867000000000001</v>
      </c>
      <c r="K34" s="83">
        <v>67</v>
      </c>
      <c r="L34" s="83">
        <v>810147</v>
      </c>
      <c r="M34" s="83">
        <v>669648</v>
      </c>
      <c r="N34" s="83">
        <v>9.1975556093599996E-3</v>
      </c>
      <c r="O34" s="83">
        <v>8.5863256479800001E-3</v>
      </c>
      <c r="P34" s="83">
        <v>58</v>
      </c>
      <c r="Q34" s="83">
        <v>550199</v>
      </c>
      <c r="R34" s="83">
        <v>550199</v>
      </c>
      <c r="S34" s="83">
        <v>2.6036808744600002E-3</v>
      </c>
      <c r="T34" s="83">
        <v>2.6036808744600002E-3</v>
      </c>
      <c r="U34" s="83">
        <v>2</v>
      </c>
      <c r="V34" s="83">
        <v>8.1616398955899998E-3</v>
      </c>
      <c r="W34" s="83">
        <v>8.1616398955899998E-3</v>
      </c>
      <c r="X34" s="83" t="s">
        <v>439</v>
      </c>
    </row>
    <row r="35" spans="2:24" s="231" customFormat="1" x14ac:dyDescent="0.2">
      <c r="B35" s="83" t="s">
        <v>471</v>
      </c>
      <c r="C35" s="83" t="s">
        <v>461</v>
      </c>
      <c r="D35" s="83" t="s">
        <v>456</v>
      </c>
      <c r="E35" s="83">
        <v>3712</v>
      </c>
      <c r="F35" s="83">
        <v>567.48500000000001</v>
      </c>
      <c r="G35" s="83">
        <v>26.652000000000001</v>
      </c>
      <c r="H35" s="83">
        <v>10.544</v>
      </c>
      <c r="I35" s="83">
        <v>17.081</v>
      </c>
      <c r="J35" s="83">
        <v>0.39500000000000002</v>
      </c>
      <c r="K35" s="83">
        <v>116</v>
      </c>
      <c r="L35" s="83">
        <v>1356892</v>
      </c>
      <c r="M35" s="83">
        <v>1163144</v>
      </c>
      <c r="N35" s="83">
        <v>1.1299816234109999E-2</v>
      </c>
      <c r="O35" s="83">
        <v>1.048616596084E-2</v>
      </c>
      <c r="P35" s="83">
        <v>19</v>
      </c>
      <c r="Q35" s="83">
        <v>31403</v>
      </c>
      <c r="R35" s="83">
        <v>31403</v>
      </c>
      <c r="S35" s="83">
        <v>7.8719010178000001E-4</v>
      </c>
      <c r="T35" s="83">
        <v>7.8719010178000001E-4</v>
      </c>
      <c r="U35" s="83">
        <v>1</v>
      </c>
      <c r="V35" s="83">
        <v>4.9123308368199999E-3</v>
      </c>
      <c r="W35" s="83">
        <v>4.9123308368199999E-3</v>
      </c>
      <c r="X35" s="83" t="s">
        <v>439</v>
      </c>
    </row>
    <row r="36" spans="2:24" s="231" customFormat="1" x14ac:dyDescent="0.2">
      <c r="B36" s="83" t="s">
        <v>472</v>
      </c>
      <c r="C36" s="83" t="s">
        <v>461</v>
      </c>
      <c r="D36" s="83" t="s">
        <v>2</v>
      </c>
      <c r="E36" s="83">
        <v>504</v>
      </c>
      <c r="F36" s="83">
        <v>4.907</v>
      </c>
      <c r="G36" s="83">
        <v>1.67</v>
      </c>
      <c r="H36" s="83">
        <v>8.6880000000000006</v>
      </c>
      <c r="I36" s="83">
        <v>1.393</v>
      </c>
      <c r="J36" s="83">
        <v>0.70299999999999996</v>
      </c>
      <c r="K36" s="83">
        <v>2</v>
      </c>
      <c r="L36" s="83">
        <v>12682</v>
      </c>
      <c r="M36" s="83">
        <v>12682</v>
      </c>
      <c r="N36" s="83">
        <v>1.2436280599999999E-4</v>
      </c>
      <c r="O36" s="83">
        <v>1.2436280599999999E-4</v>
      </c>
      <c r="P36" s="83">
        <v>2</v>
      </c>
      <c r="Q36" s="83">
        <v>6402</v>
      </c>
      <c r="R36" s="83">
        <v>6402</v>
      </c>
      <c r="S36" s="83">
        <v>4.2336274379999999E-5</v>
      </c>
      <c r="T36" s="83">
        <v>4.2336274379999999E-5</v>
      </c>
      <c r="U36" s="83">
        <v>1</v>
      </c>
      <c r="V36" s="83">
        <v>6.6547331293000003E-4</v>
      </c>
      <c r="W36" s="83">
        <v>6.6547331293000003E-4</v>
      </c>
      <c r="X36" s="83" t="s">
        <v>439</v>
      </c>
    </row>
    <row r="37" spans="2:24" s="231" customFormat="1" x14ac:dyDescent="0.2">
      <c r="B37" s="83" t="s">
        <v>473</v>
      </c>
      <c r="C37" s="83" t="s">
        <v>461</v>
      </c>
      <c r="D37" s="83" t="s">
        <v>438</v>
      </c>
      <c r="E37" s="83">
        <v>4743</v>
      </c>
      <c r="F37" s="83">
        <v>48.493000000000002</v>
      </c>
      <c r="G37" s="83">
        <v>5.9279999999999999</v>
      </c>
      <c r="H37" s="83">
        <v>8.0559999999999992</v>
      </c>
      <c r="I37" s="83">
        <v>8.1120000000000001</v>
      </c>
      <c r="J37" s="83">
        <v>1E-3</v>
      </c>
      <c r="K37" s="83">
        <v>24</v>
      </c>
      <c r="L37" s="83">
        <v>728209</v>
      </c>
      <c r="M37" s="83">
        <v>160094</v>
      </c>
      <c r="N37" s="83">
        <v>3.288999316E-3</v>
      </c>
      <c r="O37" s="83">
        <v>1.9487916301200001E-3</v>
      </c>
      <c r="P37" s="83">
        <v>1</v>
      </c>
      <c r="Q37" s="83">
        <v>104</v>
      </c>
      <c r="R37" s="83">
        <v>104</v>
      </c>
      <c r="S37" s="83">
        <v>1.5876102889999999E-5</v>
      </c>
      <c r="T37" s="83">
        <v>1.5876102889999999E-5</v>
      </c>
      <c r="U37" s="83">
        <v>0</v>
      </c>
      <c r="V37" s="83">
        <v>0</v>
      </c>
      <c r="W37" s="83">
        <v>0</v>
      </c>
      <c r="X37" s="83" t="s">
        <v>439</v>
      </c>
    </row>
    <row r="38" spans="2:24" s="231" customFormat="1" x14ac:dyDescent="0.2">
      <c r="B38" s="83" t="s">
        <v>474</v>
      </c>
      <c r="C38" s="83" t="s">
        <v>461</v>
      </c>
      <c r="D38" s="83" t="s">
        <v>456</v>
      </c>
      <c r="E38" s="83">
        <v>3522</v>
      </c>
      <c r="F38" s="83">
        <v>985.09799999999996</v>
      </c>
      <c r="G38" s="83">
        <v>9.1880000000000006</v>
      </c>
      <c r="H38" s="83">
        <v>11.613</v>
      </c>
      <c r="I38" s="83">
        <v>25.292999999999999</v>
      </c>
      <c r="J38" s="83">
        <v>17.384</v>
      </c>
      <c r="K38" s="83">
        <v>73</v>
      </c>
      <c r="L38" s="83">
        <v>1163556</v>
      </c>
      <c r="M38" s="83">
        <v>1163277</v>
      </c>
      <c r="N38" s="83">
        <v>1.4123116531919999E-2</v>
      </c>
      <c r="O38" s="83">
        <v>1.412179352334E-2</v>
      </c>
      <c r="P38" s="83">
        <v>107</v>
      </c>
      <c r="Q38" s="83">
        <v>799725</v>
      </c>
      <c r="R38" s="83">
        <v>799725</v>
      </c>
      <c r="S38" s="83">
        <v>6.41659158593E-3</v>
      </c>
      <c r="T38" s="83">
        <v>6.41659158593E-3</v>
      </c>
      <c r="U38" s="83">
        <v>1</v>
      </c>
      <c r="V38" s="83">
        <v>4.6278839933200002E-3</v>
      </c>
      <c r="W38" s="83">
        <v>4.6278839933200002E-3</v>
      </c>
      <c r="X38" s="83" t="s">
        <v>439</v>
      </c>
    </row>
    <row r="39" spans="2:24" s="231" customFormat="1" x14ac:dyDescent="0.2">
      <c r="B39" s="83" t="s">
        <v>475</v>
      </c>
      <c r="C39" s="83" t="s">
        <v>461</v>
      </c>
      <c r="D39" s="83" t="s">
        <v>2</v>
      </c>
      <c r="E39" s="83">
        <v>2279</v>
      </c>
      <c r="F39" s="83">
        <v>8.0359999999999996</v>
      </c>
      <c r="G39" s="83">
        <v>3.2250000000000001</v>
      </c>
      <c r="H39" s="83">
        <v>9.0410000000000004</v>
      </c>
      <c r="I39" s="83">
        <v>2.5449999999999999</v>
      </c>
      <c r="J39" s="83">
        <v>0.115</v>
      </c>
      <c r="K39" s="83">
        <v>3</v>
      </c>
      <c r="L39" s="83">
        <v>101356</v>
      </c>
      <c r="M39" s="83">
        <v>101356</v>
      </c>
      <c r="N39" s="83">
        <v>3.2030037586699999E-3</v>
      </c>
      <c r="O39" s="83">
        <v>3.2030037586699999E-3</v>
      </c>
      <c r="P39" s="83">
        <v>1</v>
      </c>
      <c r="Q39" s="83">
        <v>4590</v>
      </c>
      <c r="R39" s="83">
        <v>4590</v>
      </c>
      <c r="S39" s="83">
        <v>3.5721231509999999E-5</v>
      </c>
      <c r="T39" s="83">
        <v>3.5721231509999999E-5</v>
      </c>
      <c r="U39" s="83">
        <v>0</v>
      </c>
      <c r="V39" s="83">
        <v>0</v>
      </c>
      <c r="W39" s="83">
        <v>0</v>
      </c>
      <c r="X39" s="83" t="s">
        <v>439</v>
      </c>
    </row>
    <row r="40" spans="2:24" s="231" customFormat="1" x14ac:dyDescent="0.2">
      <c r="B40" s="83" t="s">
        <v>476</v>
      </c>
      <c r="C40" s="83" t="s">
        <v>461</v>
      </c>
      <c r="D40" s="83" t="s">
        <v>438</v>
      </c>
      <c r="E40" s="83">
        <v>3431</v>
      </c>
      <c r="F40" s="83">
        <v>23.509</v>
      </c>
      <c r="G40" s="83">
        <v>4.9059999999999997</v>
      </c>
      <c r="H40" s="83">
        <v>6.7910000000000004</v>
      </c>
      <c r="I40" s="83">
        <v>3.6269999999999998</v>
      </c>
      <c r="J40" s="83">
        <v>6.0999999999999999E-2</v>
      </c>
      <c r="K40" s="83">
        <v>7</v>
      </c>
      <c r="L40" s="83">
        <v>252089</v>
      </c>
      <c r="M40" s="83">
        <v>12129</v>
      </c>
      <c r="N40" s="83">
        <v>4.7853220136699999E-3</v>
      </c>
      <c r="O40" s="83">
        <v>2.5004862057000001E-4</v>
      </c>
      <c r="P40" s="83">
        <v>2</v>
      </c>
      <c r="Q40" s="83">
        <v>4230</v>
      </c>
      <c r="R40" s="83">
        <v>4230</v>
      </c>
      <c r="S40" s="83">
        <v>6.4827420150000004E-5</v>
      </c>
      <c r="T40" s="83">
        <v>6.4827420150000004E-5</v>
      </c>
      <c r="U40" s="83">
        <v>6</v>
      </c>
      <c r="V40" s="83">
        <v>2.720767133292E-2</v>
      </c>
      <c r="W40" s="83">
        <v>2.720767133292E-2</v>
      </c>
      <c r="X40" s="83" t="s">
        <v>439</v>
      </c>
    </row>
    <row r="41" spans="2:24" s="231" customFormat="1" x14ac:dyDescent="0.2">
      <c r="B41" s="83" t="s">
        <v>477</v>
      </c>
      <c r="C41" s="83" t="s">
        <v>461</v>
      </c>
      <c r="D41" s="83" t="s">
        <v>2</v>
      </c>
      <c r="E41" s="83">
        <v>2619</v>
      </c>
      <c r="F41" s="83">
        <v>12.173999999999999</v>
      </c>
      <c r="G41" s="83">
        <v>2.1619999999999999</v>
      </c>
      <c r="H41" s="83">
        <v>8.0370000000000008</v>
      </c>
      <c r="I41" s="83">
        <v>4.6989999999999998</v>
      </c>
      <c r="J41" s="83">
        <v>0.33600000000000002</v>
      </c>
      <c r="K41" s="83">
        <v>15</v>
      </c>
      <c r="L41" s="83">
        <v>196190</v>
      </c>
      <c r="M41" s="83">
        <v>196190</v>
      </c>
      <c r="N41" s="83">
        <v>4.4506008443399997E-3</v>
      </c>
      <c r="O41" s="83">
        <v>4.4506008443399997E-3</v>
      </c>
      <c r="P41" s="83">
        <v>4</v>
      </c>
      <c r="Q41" s="83">
        <v>14038</v>
      </c>
      <c r="R41" s="83">
        <v>14038</v>
      </c>
      <c r="S41" s="83">
        <v>1.6405306323000001E-4</v>
      </c>
      <c r="T41" s="83">
        <v>1.6405306323000001E-4</v>
      </c>
      <c r="U41" s="83">
        <v>2</v>
      </c>
      <c r="V41" s="83">
        <v>6.9352109470999998E-3</v>
      </c>
      <c r="W41" s="83">
        <v>6.9352109470999998E-3</v>
      </c>
      <c r="X41" s="83" t="s">
        <v>439</v>
      </c>
    </row>
    <row r="42" spans="2:24" s="231" customFormat="1" x14ac:dyDescent="0.2">
      <c r="B42" s="83" t="s">
        <v>478</v>
      </c>
      <c r="C42" s="83" t="s">
        <v>461</v>
      </c>
      <c r="D42" s="83" t="s">
        <v>456</v>
      </c>
      <c r="E42" s="83">
        <v>5249</v>
      </c>
      <c r="F42" s="83">
        <v>548.279</v>
      </c>
      <c r="G42" s="83">
        <v>11.423</v>
      </c>
      <c r="H42" s="83">
        <v>10.728999999999999</v>
      </c>
      <c r="I42" s="83">
        <v>7.5640000000000001</v>
      </c>
      <c r="J42" s="83">
        <v>9.7880000000000003</v>
      </c>
      <c r="K42" s="83">
        <v>84</v>
      </c>
      <c r="L42" s="83">
        <v>607390</v>
      </c>
      <c r="M42" s="83">
        <v>558086</v>
      </c>
      <c r="N42" s="83">
        <v>6.6362110092799999E-3</v>
      </c>
      <c r="O42" s="83">
        <v>6.5290473147599998E-3</v>
      </c>
      <c r="P42" s="83">
        <v>106</v>
      </c>
      <c r="Q42" s="83">
        <v>785926</v>
      </c>
      <c r="R42" s="83">
        <v>785926</v>
      </c>
      <c r="S42" s="83">
        <v>3.89626025166E-3</v>
      </c>
      <c r="T42" s="83">
        <v>3.89626025166E-3</v>
      </c>
      <c r="U42" s="83">
        <v>0</v>
      </c>
      <c r="V42" s="83">
        <v>0</v>
      </c>
      <c r="W42" s="83">
        <v>0</v>
      </c>
      <c r="X42" s="83" t="s">
        <v>439</v>
      </c>
    </row>
    <row r="43" spans="2:24" s="231" customFormat="1" x14ac:dyDescent="0.2">
      <c r="B43" s="83" t="s">
        <v>479</v>
      </c>
      <c r="C43" s="83" t="s">
        <v>461</v>
      </c>
      <c r="D43" s="83" t="s">
        <v>456</v>
      </c>
      <c r="E43" s="83">
        <v>6552</v>
      </c>
      <c r="F43" s="83">
        <v>558.91999999999996</v>
      </c>
      <c r="G43" s="83">
        <v>12.641999999999999</v>
      </c>
      <c r="H43" s="83">
        <v>13.340999999999999</v>
      </c>
      <c r="I43" s="83">
        <v>15.949</v>
      </c>
      <c r="J43" s="83">
        <v>2.2149999999999999</v>
      </c>
      <c r="K43" s="83">
        <v>126</v>
      </c>
      <c r="L43" s="83">
        <v>1200704</v>
      </c>
      <c r="M43" s="83">
        <v>1186534</v>
      </c>
      <c r="N43" s="83">
        <v>1.1475776374509999E-2</v>
      </c>
      <c r="O43" s="83">
        <v>1.1379196748570001E-2</v>
      </c>
      <c r="P43" s="83">
        <v>26</v>
      </c>
      <c r="Q43" s="83">
        <v>166712</v>
      </c>
      <c r="R43" s="83">
        <v>166712</v>
      </c>
      <c r="S43" s="83">
        <v>9.5124316500999997E-4</v>
      </c>
      <c r="T43" s="83">
        <v>9.5124316500999997E-4</v>
      </c>
      <c r="U43" s="83">
        <v>3</v>
      </c>
      <c r="V43" s="83">
        <v>2.610295917328E-2</v>
      </c>
      <c r="W43" s="83">
        <v>2.610295917328E-2</v>
      </c>
      <c r="X43" s="83" t="s">
        <v>439</v>
      </c>
    </row>
    <row r="44" spans="2:24" s="231" customFormat="1" x14ac:dyDescent="0.2">
      <c r="B44" s="83" t="s">
        <v>480</v>
      </c>
      <c r="C44" s="83" t="s">
        <v>461</v>
      </c>
      <c r="D44" s="83" t="s">
        <v>438</v>
      </c>
      <c r="E44" s="83">
        <v>3724</v>
      </c>
      <c r="F44" s="83">
        <v>110.38</v>
      </c>
      <c r="G44" s="83">
        <v>3.246</v>
      </c>
      <c r="H44" s="83">
        <v>9.1219999999999999</v>
      </c>
      <c r="I44" s="83">
        <v>26.03</v>
      </c>
      <c r="J44" s="83">
        <v>1.407</v>
      </c>
      <c r="K44" s="83">
        <v>31</v>
      </c>
      <c r="L44" s="83">
        <v>1721126</v>
      </c>
      <c r="M44" s="83">
        <v>1700771</v>
      </c>
      <c r="N44" s="83">
        <v>2.2136579467170001E-2</v>
      </c>
      <c r="O44" s="83">
        <v>2.204661488411E-2</v>
      </c>
      <c r="P44" s="83">
        <v>4</v>
      </c>
      <c r="Q44" s="83">
        <v>93054</v>
      </c>
      <c r="R44" s="83">
        <v>93054</v>
      </c>
      <c r="S44" s="83">
        <v>4.1939371809000001E-4</v>
      </c>
      <c r="T44" s="83">
        <v>4.1939371809000001E-4</v>
      </c>
      <c r="U44" s="83">
        <v>2</v>
      </c>
      <c r="V44" s="83">
        <v>9.8378917593799995E-3</v>
      </c>
      <c r="W44" s="83">
        <v>9.8378917593799995E-3</v>
      </c>
      <c r="X44" s="83" t="s">
        <v>439</v>
      </c>
    </row>
    <row r="45" spans="2:24" s="231" customFormat="1" x14ac:dyDescent="0.2">
      <c r="B45" s="83" t="s">
        <v>481</v>
      </c>
      <c r="C45" s="83" t="s">
        <v>461</v>
      </c>
      <c r="D45" s="83" t="s">
        <v>2</v>
      </c>
      <c r="E45" s="83">
        <v>3762</v>
      </c>
      <c r="F45" s="83">
        <v>18.033000000000001</v>
      </c>
      <c r="G45" s="83">
        <v>12.9</v>
      </c>
      <c r="H45" s="83">
        <v>11.292</v>
      </c>
      <c r="I45" s="83">
        <v>6.4020000000000001</v>
      </c>
      <c r="J45" s="83">
        <v>3.2810000000000001</v>
      </c>
      <c r="K45" s="83">
        <v>9</v>
      </c>
      <c r="L45" s="83">
        <v>303356</v>
      </c>
      <c r="M45" s="83">
        <v>303356</v>
      </c>
      <c r="N45" s="83">
        <v>5.1544414059299997E-3</v>
      </c>
      <c r="O45" s="83">
        <v>5.1544414059299997E-3</v>
      </c>
      <c r="P45" s="83">
        <v>11</v>
      </c>
      <c r="Q45" s="83">
        <v>155441</v>
      </c>
      <c r="R45" s="83">
        <v>155441</v>
      </c>
      <c r="S45" s="83">
        <v>6.7341136437999998E-4</v>
      </c>
      <c r="T45" s="83">
        <v>6.7341136437999998E-4</v>
      </c>
      <c r="U45" s="83">
        <v>0</v>
      </c>
      <c r="V45" s="83">
        <v>0</v>
      </c>
      <c r="W45" s="83">
        <v>0</v>
      </c>
      <c r="X45" s="83" t="s">
        <v>439</v>
      </c>
    </row>
    <row r="46" spans="2:24" s="231" customFormat="1" x14ac:dyDescent="0.2">
      <c r="B46" s="83" t="s">
        <v>482</v>
      </c>
      <c r="C46" s="83" t="s">
        <v>461</v>
      </c>
      <c r="D46" s="83" t="s">
        <v>2</v>
      </c>
      <c r="E46" s="83">
        <v>4091</v>
      </c>
      <c r="F46" s="83">
        <v>31.324000000000002</v>
      </c>
      <c r="G46" s="83">
        <v>5.22</v>
      </c>
      <c r="H46" s="83">
        <v>12.055</v>
      </c>
      <c r="I46" s="83">
        <v>37.195999999999998</v>
      </c>
      <c r="J46" s="83">
        <v>2.9359999999999999</v>
      </c>
      <c r="K46" s="83">
        <v>36</v>
      </c>
      <c r="L46" s="83">
        <v>1768522</v>
      </c>
      <c r="M46" s="83">
        <v>787542</v>
      </c>
      <c r="N46" s="83">
        <v>8.1034275183100007E-3</v>
      </c>
      <c r="O46" s="83">
        <v>2.6790923632000001E-3</v>
      </c>
      <c r="P46" s="83">
        <v>9</v>
      </c>
      <c r="Q46" s="83">
        <v>139573</v>
      </c>
      <c r="R46" s="83">
        <v>139573</v>
      </c>
      <c r="S46" s="83">
        <v>7.5146887026999998E-4</v>
      </c>
      <c r="T46" s="83">
        <v>7.5146887026999998E-4</v>
      </c>
      <c r="U46" s="83">
        <v>4</v>
      </c>
      <c r="V46" s="83">
        <v>1.6288881568239998E-2</v>
      </c>
      <c r="W46" s="83">
        <v>1.6288881568239998E-2</v>
      </c>
      <c r="X46" s="83" t="s">
        <v>466</v>
      </c>
    </row>
    <row r="47" spans="2:24" s="231" customFormat="1" x14ac:dyDescent="0.2">
      <c r="B47" s="83" t="s">
        <v>483</v>
      </c>
      <c r="C47" s="83" t="s">
        <v>484</v>
      </c>
      <c r="D47" s="83" t="s">
        <v>438</v>
      </c>
      <c r="E47" s="83">
        <v>33</v>
      </c>
      <c r="F47" s="83">
        <v>40.981999999999999</v>
      </c>
      <c r="G47" s="83">
        <v>0.30299999999999999</v>
      </c>
      <c r="H47" s="83">
        <v>3.7120000000000002</v>
      </c>
      <c r="I47" s="83">
        <v>1.3340000000000001</v>
      </c>
      <c r="J47" s="83">
        <v>0.7</v>
      </c>
      <c r="K47" s="83">
        <v>7</v>
      </c>
      <c r="L47" s="83">
        <v>2264</v>
      </c>
      <c r="M47" s="83">
        <v>1814</v>
      </c>
      <c r="N47" s="83">
        <v>1.2700882314E-4</v>
      </c>
      <c r="O47" s="83">
        <v>1.031946688E-4</v>
      </c>
      <c r="P47" s="83">
        <v>1</v>
      </c>
      <c r="Q47" s="83">
        <v>1188</v>
      </c>
      <c r="R47" s="83">
        <v>1188</v>
      </c>
      <c r="S47" s="83">
        <v>1.1907077170000001E-5</v>
      </c>
      <c r="T47" s="83">
        <v>1.1907077170000001E-5</v>
      </c>
      <c r="U47" s="83">
        <v>5</v>
      </c>
      <c r="V47" s="83">
        <v>6.6150428719999993E-5</v>
      </c>
      <c r="W47" s="83">
        <v>6.6150428719999993E-5</v>
      </c>
      <c r="X47" s="83" t="s">
        <v>439</v>
      </c>
    </row>
    <row r="48" spans="2:24" s="231" customFormat="1" x14ac:dyDescent="0.2">
      <c r="B48" s="83" t="s">
        <v>485</v>
      </c>
      <c r="C48" s="83" t="s">
        <v>484</v>
      </c>
      <c r="D48" s="83" t="s">
        <v>438</v>
      </c>
      <c r="E48" s="83">
        <v>66</v>
      </c>
      <c r="F48" s="83">
        <v>117.018</v>
      </c>
      <c r="G48" s="83">
        <v>1.155</v>
      </c>
      <c r="H48" s="83">
        <v>9.2010000000000005</v>
      </c>
      <c r="I48" s="83">
        <v>27.478999999999999</v>
      </c>
      <c r="J48" s="83">
        <v>5.37</v>
      </c>
      <c r="K48" s="83">
        <v>8</v>
      </c>
      <c r="L48" s="83">
        <v>46104</v>
      </c>
      <c r="M48" s="83">
        <v>41012</v>
      </c>
      <c r="N48" s="83">
        <v>6.0593792707999998E-4</v>
      </c>
      <c r="O48" s="83">
        <v>4.2865477810999998E-4</v>
      </c>
      <c r="P48" s="83">
        <v>3</v>
      </c>
      <c r="Q48" s="83">
        <v>9010</v>
      </c>
      <c r="R48" s="83">
        <v>9010</v>
      </c>
      <c r="S48" s="83">
        <v>9.1287591630000004E-5</v>
      </c>
      <c r="T48" s="83">
        <v>9.1287591630000004E-5</v>
      </c>
      <c r="U48" s="83">
        <v>4</v>
      </c>
      <c r="V48" s="83">
        <v>3.4927426365E-4</v>
      </c>
      <c r="W48" s="83">
        <v>3.4927426365E-4</v>
      </c>
      <c r="X48" s="83" t="s">
        <v>466</v>
      </c>
    </row>
    <row r="49" spans="2:24" s="231" customFormat="1" x14ac:dyDescent="0.2">
      <c r="B49" s="83" t="s">
        <v>486</v>
      </c>
      <c r="C49" s="83" t="s">
        <v>484</v>
      </c>
      <c r="D49" s="83" t="s">
        <v>438</v>
      </c>
      <c r="E49" s="83">
        <v>213</v>
      </c>
      <c r="F49" s="83">
        <v>81.777000000000001</v>
      </c>
      <c r="G49" s="83">
        <v>0.48199999999999998</v>
      </c>
      <c r="H49" s="83">
        <v>9.0830000000000002</v>
      </c>
      <c r="I49" s="83">
        <v>5.9329999999999998</v>
      </c>
      <c r="J49" s="83">
        <v>4.3170000000000002</v>
      </c>
      <c r="K49" s="83">
        <v>14</v>
      </c>
      <c r="L49" s="83">
        <v>38458</v>
      </c>
      <c r="M49" s="83">
        <v>17272</v>
      </c>
      <c r="N49" s="83">
        <v>1.5280749034500001E-3</v>
      </c>
      <c r="O49" s="83">
        <v>9.6182723359999997E-4</v>
      </c>
      <c r="P49" s="83">
        <v>3</v>
      </c>
      <c r="Q49" s="83">
        <v>27983</v>
      </c>
      <c r="R49" s="83">
        <v>27983</v>
      </c>
      <c r="S49" s="83">
        <v>2.897388778E-4</v>
      </c>
      <c r="T49" s="83">
        <v>2.897388778E-4</v>
      </c>
      <c r="U49" s="83">
        <v>3</v>
      </c>
      <c r="V49" s="83">
        <v>8.4937150478000005E-4</v>
      </c>
      <c r="W49" s="83">
        <v>8.4937150478000005E-4</v>
      </c>
      <c r="X49" s="83" t="s">
        <v>439</v>
      </c>
    </row>
    <row r="50" spans="2:24" s="231" customFormat="1" x14ac:dyDescent="0.2">
      <c r="B50" s="83" t="s">
        <v>487</v>
      </c>
      <c r="C50" s="83" t="s">
        <v>484</v>
      </c>
      <c r="D50" s="83" t="s">
        <v>2</v>
      </c>
      <c r="E50" s="83">
        <v>5</v>
      </c>
      <c r="F50" s="83">
        <v>4.2670000000000003</v>
      </c>
      <c r="G50" s="83">
        <v>0.35699999999999998</v>
      </c>
      <c r="H50" s="83">
        <v>5.41</v>
      </c>
      <c r="I50" s="83">
        <v>1.4530000000000001</v>
      </c>
      <c r="J50" s="83">
        <v>2.9049999999999998</v>
      </c>
      <c r="K50" s="83">
        <v>5</v>
      </c>
      <c r="L50" s="83">
        <v>320</v>
      </c>
      <c r="M50" s="83">
        <v>80</v>
      </c>
      <c r="N50" s="83">
        <v>3.3075214359999997E-5</v>
      </c>
      <c r="O50" s="83">
        <v>1.984512862E-5</v>
      </c>
      <c r="P50" s="83">
        <v>1</v>
      </c>
      <c r="Q50" s="83">
        <v>640</v>
      </c>
      <c r="R50" s="83">
        <v>640</v>
      </c>
      <c r="S50" s="83">
        <v>6.6150428700000001E-6</v>
      </c>
      <c r="T50" s="83">
        <v>6.6150428700000001E-6</v>
      </c>
      <c r="U50" s="83">
        <v>3</v>
      </c>
      <c r="V50" s="83">
        <v>1.984512862E-5</v>
      </c>
      <c r="W50" s="83">
        <v>1.984512862E-5</v>
      </c>
      <c r="X50" s="83" t="s">
        <v>439</v>
      </c>
    </row>
    <row r="51" spans="2:24" s="231" customFormat="1" x14ac:dyDescent="0.2">
      <c r="B51" s="83" t="s">
        <v>488</v>
      </c>
      <c r="C51" s="83" t="s">
        <v>489</v>
      </c>
      <c r="D51" s="83" t="s">
        <v>456</v>
      </c>
      <c r="E51" s="83">
        <v>4366</v>
      </c>
      <c r="F51" s="83">
        <v>365.899</v>
      </c>
      <c r="G51" s="83">
        <v>9.7430000000000003</v>
      </c>
      <c r="H51" s="83">
        <v>12.388999999999999</v>
      </c>
      <c r="I51" s="83">
        <v>4.3620000000000001</v>
      </c>
      <c r="J51" s="83">
        <v>0.45600000000000002</v>
      </c>
      <c r="K51" s="83">
        <v>29</v>
      </c>
      <c r="L51" s="83">
        <v>613743</v>
      </c>
      <c r="M51" s="83">
        <v>125891</v>
      </c>
      <c r="N51" s="83">
        <v>7.08867994173E-3</v>
      </c>
      <c r="O51" s="83">
        <v>9.6050422503E-4</v>
      </c>
      <c r="P51" s="83">
        <v>23</v>
      </c>
      <c r="Q51" s="83">
        <v>64122</v>
      </c>
      <c r="R51" s="83">
        <v>64122</v>
      </c>
      <c r="S51" s="83">
        <v>4.2468575239000002E-4</v>
      </c>
      <c r="T51" s="83">
        <v>4.2468575239000002E-4</v>
      </c>
      <c r="U51" s="83">
        <v>3</v>
      </c>
      <c r="V51" s="83">
        <v>1.7507372465279999E-2</v>
      </c>
      <c r="W51" s="83">
        <v>1.7507372465279999E-2</v>
      </c>
      <c r="X51" s="83" t="s">
        <v>439</v>
      </c>
    </row>
    <row r="52" spans="2:24" s="231" customFormat="1" x14ac:dyDescent="0.2">
      <c r="B52" s="83" t="s">
        <v>490</v>
      </c>
      <c r="C52" s="83" t="s">
        <v>489</v>
      </c>
      <c r="D52" s="83" t="s">
        <v>2</v>
      </c>
      <c r="E52" s="83">
        <v>3405</v>
      </c>
      <c r="F52" s="83">
        <v>16.989000000000001</v>
      </c>
      <c r="G52" s="83">
        <v>2.5680000000000001</v>
      </c>
      <c r="H52" s="83">
        <v>8.3659999999999997</v>
      </c>
      <c r="I52" s="83">
        <v>8.4770000000000003</v>
      </c>
      <c r="J52" s="83">
        <v>5.1159999999999997</v>
      </c>
      <c r="K52" s="83">
        <v>6</v>
      </c>
      <c r="L52" s="83">
        <v>636096</v>
      </c>
      <c r="M52" s="83">
        <v>636096</v>
      </c>
      <c r="N52" s="83">
        <v>1.374605908821E-2</v>
      </c>
      <c r="O52" s="83">
        <v>1.374605908821E-2</v>
      </c>
      <c r="P52" s="83">
        <v>22</v>
      </c>
      <c r="Q52" s="83">
        <v>383908</v>
      </c>
      <c r="R52" s="83">
        <v>383908</v>
      </c>
      <c r="S52" s="83">
        <v>1.38254396027E-3</v>
      </c>
      <c r="T52" s="83">
        <v>1.38254396027E-3</v>
      </c>
      <c r="U52" s="83">
        <v>3</v>
      </c>
      <c r="V52" s="83">
        <v>1.353834674203E-2</v>
      </c>
      <c r="W52" s="83">
        <v>1.353834674203E-2</v>
      </c>
      <c r="X52" s="83" t="s">
        <v>466</v>
      </c>
    </row>
    <row r="53" spans="2:24" s="231" customFormat="1" x14ac:dyDescent="0.2">
      <c r="B53" s="83" t="s">
        <v>491</v>
      </c>
      <c r="C53" s="83" t="s">
        <v>489</v>
      </c>
      <c r="D53" s="83" t="s">
        <v>438</v>
      </c>
      <c r="E53" s="83">
        <v>327</v>
      </c>
      <c r="F53" s="83">
        <v>10.994</v>
      </c>
      <c r="G53" s="83">
        <v>0.63100000000000001</v>
      </c>
      <c r="H53" s="83">
        <v>3.0670000000000002</v>
      </c>
      <c r="I53" s="83">
        <v>2.2469999999999999</v>
      </c>
      <c r="J53" s="83">
        <v>0.157</v>
      </c>
      <c r="K53" s="83">
        <v>4</v>
      </c>
      <c r="L53" s="83">
        <v>36881</v>
      </c>
      <c r="M53" s="83">
        <v>4706</v>
      </c>
      <c r="N53" s="83">
        <v>5.4111050693999999E-4</v>
      </c>
      <c r="O53" s="83">
        <v>1.1113272025E-4</v>
      </c>
      <c r="P53" s="83">
        <v>3</v>
      </c>
      <c r="Q53" s="83">
        <v>2583</v>
      </c>
      <c r="R53" s="83">
        <v>2583</v>
      </c>
      <c r="S53" s="83">
        <v>6.6150428700000001E-6</v>
      </c>
      <c r="T53" s="83">
        <v>6.6150428700000001E-6</v>
      </c>
      <c r="U53" s="83">
        <v>0</v>
      </c>
      <c r="V53" s="83">
        <v>0</v>
      </c>
      <c r="W53" s="83">
        <v>0</v>
      </c>
      <c r="X53" s="83" t="s">
        <v>439</v>
      </c>
    </row>
    <row r="54" spans="2:24" s="231" customFormat="1" x14ac:dyDescent="0.2">
      <c r="B54" s="83" t="s">
        <v>492</v>
      </c>
      <c r="C54" s="83" t="s">
        <v>489</v>
      </c>
      <c r="D54" s="83" t="s">
        <v>438</v>
      </c>
      <c r="E54" s="83">
        <v>3038</v>
      </c>
      <c r="F54" s="83">
        <v>188.22200000000001</v>
      </c>
      <c r="G54" s="83">
        <v>4.6289999999999996</v>
      </c>
      <c r="H54" s="83">
        <v>9.5609999999999999</v>
      </c>
      <c r="I54" s="83">
        <v>1.0880000000000001</v>
      </c>
      <c r="J54" s="83">
        <v>0.317</v>
      </c>
      <c r="K54" s="83">
        <v>22</v>
      </c>
      <c r="L54" s="83">
        <v>106568</v>
      </c>
      <c r="M54" s="83">
        <v>106568</v>
      </c>
      <c r="N54" s="83">
        <v>1.2436280599499999E-3</v>
      </c>
      <c r="O54" s="83">
        <v>1.2436280599499999E-3</v>
      </c>
      <c r="P54" s="83">
        <v>10</v>
      </c>
      <c r="Q54" s="83">
        <v>31012</v>
      </c>
      <c r="R54" s="83">
        <v>31012</v>
      </c>
      <c r="S54" s="83">
        <v>1.7199111467E-4</v>
      </c>
      <c r="T54" s="83">
        <v>1.7199111467E-4</v>
      </c>
      <c r="U54" s="83">
        <v>2</v>
      </c>
      <c r="V54" s="83">
        <v>8.0042018752300003E-3</v>
      </c>
      <c r="W54" s="83">
        <v>8.0042018752300003E-3</v>
      </c>
      <c r="X54" s="83" t="s">
        <v>439</v>
      </c>
    </row>
    <row r="55" spans="2:24" s="231" customFormat="1" x14ac:dyDescent="0.2">
      <c r="B55" s="83" t="s">
        <v>493</v>
      </c>
      <c r="C55" s="83" t="s">
        <v>489</v>
      </c>
      <c r="D55" s="83" t="s">
        <v>456</v>
      </c>
      <c r="E55" s="83">
        <v>2799</v>
      </c>
      <c r="F55" s="83">
        <v>323.46600000000001</v>
      </c>
      <c r="G55" s="83">
        <v>6.5010000000000003</v>
      </c>
      <c r="H55" s="83">
        <v>12.15</v>
      </c>
      <c r="I55" s="83">
        <v>10.042</v>
      </c>
      <c r="J55" s="83">
        <v>1.3959999999999999</v>
      </c>
      <c r="K55" s="83">
        <v>32</v>
      </c>
      <c r="L55" s="83">
        <v>431173</v>
      </c>
      <c r="M55" s="83">
        <v>110673</v>
      </c>
      <c r="N55" s="83">
        <v>6.7446977123900003E-3</v>
      </c>
      <c r="O55" s="83">
        <v>2.50445523137E-3</v>
      </c>
      <c r="P55" s="83">
        <v>14</v>
      </c>
      <c r="Q55" s="83">
        <v>59928</v>
      </c>
      <c r="R55" s="83">
        <v>59928</v>
      </c>
      <c r="S55" s="83">
        <v>4.5114592387999997E-4</v>
      </c>
      <c r="T55" s="83">
        <v>4.5114592387999997E-4</v>
      </c>
      <c r="U55" s="83">
        <v>0</v>
      </c>
      <c r="V55" s="83">
        <v>0</v>
      </c>
      <c r="W55" s="83">
        <v>0</v>
      </c>
      <c r="X55" s="83" t="s">
        <v>439</v>
      </c>
    </row>
    <row r="56" spans="2:24" s="231" customFormat="1" x14ac:dyDescent="0.2">
      <c r="B56" s="83" t="s">
        <v>494</v>
      </c>
      <c r="C56" s="83" t="s">
        <v>489</v>
      </c>
      <c r="D56" s="83" t="s">
        <v>438</v>
      </c>
      <c r="E56" s="83">
        <v>3264</v>
      </c>
      <c r="F56" s="83">
        <v>58.637999999999998</v>
      </c>
      <c r="G56" s="83">
        <v>3.0590000000000002</v>
      </c>
      <c r="H56" s="83">
        <v>10.198</v>
      </c>
      <c r="I56" s="83">
        <v>0.54400000000000004</v>
      </c>
      <c r="J56" s="83">
        <v>0.56899999999999995</v>
      </c>
      <c r="K56" s="83">
        <v>10</v>
      </c>
      <c r="L56" s="83">
        <v>25519</v>
      </c>
      <c r="M56" s="83">
        <v>25519</v>
      </c>
      <c r="N56" s="83">
        <v>3.7176540941000002E-4</v>
      </c>
      <c r="O56" s="83">
        <v>3.7176540941000002E-4</v>
      </c>
      <c r="P56" s="83">
        <v>10</v>
      </c>
      <c r="Q56" s="83">
        <v>26683</v>
      </c>
      <c r="R56" s="83">
        <v>26683</v>
      </c>
      <c r="S56" s="83">
        <v>1.2039378027E-4</v>
      </c>
      <c r="T56" s="83">
        <v>1.2039378027E-4</v>
      </c>
      <c r="U56" s="83">
        <v>3</v>
      </c>
      <c r="V56" s="83">
        <v>1.2895364574859999E-2</v>
      </c>
      <c r="W56" s="83">
        <v>1.2895364574859999E-2</v>
      </c>
      <c r="X56" s="83" t="s">
        <v>439</v>
      </c>
    </row>
    <row r="57" spans="2:24" s="231" customFormat="1" x14ac:dyDescent="0.2">
      <c r="B57" s="83" t="s">
        <v>495</v>
      </c>
      <c r="C57" s="83" t="s">
        <v>489</v>
      </c>
      <c r="D57" s="83" t="s">
        <v>438</v>
      </c>
      <c r="E57" s="83">
        <v>3043</v>
      </c>
      <c r="F57" s="83">
        <v>134.19900000000001</v>
      </c>
      <c r="G57" s="83">
        <v>3.12</v>
      </c>
      <c r="H57" s="83">
        <v>6.5330000000000004</v>
      </c>
      <c r="I57" s="83">
        <v>18.484999999999999</v>
      </c>
      <c r="J57" s="83">
        <v>1.3180000000000001</v>
      </c>
      <c r="K57" s="83">
        <v>19</v>
      </c>
      <c r="L57" s="83">
        <v>1508651</v>
      </c>
      <c r="M57" s="83">
        <v>1506875</v>
      </c>
      <c r="N57" s="83">
        <v>8.4103655075800001E-3</v>
      </c>
      <c r="O57" s="83">
        <v>8.3521531302999993E-3</v>
      </c>
      <c r="P57" s="83">
        <v>9</v>
      </c>
      <c r="Q57" s="83">
        <v>107539</v>
      </c>
      <c r="R57" s="83">
        <v>107539</v>
      </c>
      <c r="S57" s="83">
        <v>4.3526982097999998E-4</v>
      </c>
      <c r="T57" s="83">
        <v>4.3526982097999998E-4</v>
      </c>
      <c r="U57" s="83">
        <v>0</v>
      </c>
      <c r="V57" s="83">
        <v>0</v>
      </c>
      <c r="W57" s="83">
        <v>0</v>
      </c>
      <c r="X57" s="83" t="s">
        <v>439</v>
      </c>
    </row>
    <row r="58" spans="2:24" s="231" customFormat="1" x14ac:dyDescent="0.2">
      <c r="B58" s="83" t="s">
        <v>496</v>
      </c>
      <c r="C58" s="83" t="s">
        <v>489</v>
      </c>
      <c r="D58" s="83" t="s">
        <v>2</v>
      </c>
      <c r="E58" s="83">
        <v>944</v>
      </c>
      <c r="F58" s="83">
        <v>6.6710000000000003</v>
      </c>
      <c r="G58" s="83">
        <v>4.8609999999999998</v>
      </c>
      <c r="H58" s="83">
        <v>9.7200000000000006</v>
      </c>
      <c r="I58" s="83">
        <v>1.2999999999999999E-2</v>
      </c>
      <c r="J58" s="83">
        <v>0.80800000000000005</v>
      </c>
      <c r="K58" s="83">
        <v>0</v>
      </c>
      <c r="L58" s="83">
        <v>376</v>
      </c>
      <c r="M58" s="83">
        <v>376</v>
      </c>
      <c r="N58" s="83">
        <v>6.6150428700000001E-6</v>
      </c>
      <c r="O58" s="83">
        <v>6.6150428700000001E-6</v>
      </c>
      <c r="P58" s="83">
        <v>3</v>
      </c>
      <c r="Q58" s="83">
        <v>23565</v>
      </c>
      <c r="R58" s="83">
        <v>23565</v>
      </c>
      <c r="S58" s="83">
        <v>6.7473437299999999E-5</v>
      </c>
      <c r="T58" s="83">
        <v>6.7473437299999999E-5</v>
      </c>
      <c r="U58" s="83">
        <v>1</v>
      </c>
      <c r="V58" s="83">
        <v>2.5004862056500002E-3</v>
      </c>
      <c r="W58" s="83">
        <v>2.5004862056500002E-3</v>
      </c>
      <c r="X58" s="83" t="s">
        <v>439</v>
      </c>
    </row>
    <row r="59" spans="2:24" s="231" customFormat="1" x14ac:dyDescent="0.2">
      <c r="B59" s="83" t="s">
        <v>497</v>
      </c>
      <c r="C59" s="83" t="s">
        <v>489</v>
      </c>
      <c r="D59" s="83" t="s">
        <v>2</v>
      </c>
      <c r="E59" s="83">
        <v>568</v>
      </c>
      <c r="F59" s="83">
        <v>0.98299999999999998</v>
      </c>
      <c r="G59" s="83">
        <v>4</v>
      </c>
      <c r="H59" s="83">
        <v>5.1790000000000003</v>
      </c>
      <c r="I59" s="83">
        <v>8.0000000000000002E-3</v>
      </c>
      <c r="J59" s="83">
        <v>0</v>
      </c>
      <c r="K59" s="83">
        <v>0</v>
      </c>
      <c r="L59" s="83">
        <v>195</v>
      </c>
      <c r="M59" s="83">
        <v>195</v>
      </c>
      <c r="N59" s="83">
        <v>1.32300857E-6</v>
      </c>
      <c r="O59" s="83">
        <v>1.32300857E-6</v>
      </c>
      <c r="P59" s="83">
        <v>0</v>
      </c>
      <c r="Q59" s="83">
        <v>0</v>
      </c>
      <c r="R59" s="83">
        <v>0</v>
      </c>
      <c r="S59" s="83">
        <v>0</v>
      </c>
      <c r="T59" s="83">
        <v>0</v>
      </c>
      <c r="U59" s="83">
        <v>0</v>
      </c>
      <c r="V59" s="83">
        <v>0</v>
      </c>
      <c r="W59" s="83">
        <v>0</v>
      </c>
      <c r="X59" s="83" t="s">
        <v>439</v>
      </c>
    </row>
    <row r="60" spans="2:24" s="231" customFormat="1" x14ac:dyDescent="0.2">
      <c r="B60" s="83" t="s">
        <v>498</v>
      </c>
      <c r="C60" s="83" t="s">
        <v>489</v>
      </c>
      <c r="D60" s="83" t="s">
        <v>2</v>
      </c>
      <c r="E60" s="83">
        <v>2200</v>
      </c>
      <c r="F60" s="83">
        <v>11.337</v>
      </c>
      <c r="G60" s="83">
        <v>1.548</v>
      </c>
      <c r="H60" s="83">
        <v>6.2149999999999999</v>
      </c>
      <c r="I60" s="83">
        <v>5.4640000000000004</v>
      </c>
      <c r="J60" s="83">
        <v>1.111</v>
      </c>
      <c r="K60" s="83">
        <v>5</v>
      </c>
      <c r="L60" s="83">
        <v>315344</v>
      </c>
      <c r="M60" s="83">
        <v>118095</v>
      </c>
      <c r="N60" s="83">
        <v>4.1502778979499999E-3</v>
      </c>
      <c r="O60" s="83">
        <v>9.8034935364000003E-4</v>
      </c>
      <c r="P60" s="83">
        <v>10</v>
      </c>
      <c r="Q60" s="83">
        <v>64130</v>
      </c>
      <c r="R60" s="83">
        <v>64130</v>
      </c>
      <c r="S60" s="83">
        <v>4.9215918968000005E-4</v>
      </c>
      <c r="T60" s="83">
        <v>4.9215918968000005E-4</v>
      </c>
      <c r="U60" s="83">
        <v>2</v>
      </c>
      <c r="V60" s="83">
        <v>6.3477951400599999E-3</v>
      </c>
      <c r="W60" s="83">
        <v>6.3477951400599999E-3</v>
      </c>
      <c r="X60" s="83" t="s">
        <v>439</v>
      </c>
    </row>
    <row r="61" spans="2:24" s="231" customFormat="1" x14ac:dyDescent="0.2">
      <c r="B61" s="83" t="s">
        <v>499</v>
      </c>
      <c r="C61" s="83" t="s">
        <v>489</v>
      </c>
      <c r="D61" s="83" t="s">
        <v>438</v>
      </c>
      <c r="E61" s="83">
        <v>3694</v>
      </c>
      <c r="F61" s="83">
        <v>173.42099999999999</v>
      </c>
      <c r="G61" s="83">
        <v>11.449</v>
      </c>
      <c r="H61" s="83">
        <v>10.318</v>
      </c>
      <c r="I61" s="83">
        <v>1.506</v>
      </c>
      <c r="J61" s="83">
        <v>0.46</v>
      </c>
      <c r="K61" s="83">
        <v>26</v>
      </c>
      <c r="L61" s="83">
        <v>107052</v>
      </c>
      <c r="M61" s="83">
        <v>107052</v>
      </c>
      <c r="N61" s="83">
        <v>8.3217239330999997E-4</v>
      </c>
      <c r="O61" s="83">
        <v>8.3217239330999997E-4</v>
      </c>
      <c r="P61" s="83">
        <v>9</v>
      </c>
      <c r="Q61" s="83">
        <v>32657</v>
      </c>
      <c r="R61" s="83">
        <v>32657</v>
      </c>
      <c r="S61" s="83">
        <v>6.8531844154999999E-4</v>
      </c>
      <c r="T61" s="83">
        <v>6.8531844154999999E-4</v>
      </c>
      <c r="U61" s="83">
        <v>3</v>
      </c>
      <c r="V61" s="83">
        <v>1.4369196126760001E-2</v>
      </c>
      <c r="W61" s="83">
        <v>1.4369196126760001E-2</v>
      </c>
      <c r="X61" s="83" t="s">
        <v>439</v>
      </c>
    </row>
    <row r="62" spans="2:24" s="231" customFormat="1" x14ac:dyDescent="0.2">
      <c r="B62" s="83" t="s">
        <v>500</v>
      </c>
      <c r="C62" s="83" t="s">
        <v>489</v>
      </c>
      <c r="D62" s="83" t="s">
        <v>2</v>
      </c>
      <c r="E62" s="83">
        <v>1519</v>
      </c>
      <c r="F62" s="83">
        <v>1E-3</v>
      </c>
      <c r="G62" s="83">
        <v>0.35899999999999999</v>
      </c>
      <c r="H62" s="83">
        <v>0.23899999999999999</v>
      </c>
      <c r="I62" s="83">
        <v>1.262</v>
      </c>
      <c r="J62" s="83">
        <v>0.73699999999999999</v>
      </c>
      <c r="K62" s="83">
        <v>20</v>
      </c>
      <c r="L62" s="83">
        <v>51558</v>
      </c>
      <c r="M62" s="83">
        <v>51442</v>
      </c>
      <c r="N62" s="83">
        <v>9.5785820788000001E-4</v>
      </c>
      <c r="O62" s="83">
        <v>9.5653519930000001E-4</v>
      </c>
      <c r="P62" s="83">
        <v>7</v>
      </c>
      <c r="Q62" s="83">
        <v>30130</v>
      </c>
      <c r="R62" s="83">
        <v>30130</v>
      </c>
      <c r="S62" s="83">
        <v>1.190707717E-4</v>
      </c>
      <c r="T62" s="83">
        <v>1.190707717E-4</v>
      </c>
      <c r="U62" s="83">
        <v>0</v>
      </c>
      <c r="V62" s="83">
        <v>0</v>
      </c>
      <c r="W62" s="83">
        <v>0</v>
      </c>
      <c r="X62" s="83" t="s">
        <v>439</v>
      </c>
    </row>
    <row r="63" spans="2:24" s="231" customFormat="1" x14ac:dyDescent="0.2">
      <c r="B63" s="83" t="s">
        <v>501</v>
      </c>
      <c r="C63" s="83" t="s">
        <v>489</v>
      </c>
      <c r="D63" s="83" t="s">
        <v>2</v>
      </c>
      <c r="E63" s="83">
        <v>4373</v>
      </c>
      <c r="F63" s="83">
        <v>18.675000000000001</v>
      </c>
      <c r="G63" s="83">
        <v>2.5470000000000002</v>
      </c>
      <c r="H63" s="83">
        <v>9.641</v>
      </c>
      <c r="I63" s="83">
        <v>5.7569999999999997</v>
      </c>
      <c r="J63" s="83">
        <v>0.22900000000000001</v>
      </c>
      <c r="K63" s="83">
        <v>9</v>
      </c>
      <c r="L63" s="83">
        <v>494285</v>
      </c>
      <c r="M63" s="83">
        <v>494024</v>
      </c>
      <c r="N63" s="83">
        <v>6.1255296995600004E-3</v>
      </c>
      <c r="O63" s="83">
        <v>6.12288368241E-3</v>
      </c>
      <c r="P63" s="83">
        <v>4</v>
      </c>
      <c r="Q63" s="83">
        <v>19698</v>
      </c>
      <c r="R63" s="83">
        <v>19698</v>
      </c>
      <c r="S63" s="83">
        <v>2.0374332046E-4</v>
      </c>
      <c r="T63" s="83">
        <v>2.0374332046E-4</v>
      </c>
      <c r="U63" s="83">
        <v>7</v>
      </c>
      <c r="V63" s="83">
        <v>4.0488031402930003E-2</v>
      </c>
      <c r="W63" s="83">
        <v>4.0488031402930003E-2</v>
      </c>
      <c r="X63" s="83" t="s">
        <v>439</v>
      </c>
    </row>
    <row r="64" spans="2:24" s="231" customFormat="1" x14ac:dyDescent="0.2">
      <c r="B64" s="83" t="s">
        <v>502</v>
      </c>
      <c r="C64" s="83" t="s">
        <v>489</v>
      </c>
      <c r="D64" s="83" t="s">
        <v>456</v>
      </c>
      <c r="E64" s="83">
        <v>2655</v>
      </c>
      <c r="F64" s="83">
        <v>541.93499999999995</v>
      </c>
      <c r="G64" s="83">
        <v>4.08</v>
      </c>
      <c r="H64" s="83">
        <v>10.398</v>
      </c>
      <c r="I64" s="83">
        <v>20.149999999999999</v>
      </c>
      <c r="J64" s="83">
        <v>0.96799999999999997</v>
      </c>
      <c r="K64" s="83">
        <v>58</v>
      </c>
      <c r="L64" s="83">
        <v>646469</v>
      </c>
      <c r="M64" s="83">
        <v>641957</v>
      </c>
      <c r="N64" s="83">
        <v>8.2344053671800001E-3</v>
      </c>
      <c r="O64" s="83">
        <v>8.1100425611900003E-3</v>
      </c>
      <c r="P64" s="83">
        <v>18</v>
      </c>
      <c r="Q64" s="83">
        <v>31046</v>
      </c>
      <c r="R64" s="83">
        <v>31046</v>
      </c>
      <c r="S64" s="83">
        <v>2.5004862057000001E-4</v>
      </c>
      <c r="T64" s="83">
        <v>2.5004862057000001E-4</v>
      </c>
      <c r="U64" s="83">
        <v>1</v>
      </c>
      <c r="V64" s="83">
        <v>3.5244948422500002E-3</v>
      </c>
      <c r="W64" s="83">
        <v>3.5244948422500002E-3</v>
      </c>
      <c r="X64" s="83" t="s">
        <v>439</v>
      </c>
    </row>
    <row r="65" spans="2:24" s="231" customFormat="1" x14ac:dyDescent="0.2">
      <c r="B65" s="83" t="s">
        <v>503</v>
      </c>
      <c r="C65" s="83" t="s">
        <v>489</v>
      </c>
      <c r="D65" s="83" t="s">
        <v>2</v>
      </c>
      <c r="E65" s="83">
        <v>578</v>
      </c>
      <c r="F65" s="83">
        <v>0</v>
      </c>
      <c r="G65" s="83">
        <v>5.9290000000000003</v>
      </c>
      <c r="H65" s="83">
        <v>10.318</v>
      </c>
      <c r="I65" s="83">
        <v>0.21099999999999999</v>
      </c>
      <c r="J65" s="83">
        <v>1.5149999999999999</v>
      </c>
      <c r="K65" s="83">
        <v>4</v>
      </c>
      <c r="L65" s="83">
        <v>2528</v>
      </c>
      <c r="M65" s="83">
        <v>2528</v>
      </c>
      <c r="N65" s="83">
        <v>3.0429197210000001E-5</v>
      </c>
      <c r="O65" s="83">
        <v>3.0429197210000001E-5</v>
      </c>
      <c r="P65" s="83">
        <v>5</v>
      </c>
      <c r="Q65" s="83">
        <v>18155</v>
      </c>
      <c r="R65" s="83">
        <v>18155</v>
      </c>
      <c r="S65" s="83">
        <v>8.3349540189999995E-5</v>
      </c>
      <c r="T65" s="83">
        <v>8.3349540189999995E-5</v>
      </c>
      <c r="U65" s="83">
        <v>0</v>
      </c>
      <c r="V65" s="83">
        <v>0</v>
      </c>
      <c r="W65" s="83">
        <v>0</v>
      </c>
      <c r="X65" s="83" t="s">
        <v>439</v>
      </c>
    </row>
    <row r="66" spans="2:24" s="231" customFormat="1" x14ac:dyDescent="0.2">
      <c r="B66" s="83" t="s">
        <v>504</v>
      </c>
      <c r="C66" s="83" t="s">
        <v>437</v>
      </c>
      <c r="D66" s="83" t="s">
        <v>2</v>
      </c>
      <c r="E66" s="83">
        <v>559</v>
      </c>
      <c r="F66" s="83">
        <v>10.148999999999999</v>
      </c>
      <c r="G66" s="83">
        <v>7.2229999999999999</v>
      </c>
      <c r="H66" s="83">
        <v>10.781000000000001</v>
      </c>
      <c r="I66" s="83">
        <v>23.081</v>
      </c>
      <c r="J66" s="83">
        <v>4.6929999999999996</v>
      </c>
      <c r="K66" s="83">
        <v>9</v>
      </c>
      <c r="L66" s="83">
        <v>166694</v>
      </c>
      <c r="M66" s="83">
        <v>166694</v>
      </c>
      <c r="N66" s="83">
        <v>2.98073831817E-3</v>
      </c>
      <c r="O66" s="83">
        <v>2.98073831817E-3</v>
      </c>
      <c r="P66" s="83">
        <v>5</v>
      </c>
      <c r="Q66" s="83">
        <v>33895</v>
      </c>
      <c r="R66" s="83">
        <v>33895</v>
      </c>
      <c r="S66" s="83">
        <v>1.2833183172E-4</v>
      </c>
      <c r="T66" s="83">
        <v>1.2833183172E-4</v>
      </c>
      <c r="U66" s="83">
        <v>2</v>
      </c>
      <c r="V66" s="83">
        <v>1.47118553475E-3</v>
      </c>
      <c r="W66" s="83">
        <v>0</v>
      </c>
      <c r="X66" s="83" t="s">
        <v>466</v>
      </c>
    </row>
    <row r="67" spans="2:24" s="231" customFormat="1" x14ac:dyDescent="0.2">
      <c r="B67" s="83" t="s">
        <v>505</v>
      </c>
      <c r="C67" s="83" t="s">
        <v>437</v>
      </c>
      <c r="D67" s="83" t="s">
        <v>2</v>
      </c>
      <c r="E67" s="83">
        <v>985</v>
      </c>
      <c r="F67" s="83">
        <v>10.663</v>
      </c>
      <c r="G67" s="83">
        <v>3.22</v>
      </c>
      <c r="H67" s="83">
        <v>8.1349999999999998</v>
      </c>
      <c r="I67" s="83">
        <v>29.721</v>
      </c>
      <c r="J67" s="83">
        <v>0.36799999999999999</v>
      </c>
      <c r="K67" s="83">
        <v>15</v>
      </c>
      <c r="L67" s="83">
        <v>541380</v>
      </c>
      <c r="M67" s="83">
        <v>251642</v>
      </c>
      <c r="N67" s="83">
        <v>5.65453864706E-3</v>
      </c>
      <c r="O67" s="83">
        <v>4.2971318497100003E-3</v>
      </c>
      <c r="P67" s="83">
        <v>5</v>
      </c>
      <c r="Q67" s="83">
        <v>6704</v>
      </c>
      <c r="R67" s="83">
        <v>6704</v>
      </c>
      <c r="S67" s="83">
        <v>1.323008574E-5</v>
      </c>
      <c r="T67" s="83">
        <v>1.323008574E-5</v>
      </c>
      <c r="U67" s="83">
        <v>0</v>
      </c>
      <c r="V67" s="83">
        <v>0</v>
      </c>
      <c r="W67" s="83">
        <v>0</v>
      </c>
      <c r="X67" s="83" t="s">
        <v>466</v>
      </c>
    </row>
    <row r="68" spans="2:24" s="231" customFormat="1" x14ac:dyDescent="0.2">
      <c r="B68" s="83" t="s">
        <v>506</v>
      </c>
      <c r="C68" s="83" t="s">
        <v>437</v>
      </c>
      <c r="D68" s="83" t="s">
        <v>2</v>
      </c>
      <c r="E68" s="83">
        <v>0</v>
      </c>
      <c r="F68" s="83">
        <v>3.78</v>
      </c>
      <c r="G68" s="83">
        <v>4.4999999999999998E-2</v>
      </c>
      <c r="H68" s="83">
        <v>12.519</v>
      </c>
      <c r="I68" s="83">
        <v>0</v>
      </c>
      <c r="J68" s="83">
        <v>0</v>
      </c>
      <c r="K68" s="83">
        <v>0</v>
      </c>
      <c r="L68" s="83">
        <v>0</v>
      </c>
      <c r="M68" s="83">
        <v>0</v>
      </c>
      <c r="N68" s="83">
        <v>0</v>
      </c>
      <c r="O68" s="83">
        <v>0</v>
      </c>
      <c r="P68" s="83">
        <v>0</v>
      </c>
      <c r="Q68" s="83">
        <v>0</v>
      </c>
      <c r="R68" s="83">
        <v>0</v>
      </c>
      <c r="S68" s="83">
        <v>0</v>
      </c>
      <c r="T68" s="83">
        <v>0</v>
      </c>
      <c r="U68" s="83">
        <v>0</v>
      </c>
      <c r="V68" s="83">
        <v>0</v>
      </c>
      <c r="W68" s="83">
        <v>0</v>
      </c>
      <c r="X68" s="83" t="s">
        <v>439</v>
      </c>
    </row>
    <row r="69" spans="2:24" s="231" customFormat="1" x14ac:dyDescent="0.2">
      <c r="B69" s="83" t="s">
        <v>507</v>
      </c>
      <c r="C69" s="83" t="s">
        <v>437</v>
      </c>
      <c r="D69" s="83" t="s">
        <v>2</v>
      </c>
      <c r="E69" s="83">
        <v>69</v>
      </c>
      <c r="F69" s="83">
        <v>6.8840000000000003</v>
      </c>
      <c r="G69" s="83">
        <v>0.91300000000000003</v>
      </c>
      <c r="H69" s="83">
        <v>8.3719999999999999</v>
      </c>
      <c r="I69" s="83">
        <v>17.405999999999999</v>
      </c>
      <c r="J69" s="83">
        <v>15.571999999999999</v>
      </c>
      <c r="K69" s="83">
        <v>4</v>
      </c>
      <c r="L69" s="83">
        <v>17649</v>
      </c>
      <c r="M69" s="83">
        <v>3978</v>
      </c>
      <c r="N69" s="83">
        <v>1.9712827759E-4</v>
      </c>
      <c r="O69" s="83">
        <v>1.0054865166E-4</v>
      </c>
      <c r="P69" s="83">
        <v>3</v>
      </c>
      <c r="Q69" s="83">
        <v>15790</v>
      </c>
      <c r="R69" s="83">
        <v>15790</v>
      </c>
      <c r="S69" s="83">
        <v>5.6889368699999998E-5</v>
      </c>
      <c r="T69" s="83">
        <v>5.6889368699999998E-5</v>
      </c>
      <c r="U69" s="83">
        <v>2</v>
      </c>
      <c r="V69" s="83">
        <v>1.8654420899E-4</v>
      </c>
      <c r="W69" s="83">
        <v>1.8654420899E-4</v>
      </c>
      <c r="X69" s="83" t="s">
        <v>466</v>
      </c>
    </row>
    <row r="70" spans="2:24" s="231" customFormat="1" x14ac:dyDescent="0.2">
      <c r="B70" s="83" t="s">
        <v>508</v>
      </c>
      <c r="C70" s="83" t="s">
        <v>437</v>
      </c>
      <c r="D70" s="83" t="s">
        <v>438</v>
      </c>
      <c r="E70" s="83">
        <v>522</v>
      </c>
      <c r="F70" s="83">
        <v>10.286</v>
      </c>
      <c r="G70" s="83">
        <v>0.98599999999999999</v>
      </c>
      <c r="H70" s="83">
        <v>0.316</v>
      </c>
      <c r="I70" s="83">
        <v>5.0000000000000001E-3</v>
      </c>
      <c r="J70" s="83">
        <v>0</v>
      </c>
      <c r="K70" s="83">
        <v>1</v>
      </c>
      <c r="L70" s="83">
        <v>972</v>
      </c>
      <c r="M70" s="83">
        <v>972</v>
      </c>
      <c r="N70" s="83">
        <v>1.1907077170000001E-5</v>
      </c>
      <c r="O70" s="83">
        <v>1.1907077170000001E-5</v>
      </c>
      <c r="P70" s="83">
        <v>0</v>
      </c>
      <c r="Q70" s="83">
        <v>0</v>
      </c>
      <c r="R70" s="83">
        <v>0</v>
      </c>
      <c r="S70" s="83">
        <v>0</v>
      </c>
      <c r="T70" s="83">
        <v>0</v>
      </c>
      <c r="U70" s="83">
        <v>0</v>
      </c>
      <c r="V70" s="83">
        <v>0</v>
      </c>
      <c r="W70" s="83">
        <v>0</v>
      </c>
      <c r="X70" s="83" t="s">
        <v>439</v>
      </c>
    </row>
    <row r="71" spans="2:24" s="231" customFormat="1" x14ac:dyDescent="0.2">
      <c r="B71" s="83" t="s">
        <v>509</v>
      </c>
      <c r="C71" s="83" t="s">
        <v>437</v>
      </c>
      <c r="D71" s="83" t="s">
        <v>2</v>
      </c>
      <c r="E71" s="83">
        <v>1255</v>
      </c>
      <c r="F71" s="83">
        <v>12.568</v>
      </c>
      <c r="G71" s="83">
        <v>4.9269999999999996</v>
      </c>
      <c r="H71" s="83">
        <v>6.0819999999999999</v>
      </c>
      <c r="I71" s="83">
        <v>8.5909999999999993</v>
      </c>
      <c r="J71" s="83">
        <v>8.5999999999999993E-2</v>
      </c>
      <c r="K71" s="83">
        <v>9</v>
      </c>
      <c r="L71" s="83">
        <v>255581</v>
      </c>
      <c r="M71" s="83">
        <v>255581</v>
      </c>
      <c r="N71" s="83">
        <v>1.8164907726800001E-3</v>
      </c>
      <c r="O71" s="83">
        <v>1.8164907726800001E-3</v>
      </c>
      <c r="P71" s="83">
        <v>1</v>
      </c>
      <c r="Q71" s="83">
        <v>2568</v>
      </c>
      <c r="R71" s="83">
        <v>2568</v>
      </c>
      <c r="S71" s="83">
        <v>1.05840686E-5</v>
      </c>
      <c r="T71" s="83">
        <v>1.05840686E-5</v>
      </c>
      <c r="U71" s="83">
        <v>0</v>
      </c>
      <c r="V71" s="83">
        <v>0</v>
      </c>
      <c r="W71" s="83">
        <v>0</v>
      </c>
      <c r="X71" s="83" t="s">
        <v>439</v>
      </c>
    </row>
    <row r="72" spans="2:24" s="231" customFormat="1" x14ac:dyDescent="0.2">
      <c r="B72" s="83" t="s">
        <v>510</v>
      </c>
      <c r="C72" s="83" t="s">
        <v>437</v>
      </c>
      <c r="D72" s="83" t="s">
        <v>2</v>
      </c>
      <c r="E72" s="83">
        <v>2</v>
      </c>
      <c r="F72" s="83">
        <v>3.5049999999999999</v>
      </c>
      <c r="G72" s="83">
        <v>0.84699999999999998</v>
      </c>
      <c r="H72" s="83">
        <v>13.545</v>
      </c>
      <c r="I72" s="83">
        <v>0</v>
      </c>
      <c r="J72" s="83">
        <v>0</v>
      </c>
      <c r="K72" s="83">
        <v>0</v>
      </c>
      <c r="L72" s="83">
        <v>0</v>
      </c>
      <c r="M72" s="83">
        <v>0</v>
      </c>
      <c r="N72" s="83">
        <v>0</v>
      </c>
      <c r="O72" s="83">
        <v>0</v>
      </c>
      <c r="P72" s="83">
        <v>0</v>
      </c>
      <c r="Q72" s="83">
        <v>0</v>
      </c>
      <c r="R72" s="83">
        <v>0</v>
      </c>
      <c r="S72" s="83">
        <v>0</v>
      </c>
      <c r="T72" s="83">
        <v>0</v>
      </c>
      <c r="U72" s="83">
        <v>0</v>
      </c>
      <c r="V72" s="83">
        <v>0</v>
      </c>
      <c r="W72" s="83">
        <v>0</v>
      </c>
      <c r="X72" s="83" t="s">
        <v>439</v>
      </c>
    </row>
    <row r="73" spans="2:24" s="231" customFormat="1" x14ac:dyDescent="0.2">
      <c r="B73" s="83" t="s">
        <v>511</v>
      </c>
      <c r="C73" s="83" t="s">
        <v>437</v>
      </c>
      <c r="D73" s="83" t="s">
        <v>2</v>
      </c>
      <c r="E73" s="83">
        <v>2411</v>
      </c>
      <c r="F73" s="83">
        <v>10.148</v>
      </c>
      <c r="G73" s="83">
        <v>0.14699999999999999</v>
      </c>
      <c r="H73" s="83">
        <v>6.7919999999999998</v>
      </c>
      <c r="I73" s="83">
        <v>0.94699999999999995</v>
      </c>
      <c r="J73" s="83">
        <v>4.5999999999999999E-2</v>
      </c>
      <c r="K73" s="83">
        <v>12</v>
      </c>
      <c r="L73" s="83">
        <v>64214</v>
      </c>
      <c r="M73" s="83">
        <v>38329</v>
      </c>
      <c r="N73" s="83">
        <v>5.4640254123000003E-4</v>
      </c>
      <c r="O73" s="83">
        <v>3.2546010930999998E-4</v>
      </c>
      <c r="P73" s="83">
        <v>2</v>
      </c>
      <c r="Q73" s="83">
        <v>3105</v>
      </c>
      <c r="R73" s="83">
        <v>3105</v>
      </c>
      <c r="S73" s="83">
        <v>2.1168137189999999E-5</v>
      </c>
      <c r="T73" s="83">
        <v>2.1168137189999999E-5</v>
      </c>
      <c r="U73" s="83">
        <v>2</v>
      </c>
      <c r="V73" s="83">
        <v>6.40600751733E-3</v>
      </c>
      <c r="W73" s="83">
        <v>2.8629905550399998E-3</v>
      </c>
      <c r="X73" s="83" t="s">
        <v>439</v>
      </c>
    </row>
    <row r="74" spans="2:24" s="231" customFormat="1" x14ac:dyDescent="0.2">
      <c r="B74" s="83" t="s">
        <v>512</v>
      </c>
      <c r="C74" s="83" t="s">
        <v>437</v>
      </c>
      <c r="D74" s="83" t="s">
        <v>2</v>
      </c>
      <c r="E74" s="83">
        <v>1299</v>
      </c>
      <c r="F74" s="83">
        <v>3.0720000000000001</v>
      </c>
      <c r="G74" s="83">
        <v>1.673</v>
      </c>
      <c r="H74" s="83">
        <v>7.069</v>
      </c>
      <c r="I74" s="83">
        <v>9.32</v>
      </c>
      <c r="J74" s="83">
        <v>1.0109999999999999</v>
      </c>
      <c r="K74" s="83">
        <v>8</v>
      </c>
      <c r="L74" s="83">
        <v>274553</v>
      </c>
      <c r="M74" s="83">
        <v>181801</v>
      </c>
      <c r="N74" s="83">
        <v>2.4528578969700001E-3</v>
      </c>
      <c r="O74" s="83">
        <v>2.1366588476899998E-3</v>
      </c>
      <c r="P74" s="83">
        <v>2</v>
      </c>
      <c r="Q74" s="83">
        <v>29790</v>
      </c>
      <c r="R74" s="83">
        <v>29790</v>
      </c>
      <c r="S74" s="83">
        <v>2.7783180062999999E-4</v>
      </c>
      <c r="T74" s="83">
        <v>2.7783180062999999E-4</v>
      </c>
      <c r="U74" s="83">
        <v>1</v>
      </c>
      <c r="V74" s="83">
        <v>1.9606987072899999E-3</v>
      </c>
      <c r="W74" s="83">
        <v>1.9606987072899999E-3</v>
      </c>
      <c r="X74" s="83" t="s">
        <v>439</v>
      </c>
    </row>
    <row r="75" spans="2:24" s="231" customFormat="1" x14ac:dyDescent="0.2">
      <c r="B75" s="83" t="s">
        <v>513</v>
      </c>
      <c r="C75" s="83" t="s">
        <v>437</v>
      </c>
      <c r="D75" s="83" t="s">
        <v>456</v>
      </c>
      <c r="E75" s="83">
        <v>2705</v>
      </c>
      <c r="F75" s="83">
        <v>320.14</v>
      </c>
      <c r="G75" s="83">
        <v>3.6640000000000001</v>
      </c>
      <c r="H75" s="83">
        <v>6.0279999999999996</v>
      </c>
      <c r="I75" s="83">
        <v>30.338999999999999</v>
      </c>
      <c r="J75" s="83">
        <v>8.5609999999999999</v>
      </c>
      <c r="K75" s="83">
        <v>66</v>
      </c>
      <c r="L75" s="83">
        <v>1837496</v>
      </c>
      <c r="M75" s="83">
        <v>1542284</v>
      </c>
      <c r="N75" s="83">
        <v>2.1198566387910001E-2</v>
      </c>
      <c r="O75" s="83">
        <v>1.817946082109E-2</v>
      </c>
      <c r="P75" s="83">
        <v>55</v>
      </c>
      <c r="Q75" s="83">
        <v>518482</v>
      </c>
      <c r="R75" s="83">
        <v>518482</v>
      </c>
      <c r="S75" s="83">
        <v>5.0803529257700004E-3</v>
      </c>
      <c r="T75" s="83">
        <v>5.0803529257700004E-3</v>
      </c>
      <c r="U75" s="83">
        <v>17</v>
      </c>
      <c r="V75" s="83">
        <v>6.0700956402899998E-2</v>
      </c>
      <c r="W75" s="83">
        <v>6.0700956402899998E-2</v>
      </c>
      <c r="X75" s="83" t="s">
        <v>466</v>
      </c>
    </row>
    <row r="76" spans="2:24" s="231" customFormat="1" x14ac:dyDescent="0.2">
      <c r="B76" s="83" t="s">
        <v>514</v>
      </c>
      <c r="C76" s="83" t="s">
        <v>437</v>
      </c>
      <c r="D76" s="83" t="s">
        <v>438</v>
      </c>
      <c r="E76" s="83">
        <v>3078</v>
      </c>
      <c r="F76" s="83">
        <v>23.795000000000002</v>
      </c>
      <c r="G76" s="83">
        <v>8.48</v>
      </c>
      <c r="H76" s="83">
        <v>6.51</v>
      </c>
      <c r="I76" s="83">
        <v>4.9669999999999996</v>
      </c>
      <c r="J76" s="83">
        <v>0.81100000000000005</v>
      </c>
      <c r="K76" s="83">
        <v>16</v>
      </c>
      <c r="L76" s="83">
        <v>435238</v>
      </c>
      <c r="M76" s="83">
        <v>435238</v>
      </c>
      <c r="N76" s="83">
        <v>5.7524412815699996E-3</v>
      </c>
      <c r="O76" s="83">
        <v>5.7524412815699996E-3</v>
      </c>
      <c r="P76" s="83">
        <v>4</v>
      </c>
      <c r="Q76" s="83">
        <v>71065</v>
      </c>
      <c r="R76" s="83">
        <v>71065</v>
      </c>
      <c r="S76" s="83">
        <v>3.9557956374999999E-4</v>
      </c>
      <c r="T76" s="83">
        <v>3.9557956374999999E-4</v>
      </c>
      <c r="U76" s="83">
        <v>17</v>
      </c>
      <c r="V76" s="83">
        <v>6.9243622767919996E-2</v>
      </c>
      <c r="W76" s="83">
        <v>6.9243622767919996E-2</v>
      </c>
      <c r="X76" s="83" t="s">
        <v>439</v>
      </c>
    </row>
    <row r="77" spans="2:24" s="231" customFormat="1" x14ac:dyDescent="0.2">
      <c r="B77" s="83" t="s">
        <v>515</v>
      </c>
      <c r="C77" s="83" t="s">
        <v>437</v>
      </c>
      <c r="D77" s="83" t="s">
        <v>438</v>
      </c>
      <c r="E77" s="83">
        <v>3705</v>
      </c>
      <c r="F77" s="83">
        <v>63.384</v>
      </c>
      <c r="G77" s="83">
        <v>8.69</v>
      </c>
      <c r="H77" s="83">
        <v>10.769</v>
      </c>
      <c r="I77" s="83">
        <v>11.239000000000001</v>
      </c>
      <c r="J77" s="83">
        <v>4.4619999999999997</v>
      </c>
      <c r="K77" s="83">
        <v>18</v>
      </c>
      <c r="L77" s="83">
        <v>616118</v>
      </c>
      <c r="M77" s="83">
        <v>615519</v>
      </c>
      <c r="N77" s="83">
        <v>1.0069418259899999E-2</v>
      </c>
      <c r="O77" s="83">
        <v>1.0054865165580001E-2</v>
      </c>
      <c r="P77" s="83">
        <v>19</v>
      </c>
      <c r="Q77" s="83">
        <v>244615</v>
      </c>
      <c r="R77" s="83">
        <v>244615</v>
      </c>
      <c r="S77" s="83">
        <v>1.5757032121299999E-3</v>
      </c>
      <c r="T77" s="83">
        <v>1.5757032121299999E-3</v>
      </c>
      <c r="U77" s="83">
        <v>21</v>
      </c>
      <c r="V77" s="83">
        <v>0.10347382361385001</v>
      </c>
      <c r="W77" s="83">
        <v>0.10347382361385001</v>
      </c>
      <c r="X77" s="83" t="s">
        <v>439</v>
      </c>
    </row>
    <row r="78" spans="2:24" s="231" customFormat="1" x14ac:dyDescent="0.2">
      <c r="B78" s="83" t="s">
        <v>516</v>
      </c>
      <c r="C78" s="83" t="s">
        <v>437</v>
      </c>
      <c r="D78" s="83" t="s">
        <v>456</v>
      </c>
      <c r="E78" s="83">
        <v>1475</v>
      </c>
      <c r="F78" s="83">
        <v>227.05099999999999</v>
      </c>
      <c r="G78" s="83">
        <v>18.265000000000001</v>
      </c>
      <c r="H78" s="83">
        <v>7.9160000000000004</v>
      </c>
      <c r="I78" s="83">
        <v>17.187999999999999</v>
      </c>
      <c r="J78" s="83">
        <v>8.0640000000000001</v>
      </c>
      <c r="K78" s="83">
        <v>36</v>
      </c>
      <c r="L78" s="83">
        <v>390892</v>
      </c>
      <c r="M78" s="83">
        <v>184721</v>
      </c>
      <c r="N78" s="83">
        <v>4.4175256299799999E-3</v>
      </c>
      <c r="O78" s="83">
        <v>3.4504063620800001E-3</v>
      </c>
      <c r="P78" s="83">
        <v>22</v>
      </c>
      <c r="Q78" s="83">
        <v>183399</v>
      </c>
      <c r="R78" s="83">
        <v>183399</v>
      </c>
      <c r="S78" s="83">
        <v>9.0493786490000001E-4</v>
      </c>
      <c r="T78" s="83">
        <v>9.0493786490000001E-4</v>
      </c>
      <c r="U78" s="83">
        <v>17</v>
      </c>
      <c r="V78" s="83">
        <v>3.3163855934949998E-2</v>
      </c>
      <c r="W78" s="83">
        <v>3.3163855934949998E-2</v>
      </c>
      <c r="X78" s="83" t="s">
        <v>439</v>
      </c>
    </row>
    <row r="79" spans="2:24" s="231" customFormat="1" x14ac:dyDescent="0.2">
      <c r="B79" s="83" t="s">
        <v>517</v>
      </c>
      <c r="C79" s="83" t="s">
        <v>518</v>
      </c>
      <c r="D79" s="83" t="s">
        <v>456</v>
      </c>
      <c r="E79" s="83">
        <v>1751</v>
      </c>
      <c r="F79" s="83">
        <v>289.64999999999998</v>
      </c>
      <c r="G79" s="83">
        <v>1.6E-2</v>
      </c>
      <c r="H79" s="83">
        <v>8.1349999999999998</v>
      </c>
      <c r="I79" s="83">
        <v>26.748000000000001</v>
      </c>
      <c r="J79" s="83">
        <v>5.3999999999999999E-2</v>
      </c>
      <c r="K79" s="83">
        <v>67</v>
      </c>
      <c r="L79" s="83">
        <v>806716</v>
      </c>
      <c r="M79" s="83">
        <v>494291</v>
      </c>
      <c r="N79" s="83">
        <v>6.9127198013399999E-3</v>
      </c>
      <c r="O79" s="83">
        <v>5.4534413437499997E-3</v>
      </c>
      <c r="P79" s="83">
        <v>3</v>
      </c>
      <c r="Q79" s="83">
        <v>1614</v>
      </c>
      <c r="R79" s="83">
        <v>1614</v>
      </c>
      <c r="S79" s="83">
        <v>7.9380514499999993E-6</v>
      </c>
      <c r="T79" s="83">
        <v>7.9380514499999993E-6</v>
      </c>
      <c r="U79" s="83">
        <v>2</v>
      </c>
      <c r="V79" s="83">
        <v>4.6424370876299997E-3</v>
      </c>
      <c r="W79" s="83">
        <v>4.6424370876299997E-3</v>
      </c>
      <c r="X79" s="83" t="s">
        <v>439</v>
      </c>
    </row>
    <row r="80" spans="2:24" s="231" customFormat="1" x14ac:dyDescent="0.2">
      <c r="B80" s="83" t="s">
        <v>519</v>
      </c>
      <c r="C80" s="83" t="s">
        <v>518</v>
      </c>
      <c r="D80" s="83" t="s">
        <v>456</v>
      </c>
      <c r="E80" s="83">
        <v>518</v>
      </c>
      <c r="F80" s="83">
        <v>203.68799999999999</v>
      </c>
      <c r="G80" s="83">
        <v>0.10199999999999999</v>
      </c>
      <c r="H80" s="83">
        <v>2.4089999999999998</v>
      </c>
      <c r="I80" s="83">
        <v>1.6759999999999999</v>
      </c>
      <c r="J80" s="83">
        <v>3.2090000000000001</v>
      </c>
      <c r="K80" s="83">
        <v>46</v>
      </c>
      <c r="L80" s="83">
        <v>66315</v>
      </c>
      <c r="M80" s="83">
        <v>27229</v>
      </c>
      <c r="N80" s="83">
        <v>4.5776096675000002E-4</v>
      </c>
      <c r="O80" s="83">
        <v>4.1277867522000001E-4</v>
      </c>
      <c r="P80" s="83">
        <v>7</v>
      </c>
      <c r="Q80" s="83">
        <v>127017</v>
      </c>
      <c r="R80" s="83">
        <v>127017</v>
      </c>
      <c r="S80" s="83">
        <v>6.9193348442000003E-4</v>
      </c>
      <c r="T80" s="83">
        <v>6.9193348442000003E-4</v>
      </c>
      <c r="U80" s="83">
        <v>1</v>
      </c>
      <c r="V80" s="83">
        <v>6.8531844154999999E-4</v>
      </c>
      <c r="W80" s="83">
        <v>6.8531844154999999E-4</v>
      </c>
      <c r="X80" s="83" t="s">
        <v>439</v>
      </c>
    </row>
    <row r="81" spans="2:24" s="231" customFormat="1" x14ac:dyDescent="0.2">
      <c r="B81" s="83" t="s">
        <v>520</v>
      </c>
      <c r="C81" s="83" t="s">
        <v>518</v>
      </c>
      <c r="D81" s="83" t="s">
        <v>2</v>
      </c>
      <c r="E81" s="83">
        <v>1641</v>
      </c>
      <c r="F81" s="83">
        <v>16.010000000000002</v>
      </c>
      <c r="G81" s="83">
        <v>8.4000000000000005E-2</v>
      </c>
      <c r="H81" s="83">
        <v>5.0940000000000003</v>
      </c>
      <c r="I81" s="83">
        <v>2.1480000000000001</v>
      </c>
      <c r="J81" s="83">
        <v>0</v>
      </c>
      <c r="K81" s="83">
        <v>4</v>
      </c>
      <c r="L81" s="83">
        <v>111929</v>
      </c>
      <c r="M81" s="83">
        <v>88004</v>
      </c>
      <c r="N81" s="83">
        <v>2.2279464393199998E-3</v>
      </c>
      <c r="O81" s="83">
        <v>2.19487122496E-3</v>
      </c>
      <c r="P81" s="83">
        <v>0</v>
      </c>
      <c r="Q81" s="83">
        <v>0</v>
      </c>
      <c r="R81" s="83">
        <v>0</v>
      </c>
      <c r="S81" s="83">
        <v>0</v>
      </c>
      <c r="T81" s="83">
        <v>0</v>
      </c>
      <c r="U81" s="83">
        <v>1</v>
      </c>
      <c r="V81" s="83">
        <v>2.1644420277500001E-3</v>
      </c>
      <c r="W81" s="83">
        <v>2.1644420277500001E-3</v>
      </c>
      <c r="X81" s="83" t="s">
        <v>439</v>
      </c>
    </row>
    <row r="82" spans="2:24" s="231" customFormat="1" x14ac:dyDescent="0.2">
      <c r="B82" s="83" t="s">
        <v>521</v>
      </c>
      <c r="C82" s="83" t="s">
        <v>518</v>
      </c>
      <c r="D82" s="83" t="s">
        <v>456</v>
      </c>
      <c r="E82" s="83">
        <v>795</v>
      </c>
      <c r="F82" s="83">
        <v>382.798</v>
      </c>
      <c r="G82" s="83">
        <v>0.16500000000000001</v>
      </c>
      <c r="H82" s="83">
        <v>2.2109999999999999</v>
      </c>
      <c r="I82" s="83">
        <v>0.65600000000000003</v>
      </c>
      <c r="J82" s="83">
        <v>3.3000000000000002E-2</v>
      </c>
      <c r="K82" s="83">
        <v>25</v>
      </c>
      <c r="L82" s="83">
        <v>54575</v>
      </c>
      <c r="M82" s="83">
        <v>47267</v>
      </c>
      <c r="N82" s="83">
        <v>3.5853532366999998E-4</v>
      </c>
      <c r="O82" s="83">
        <v>3.5059727221999998E-4</v>
      </c>
      <c r="P82" s="83">
        <v>6</v>
      </c>
      <c r="Q82" s="83">
        <v>2712</v>
      </c>
      <c r="R82" s="83">
        <v>2712</v>
      </c>
      <c r="S82" s="83">
        <v>2.3814154340000001E-5</v>
      </c>
      <c r="T82" s="83">
        <v>2.3814154340000001E-5</v>
      </c>
      <c r="U82" s="83">
        <v>1</v>
      </c>
      <c r="V82" s="83">
        <v>1.0464997823699999E-3</v>
      </c>
      <c r="W82" s="83">
        <v>1.0464997823699999E-3</v>
      </c>
      <c r="X82" s="83" t="s">
        <v>439</v>
      </c>
    </row>
    <row r="83" spans="2:24" s="231" customFormat="1" x14ac:dyDescent="0.2">
      <c r="B83" s="83" t="s">
        <v>522</v>
      </c>
      <c r="C83" s="83" t="s">
        <v>518</v>
      </c>
      <c r="D83" s="83" t="s">
        <v>456</v>
      </c>
      <c r="E83" s="83">
        <v>1004</v>
      </c>
      <c r="F83" s="83">
        <v>433.37700000000001</v>
      </c>
      <c r="G83" s="83">
        <v>0.251</v>
      </c>
      <c r="H83" s="83">
        <v>3.12</v>
      </c>
      <c r="I83" s="83">
        <v>9.4610000000000003</v>
      </c>
      <c r="J83" s="83">
        <v>6.2E-2</v>
      </c>
      <c r="K83" s="83">
        <v>41</v>
      </c>
      <c r="L83" s="83">
        <v>495044</v>
      </c>
      <c r="M83" s="83">
        <v>495044</v>
      </c>
      <c r="N83" s="83">
        <v>4.0497292462999997E-3</v>
      </c>
      <c r="O83" s="83">
        <v>4.0497292462999997E-3</v>
      </c>
      <c r="P83" s="83">
        <v>7</v>
      </c>
      <c r="Q83" s="83">
        <v>3252</v>
      </c>
      <c r="R83" s="83">
        <v>3252</v>
      </c>
      <c r="S83" s="83">
        <v>2.9106188639999999E-5</v>
      </c>
      <c r="T83" s="83">
        <v>2.9106188639999999E-5</v>
      </c>
      <c r="U83" s="83">
        <v>0</v>
      </c>
      <c r="V83" s="83">
        <v>0</v>
      </c>
      <c r="W83" s="83">
        <v>0</v>
      </c>
      <c r="X83" s="83" t="s">
        <v>439</v>
      </c>
    </row>
    <row r="84" spans="2:24" s="231" customFormat="1" x14ac:dyDescent="0.2">
      <c r="B84" s="83" t="s">
        <v>523</v>
      </c>
      <c r="C84" s="83" t="s">
        <v>489</v>
      </c>
      <c r="D84" s="83" t="s">
        <v>438</v>
      </c>
      <c r="E84" s="83">
        <v>1199</v>
      </c>
      <c r="F84" s="83">
        <v>69.561999999999998</v>
      </c>
      <c r="G84" s="83">
        <v>1.016</v>
      </c>
      <c r="H84" s="83">
        <v>4.7569999999999997</v>
      </c>
      <c r="I84" s="83">
        <v>0.56499999999999995</v>
      </c>
      <c r="J84" s="83">
        <v>1.0720000000000001</v>
      </c>
      <c r="K84" s="83">
        <v>16</v>
      </c>
      <c r="L84" s="83">
        <v>22570</v>
      </c>
      <c r="M84" s="83">
        <v>22570</v>
      </c>
      <c r="N84" s="83">
        <v>2.7121675776E-4</v>
      </c>
      <c r="O84" s="83">
        <v>2.7121675776E-4</v>
      </c>
      <c r="P84" s="83">
        <v>10</v>
      </c>
      <c r="Q84" s="83">
        <v>42809</v>
      </c>
      <c r="R84" s="83">
        <v>42809</v>
      </c>
      <c r="S84" s="83">
        <v>2.5401764629000002E-4</v>
      </c>
      <c r="T84" s="83">
        <v>2.5401764629000002E-4</v>
      </c>
      <c r="U84" s="83">
        <v>3</v>
      </c>
      <c r="V84" s="83">
        <v>5.05124673713E-3</v>
      </c>
      <c r="W84" s="83">
        <v>5.05124673713E-3</v>
      </c>
      <c r="X84" s="83" t="s">
        <v>439</v>
      </c>
    </row>
    <row r="85" spans="2:24" s="231" customFormat="1" x14ac:dyDescent="0.2">
      <c r="B85" s="83" t="s">
        <v>524</v>
      </c>
      <c r="C85" s="83" t="s">
        <v>489</v>
      </c>
      <c r="D85" s="83" t="s">
        <v>456</v>
      </c>
      <c r="E85" s="83">
        <v>1281</v>
      </c>
      <c r="F85" s="83">
        <v>302.87900000000002</v>
      </c>
      <c r="G85" s="83">
        <v>0.159</v>
      </c>
      <c r="H85" s="83">
        <v>5.4189999999999996</v>
      </c>
      <c r="I85" s="83">
        <v>8.7680000000000007</v>
      </c>
      <c r="J85" s="83">
        <v>3.153</v>
      </c>
      <c r="K85" s="83">
        <v>56</v>
      </c>
      <c r="L85" s="83">
        <v>262365</v>
      </c>
      <c r="M85" s="83">
        <v>262126</v>
      </c>
      <c r="N85" s="83">
        <v>3.4795125507200001E-3</v>
      </c>
      <c r="O85" s="83">
        <v>3.4781895421499998E-3</v>
      </c>
      <c r="P85" s="83">
        <v>18</v>
      </c>
      <c r="Q85" s="83">
        <v>94356</v>
      </c>
      <c r="R85" s="83">
        <v>94356</v>
      </c>
      <c r="S85" s="83">
        <v>4.9612821541000004E-4</v>
      </c>
      <c r="T85" s="83">
        <v>4.9612821541000004E-4</v>
      </c>
      <c r="U85" s="83">
        <v>1</v>
      </c>
      <c r="V85" s="83">
        <v>1.6034863922E-3</v>
      </c>
      <c r="W85" s="83">
        <v>1.6034863922E-3</v>
      </c>
      <c r="X85" s="83" t="s">
        <v>439</v>
      </c>
    </row>
    <row r="86" spans="2:24" s="231" customFormat="1" x14ac:dyDescent="0.2">
      <c r="B86" s="83" t="s">
        <v>525</v>
      </c>
      <c r="C86" s="83" t="s">
        <v>489</v>
      </c>
      <c r="D86" s="83" t="s">
        <v>456</v>
      </c>
      <c r="E86" s="83">
        <v>1881</v>
      </c>
      <c r="F86" s="83">
        <v>894.31200000000001</v>
      </c>
      <c r="G86" s="83">
        <v>1.2E-2</v>
      </c>
      <c r="H86" s="83">
        <v>7.9930000000000003</v>
      </c>
      <c r="I86" s="83">
        <v>44.923999999999999</v>
      </c>
      <c r="J86" s="83">
        <v>4.3049999999999997</v>
      </c>
      <c r="K86" s="83">
        <v>91</v>
      </c>
      <c r="L86" s="83">
        <v>1863333</v>
      </c>
      <c r="M86" s="83">
        <v>1788378</v>
      </c>
      <c r="N86" s="83">
        <v>9.8524448536999997E-3</v>
      </c>
      <c r="O86" s="83">
        <v>8.4235955933199998E-3</v>
      </c>
      <c r="P86" s="83">
        <v>33</v>
      </c>
      <c r="Q86" s="83">
        <v>178572</v>
      </c>
      <c r="R86" s="83">
        <v>178572</v>
      </c>
      <c r="S86" s="83">
        <v>8.0968124754000003E-4</v>
      </c>
      <c r="T86" s="83">
        <v>8.0968124754000003E-4</v>
      </c>
      <c r="U86" s="83">
        <v>4</v>
      </c>
      <c r="V86" s="83">
        <v>1.000591384833E-2</v>
      </c>
      <c r="W86" s="83">
        <v>1.000591384833E-2</v>
      </c>
      <c r="X86" s="83" t="s">
        <v>466</v>
      </c>
    </row>
    <row r="87" spans="2:24" s="231" customFormat="1" x14ac:dyDescent="0.2">
      <c r="B87" s="83" t="s">
        <v>526</v>
      </c>
      <c r="C87" s="83" t="s">
        <v>455</v>
      </c>
      <c r="D87" s="83" t="s">
        <v>456</v>
      </c>
      <c r="E87" s="83">
        <v>1562</v>
      </c>
      <c r="F87" s="83">
        <v>810.505</v>
      </c>
      <c r="G87" s="83">
        <v>0.107</v>
      </c>
      <c r="H87" s="83">
        <v>3.9489999999999998</v>
      </c>
      <c r="I87" s="83">
        <v>11.859</v>
      </c>
      <c r="J87" s="83">
        <v>6.0019999999999998</v>
      </c>
      <c r="K87" s="83">
        <v>45</v>
      </c>
      <c r="L87" s="83">
        <v>908131</v>
      </c>
      <c r="M87" s="83">
        <v>908131</v>
      </c>
      <c r="N87" s="83">
        <v>8.1298876898000007E-3</v>
      </c>
      <c r="O87" s="83">
        <v>8.1298876898000007E-3</v>
      </c>
      <c r="P87" s="83">
        <v>57</v>
      </c>
      <c r="Q87" s="83">
        <v>459604</v>
      </c>
      <c r="R87" s="83">
        <v>459604</v>
      </c>
      <c r="S87" s="83">
        <v>2.4025835711400001E-3</v>
      </c>
      <c r="T87" s="83">
        <v>2.4025835711400001E-3</v>
      </c>
      <c r="U87" s="83">
        <v>2</v>
      </c>
      <c r="V87" s="83">
        <v>4.1092646321399997E-3</v>
      </c>
      <c r="W87" s="83">
        <v>4.1092646321399997E-3</v>
      </c>
      <c r="X87" s="83" t="s">
        <v>466</v>
      </c>
    </row>
    <row r="88" spans="2:24" s="231" customFormat="1" x14ac:dyDescent="0.2">
      <c r="B88" s="83" t="s">
        <v>527</v>
      </c>
      <c r="C88" s="83" t="s">
        <v>455</v>
      </c>
      <c r="D88" s="83" t="s">
        <v>456</v>
      </c>
      <c r="E88" s="83">
        <v>0</v>
      </c>
      <c r="F88" s="83">
        <v>0</v>
      </c>
      <c r="G88" s="83">
        <v>0.05</v>
      </c>
      <c r="H88" s="83">
        <v>0</v>
      </c>
      <c r="I88" s="83">
        <v>0</v>
      </c>
      <c r="J88" s="83">
        <v>0</v>
      </c>
      <c r="K88" s="83">
        <v>0</v>
      </c>
      <c r="L88" s="83">
        <v>0</v>
      </c>
      <c r="M88" s="83">
        <v>0</v>
      </c>
      <c r="N88" s="83">
        <v>0</v>
      </c>
      <c r="O88" s="83">
        <v>0</v>
      </c>
      <c r="P88" s="83">
        <v>0</v>
      </c>
      <c r="Q88" s="83">
        <v>0</v>
      </c>
      <c r="R88" s="83">
        <v>0</v>
      </c>
      <c r="S88" s="83">
        <v>0</v>
      </c>
      <c r="T88" s="83">
        <v>0</v>
      </c>
      <c r="U88" s="83">
        <v>0</v>
      </c>
      <c r="V88" s="83">
        <v>0</v>
      </c>
      <c r="W88" s="83">
        <v>0</v>
      </c>
      <c r="X88" s="83" t="s">
        <v>439</v>
      </c>
    </row>
    <row r="89" spans="2:24" s="231" customFormat="1" x14ac:dyDescent="0.2">
      <c r="B89" s="83" t="s">
        <v>528</v>
      </c>
      <c r="C89" s="83" t="s">
        <v>461</v>
      </c>
      <c r="D89" s="83" t="s">
        <v>2</v>
      </c>
      <c r="E89" s="83">
        <v>1654</v>
      </c>
      <c r="F89" s="83">
        <v>7.8840000000000003</v>
      </c>
      <c r="G89" s="83">
        <v>0.96199999999999997</v>
      </c>
      <c r="H89" s="83">
        <v>8.5690000000000008</v>
      </c>
      <c r="I89" s="83">
        <v>13.183</v>
      </c>
      <c r="J89" s="83">
        <v>6.9169999999999998</v>
      </c>
      <c r="K89" s="83">
        <v>11</v>
      </c>
      <c r="L89" s="83">
        <v>524555</v>
      </c>
      <c r="M89" s="83">
        <v>524555</v>
      </c>
      <c r="N89" s="83">
        <v>9.7664492963600007E-3</v>
      </c>
      <c r="O89" s="83">
        <v>9.7664492963600007E-3</v>
      </c>
      <c r="P89" s="83">
        <v>9</v>
      </c>
      <c r="Q89" s="83">
        <v>275222</v>
      </c>
      <c r="R89" s="83">
        <v>275222</v>
      </c>
      <c r="S89" s="83">
        <v>9.2345998493999996E-4</v>
      </c>
      <c r="T89" s="83">
        <v>9.2345998493999996E-4</v>
      </c>
      <c r="U89" s="83">
        <v>2</v>
      </c>
      <c r="V89" s="83">
        <v>4.3818043984699996E-3</v>
      </c>
      <c r="W89" s="83">
        <v>4.3818043984699996E-3</v>
      </c>
      <c r="X89" s="83" t="s">
        <v>466</v>
      </c>
    </row>
    <row r="90" spans="2:24" s="231" customFormat="1" x14ac:dyDescent="0.2">
      <c r="B90" s="83" t="s">
        <v>529</v>
      </c>
      <c r="C90" s="83" t="s">
        <v>461</v>
      </c>
      <c r="D90" s="83" t="s">
        <v>2</v>
      </c>
      <c r="E90" s="83">
        <v>2862</v>
      </c>
      <c r="F90" s="83">
        <v>15.39</v>
      </c>
      <c r="G90" s="83">
        <v>0.86799999999999999</v>
      </c>
      <c r="H90" s="83">
        <v>7.78</v>
      </c>
      <c r="I90" s="83">
        <v>7.0629999999999997</v>
      </c>
      <c r="J90" s="83">
        <v>0.89600000000000002</v>
      </c>
      <c r="K90" s="83">
        <v>8</v>
      </c>
      <c r="L90" s="83">
        <v>334653</v>
      </c>
      <c r="M90" s="83">
        <v>334064</v>
      </c>
      <c r="N90" s="83">
        <v>7.8136886405200008E-3</v>
      </c>
      <c r="O90" s="83">
        <v>7.8123656319400003E-3</v>
      </c>
      <c r="P90" s="83">
        <v>5</v>
      </c>
      <c r="Q90" s="83">
        <v>42478</v>
      </c>
      <c r="R90" s="83">
        <v>42478</v>
      </c>
      <c r="S90" s="83">
        <v>2.1432738906000001E-4</v>
      </c>
      <c r="T90" s="83">
        <v>2.1432738906000001E-4</v>
      </c>
      <c r="U90" s="83">
        <v>1</v>
      </c>
      <c r="V90" s="83">
        <v>3.78645053999E-3</v>
      </c>
      <c r="W90" s="83">
        <v>3.78645053999E-3</v>
      </c>
      <c r="X90" s="83" t="s">
        <v>439</v>
      </c>
    </row>
    <row r="91" spans="2:24" s="231" customFormat="1" x14ac:dyDescent="0.2">
      <c r="B91" s="83" t="s">
        <v>530</v>
      </c>
      <c r="C91" s="83" t="s">
        <v>461</v>
      </c>
      <c r="D91" s="83" t="s">
        <v>456</v>
      </c>
      <c r="E91" s="83">
        <v>1565</v>
      </c>
      <c r="F91" s="83">
        <v>529.08100000000002</v>
      </c>
      <c r="G91" s="83">
        <v>0.39700000000000002</v>
      </c>
      <c r="H91" s="83">
        <v>9.9120000000000008</v>
      </c>
      <c r="I91" s="83">
        <v>34.402000000000001</v>
      </c>
      <c r="J91" s="83">
        <v>6.3890000000000002</v>
      </c>
      <c r="K91" s="83">
        <v>57</v>
      </c>
      <c r="L91" s="83">
        <v>640951</v>
      </c>
      <c r="M91" s="83">
        <v>639616</v>
      </c>
      <c r="N91" s="83">
        <v>7.8017815633500001E-3</v>
      </c>
      <c r="O91" s="83">
        <v>7.7978125376200001E-3</v>
      </c>
      <c r="P91" s="83">
        <v>19</v>
      </c>
      <c r="Q91" s="83">
        <v>119033</v>
      </c>
      <c r="R91" s="83">
        <v>119033</v>
      </c>
      <c r="S91" s="83">
        <v>2.6314640545200001E-3</v>
      </c>
      <c r="T91" s="83">
        <v>2.6314640545200001E-3</v>
      </c>
      <c r="U91" s="83">
        <v>1</v>
      </c>
      <c r="V91" s="83">
        <v>2.0612473589400001E-3</v>
      </c>
      <c r="W91" s="83">
        <v>2.0612473589400001E-3</v>
      </c>
      <c r="X91" s="83" t="s">
        <v>439</v>
      </c>
    </row>
    <row r="92" spans="2:24" s="231" customFormat="1" x14ac:dyDescent="0.2">
      <c r="B92" s="83" t="s">
        <v>531</v>
      </c>
      <c r="C92" s="83" t="s">
        <v>461</v>
      </c>
      <c r="D92" s="83" t="s">
        <v>456</v>
      </c>
      <c r="E92" s="83">
        <v>2119</v>
      </c>
      <c r="F92" s="83">
        <v>219.14500000000001</v>
      </c>
      <c r="G92" s="83">
        <v>1.7230000000000001</v>
      </c>
      <c r="H92" s="83">
        <v>6.6740000000000004</v>
      </c>
      <c r="I92" s="83">
        <v>13.542999999999999</v>
      </c>
      <c r="J92" s="83">
        <v>8.4879999999999995</v>
      </c>
      <c r="K92" s="83">
        <v>55</v>
      </c>
      <c r="L92" s="83">
        <v>536581</v>
      </c>
      <c r="M92" s="83">
        <v>532353</v>
      </c>
      <c r="N92" s="83">
        <v>1.052056418378E-2</v>
      </c>
      <c r="O92" s="83">
        <v>1.050204206373E-2</v>
      </c>
      <c r="P92" s="83">
        <v>56</v>
      </c>
      <c r="Q92" s="83">
        <v>336290</v>
      </c>
      <c r="R92" s="83">
        <v>336290</v>
      </c>
      <c r="S92" s="83">
        <v>1.6458226665800001E-3</v>
      </c>
      <c r="T92" s="83">
        <v>1.6458226665800001E-3</v>
      </c>
      <c r="U92" s="83">
        <v>2</v>
      </c>
      <c r="V92" s="83">
        <v>5.6624766985100003E-3</v>
      </c>
      <c r="W92" s="83">
        <v>5.6624766985100003E-3</v>
      </c>
      <c r="X92" s="83" t="s">
        <v>439</v>
      </c>
    </row>
    <row r="93" spans="2:24" s="231" customFormat="1" x14ac:dyDescent="0.2">
      <c r="B93" s="83" t="s">
        <v>532</v>
      </c>
      <c r="C93" s="83" t="s">
        <v>461</v>
      </c>
      <c r="D93" s="83" t="s">
        <v>438</v>
      </c>
      <c r="E93" s="83">
        <v>1800</v>
      </c>
      <c r="F93" s="83">
        <v>69.852000000000004</v>
      </c>
      <c r="G93" s="83">
        <v>15.744999999999999</v>
      </c>
      <c r="H93" s="83">
        <v>10.978</v>
      </c>
      <c r="I93" s="83">
        <v>5.5590000000000002</v>
      </c>
      <c r="J93" s="83">
        <v>6.4290000000000003</v>
      </c>
      <c r="K93" s="83">
        <v>9</v>
      </c>
      <c r="L93" s="83">
        <v>279918</v>
      </c>
      <c r="M93" s="83">
        <v>278105</v>
      </c>
      <c r="N93" s="83">
        <v>4.9493750769E-3</v>
      </c>
      <c r="O93" s="83">
        <v>4.9401140168799998E-3</v>
      </c>
      <c r="P93" s="83">
        <v>7</v>
      </c>
      <c r="Q93" s="83">
        <v>323711</v>
      </c>
      <c r="R93" s="83">
        <v>323711</v>
      </c>
      <c r="S93" s="83">
        <v>1.5426279977700001E-3</v>
      </c>
      <c r="T93" s="83">
        <v>1.5426279977700001E-3</v>
      </c>
      <c r="U93" s="83">
        <v>14</v>
      </c>
      <c r="V93" s="83">
        <v>3.6249111930489998E-2</v>
      </c>
      <c r="W93" s="83">
        <v>3.3384798366879999E-2</v>
      </c>
      <c r="X93" s="83" t="s">
        <v>439</v>
      </c>
    </row>
    <row r="94" spans="2:24" s="231" customFormat="1" x14ac:dyDescent="0.2">
      <c r="B94" s="83" t="s">
        <v>533</v>
      </c>
      <c r="C94" s="83" t="s">
        <v>461</v>
      </c>
      <c r="D94" s="83" t="s">
        <v>456</v>
      </c>
      <c r="E94" s="83">
        <v>2695</v>
      </c>
      <c r="F94" s="83">
        <v>509.20400000000001</v>
      </c>
      <c r="G94" s="83">
        <v>14.776</v>
      </c>
      <c r="H94" s="83">
        <v>7.9379999999999997</v>
      </c>
      <c r="I94" s="83">
        <v>40.997999999999998</v>
      </c>
      <c r="J94" s="83">
        <v>2.5760000000000001</v>
      </c>
      <c r="K94" s="83">
        <v>68</v>
      </c>
      <c r="L94" s="83">
        <v>2196282</v>
      </c>
      <c r="M94" s="83">
        <v>1056095</v>
      </c>
      <c r="N94" s="83">
        <v>1.722821765608E-2</v>
      </c>
      <c r="O94" s="83">
        <v>1.371166086527E-2</v>
      </c>
      <c r="P94" s="83">
        <v>18</v>
      </c>
      <c r="Q94" s="83">
        <v>138000</v>
      </c>
      <c r="R94" s="83">
        <v>138000</v>
      </c>
      <c r="S94" s="83">
        <v>5.9535385848999997E-4</v>
      </c>
      <c r="T94" s="83">
        <v>5.9535385848999997E-4</v>
      </c>
      <c r="U94" s="83">
        <v>4</v>
      </c>
      <c r="V94" s="83">
        <v>1.421043509783E-2</v>
      </c>
      <c r="W94" s="83">
        <v>7.1032330360500003E-3</v>
      </c>
      <c r="X94" s="83" t="s">
        <v>466</v>
      </c>
    </row>
    <row r="95" spans="2:24" s="231" customFormat="1" x14ac:dyDescent="0.2">
      <c r="B95" s="83" t="s">
        <v>534</v>
      </c>
      <c r="C95" s="83" t="s">
        <v>461</v>
      </c>
      <c r="D95" s="83" t="s">
        <v>456</v>
      </c>
      <c r="E95" s="83">
        <v>3415</v>
      </c>
      <c r="F95" s="83">
        <v>356.54700000000003</v>
      </c>
      <c r="G95" s="83">
        <v>8.9809999999999999</v>
      </c>
      <c r="H95" s="83">
        <v>10.031000000000001</v>
      </c>
      <c r="I95" s="83">
        <v>36.195999999999998</v>
      </c>
      <c r="J95" s="83">
        <v>10.077999999999999</v>
      </c>
      <c r="K95" s="83">
        <v>48</v>
      </c>
      <c r="L95" s="83">
        <v>3086040</v>
      </c>
      <c r="M95" s="83">
        <v>1102481</v>
      </c>
      <c r="N95" s="83">
        <v>1.2002333787130001E-2</v>
      </c>
      <c r="O95" s="83">
        <v>8.9792591945799995E-3</v>
      </c>
      <c r="P95" s="83">
        <v>58</v>
      </c>
      <c r="Q95" s="83">
        <v>859192</v>
      </c>
      <c r="R95" s="83">
        <v>859192</v>
      </c>
      <c r="S95" s="83">
        <v>3.6687027768600002E-3</v>
      </c>
      <c r="T95" s="83">
        <v>3.6687027768600002E-3</v>
      </c>
      <c r="U95" s="83">
        <v>2</v>
      </c>
      <c r="V95" s="83">
        <v>9.0626087347699998E-3</v>
      </c>
      <c r="W95" s="83">
        <v>9.0626087347699998E-3</v>
      </c>
      <c r="X95" s="83" t="s">
        <v>466</v>
      </c>
    </row>
    <row r="96" spans="2:24" s="231" customFormat="1" x14ac:dyDescent="0.2">
      <c r="B96" s="83" t="s">
        <v>535</v>
      </c>
      <c r="C96" s="83" t="s">
        <v>536</v>
      </c>
      <c r="D96" s="83" t="s">
        <v>438</v>
      </c>
      <c r="E96" s="83">
        <v>3403</v>
      </c>
      <c r="F96" s="83">
        <v>91.793000000000006</v>
      </c>
      <c r="G96" s="83">
        <v>8.2750000000000004</v>
      </c>
      <c r="H96" s="83">
        <v>9.9990000000000006</v>
      </c>
      <c r="I96" s="83">
        <v>25.363</v>
      </c>
      <c r="J96" s="83">
        <v>2.6349999999999998</v>
      </c>
      <c r="K96" s="83">
        <v>45</v>
      </c>
      <c r="L96" s="83">
        <v>2276535</v>
      </c>
      <c r="M96" s="83">
        <v>2276535</v>
      </c>
      <c r="N96" s="83">
        <v>4.9821856895449997E-2</v>
      </c>
      <c r="O96" s="83">
        <v>4.9821856895449997E-2</v>
      </c>
      <c r="P96" s="83">
        <v>50</v>
      </c>
      <c r="Q96" s="83">
        <v>236479</v>
      </c>
      <c r="R96" s="83">
        <v>236479</v>
      </c>
      <c r="S96" s="83">
        <v>1.4539864232900001E-3</v>
      </c>
      <c r="T96" s="83">
        <v>1.4539864232900001E-3</v>
      </c>
      <c r="U96" s="83">
        <v>1</v>
      </c>
      <c r="V96" s="83">
        <v>4.5048441959000003E-3</v>
      </c>
      <c r="W96" s="83">
        <v>4.5048441959000003E-3</v>
      </c>
      <c r="X96" s="83" t="s">
        <v>466</v>
      </c>
    </row>
    <row r="97" spans="2:24" s="231" customFormat="1" x14ac:dyDescent="0.2">
      <c r="B97" s="83" t="s">
        <v>537</v>
      </c>
      <c r="C97" s="83" t="s">
        <v>536</v>
      </c>
      <c r="D97" s="83" t="s">
        <v>438</v>
      </c>
      <c r="E97" s="83">
        <v>904</v>
      </c>
      <c r="F97" s="83">
        <v>61.749000000000002</v>
      </c>
      <c r="G97" s="83">
        <v>3.1509999999999998</v>
      </c>
      <c r="H97" s="83">
        <v>8.1270000000000007</v>
      </c>
      <c r="I97" s="83">
        <v>27.602</v>
      </c>
      <c r="J97" s="83">
        <v>11.603</v>
      </c>
      <c r="K97" s="83">
        <v>23</v>
      </c>
      <c r="L97" s="83">
        <v>482251</v>
      </c>
      <c r="M97" s="83">
        <v>482251</v>
      </c>
      <c r="N97" s="83">
        <v>8.5360513221500005E-3</v>
      </c>
      <c r="O97" s="83">
        <v>8.5360513221500005E-3</v>
      </c>
      <c r="P97" s="83">
        <v>25</v>
      </c>
      <c r="Q97" s="83">
        <v>202724</v>
      </c>
      <c r="R97" s="83">
        <v>202724</v>
      </c>
      <c r="S97" s="83">
        <v>8.5730955621999996E-4</v>
      </c>
      <c r="T97" s="83">
        <v>8.5730955621999996E-4</v>
      </c>
      <c r="U97" s="83">
        <v>7</v>
      </c>
      <c r="V97" s="83">
        <v>8.38522834466E-3</v>
      </c>
      <c r="W97" s="83">
        <v>8.38522834466E-3</v>
      </c>
      <c r="X97" s="83" t="s">
        <v>466</v>
      </c>
    </row>
    <row r="98" spans="2:24" s="231" customFormat="1" x14ac:dyDescent="0.2">
      <c r="B98" s="83" t="s">
        <v>538</v>
      </c>
      <c r="C98" s="83" t="s">
        <v>536</v>
      </c>
      <c r="D98" s="83" t="s">
        <v>456</v>
      </c>
      <c r="E98" s="83">
        <v>1930</v>
      </c>
      <c r="F98" s="83">
        <v>285.56599999999997</v>
      </c>
      <c r="G98" s="83">
        <v>9.1630000000000003</v>
      </c>
      <c r="H98" s="83">
        <v>6.8520000000000003</v>
      </c>
      <c r="I98" s="83">
        <v>14.971</v>
      </c>
      <c r="J98" s="83">
        <v>1.7549999999999999</v>
      </c>
      <c r="K98" s="83">
        <v>49</v>
      </c>
      <c r="L98" s="83">
        <v>870002</v>
      </c>
      <c r="M98" s="83">
        <v>870002</v>
      </c>
      <c r="N98" s="83">
        <v>1.6466164717210002E-2</v>
      </c>
      <c r="O98" s="83">
        <v>1.6466164717210002E-2</v>
      </c>
      <c r="P98" s="83">
        <v>15</v>
      </c>
      <c r="Q98" s="83">
        <v>101968</v>
      </c>
      <c r="R98" s="83">
        <v>101968</v>
      </c>
      <c r="S98" s="83">
        <v>4.4056185527999999E-4</v>
      </c>
      <c r="T98" s="83">
        <v>4.4056185527999999E-4</v>
      </c>
      <c r="U98" s="83">
        <v>11</v>
      </c>
      <c r="V98" s="83">
        <v>2.7941941091720001E-2</v>
      </c>
      <c r="W98" s="83">
        <v>2.7941941091720001E-2</v>
      </c>
      <c r="X98" s="83" t="s">
        <v>439</v>
      </c>
    </row>
    <row r="99" spans="2:24" s="231" customFormat="1" x14ac:dyDescent="0.2">
      <c r="B99" s="83" t="s">
        <v>539</v>
      </c>
      <c r="C99" s="83" t="s">
        <v>536</v>
      </c>
      <c r="D99" s="83" t="s">
        <v>438</v>
      </c>
      <c r="E99" s="83">
        <v>1729</v>
      </c>
      <c r="F99" s="83">
        <v>25.024999999999999</v>
      </c>
      <c r="G99" s="83">
        <v>3.3330000000000002</v>
      </c>
      <c r="H99" s="83">
        <v>7.33</v>
      </c>
      <c r="I99" s="83">
        <v>14.593</v>
      </c>
      <c r="J99" s="83">
        <v>5.335</v>
      </c>
      <c r="K99" s="83">
        <v>16</v>
      </c>
      <c r="L99" s="83">
        <v>587493</v>
      </c>
      <c r="M99" s="83">
        <v>587493</v>
      </c>
      <c r="N99" s="83">
        <v>1.1969258572760001E-2</v>
      </c>
      <c r="O99" s="83">
        <v>1.1969258572760001E-2</v>
      </c>
      <c r="P99" s="83">
        <v>18</v>
      </c>
      <c r="Q99" s="83">
        <v>214785</v>
      </c>
      <c r="R99" s="83">
        <v>214785</v>
      </c>
      <c r="S99" s="83">
        <v>1.1457254254500001E-3</v>
      </c>
      <c r="T99" s="83">
        <v>1.1457254254500001E-3</v>
      </c>
      <c r="U99" s="83">
        <v>4</v>
      </c>
      <c r="V99" s="83">
        <v>9.17374145502E-3</v>
      </c>
      <c r="W99" s="83">
        <v>9.17374145502E-3</v>
      </c>
      <c r="X99" s="83" t="s">
        <v>439</v>
      </c>
    </row>
    <row r="100" spans="2:24" s="231" customFormat="1" x14ac:dyDescent="0.2">
      <c r="B100" s="83" t="s">
        <v>540</v>
      </c>
      <c r="C100" s="83" t="s">
        <v>536</v>
      </c>
      <c r="D100" s="83" t="s">
        <v>2</v>
      </c>
      <c r="E100" s="83">
        <v>714</v>
      </c>
      <c r="F100" s="83">
        <v>16.681000000000001</v>
      </c>
      <c r="G100" s="83">
        <v>0.246</v>
      </c>
      <c r="H100" s="83">
        <v>12.071</v>
      </c>
      <c r="I100" s="83">
        <v>37.075000000000003</v>
      </c>
      <c r="J100" s="83">
        <v>2.6749999999999998</v>
      </c>
      <c r="K100" s="83">
        <v>7</v>
      </c>
      <c r="L100" s="83">
        <v>232503</v>
      </c>
      <c r="M100" s="83">
        <v>232503</v>
      </c>
      <c r="N100" s="83">
        <v>4.7747379450799998E-3</v>
      </c>
      <c r="O100" s="83">
        <v>4.7747379450799998E-3</v>
      </c>
      <c r="P100" s="83">
        <v>2</v>
      </c>
      <c r="Q100" s="83">
        <v>16778</v>
      </c>
      <c r="R100" s="83">
        <v>16778</v>
      </c>
      <c r="S100" s="83">
        <v>7.9380514469999997E-5</v>
      </c>
      <c r="T100" s="83">
        <v>7.9380514469999997E-5</v>
      </c>
      <c r="U100" s="83">
        <v>3</v>
      </c>
      <c r="V100" s="83">
        <v>2.8404994092799999E-3</v>
      </c>
      <c r="W100" s="83">
        <v>2.8404994092799999E-3</v>
      </c>
      <c r="X100" s="83" t="s">
        <v>466</v>
      </c>
    </row>
    <row r="101" spans="2:24" s="231" customFormat="1" x14ac:dyDescent="0.2">
      <c r="B101" s="83" t="s">
        <v>541</v>
      </c>
      <c r="C101" s="83" t="s">
        <v>489</v>
      </c>
      <c r="D101" s="83" t="s">
        <v>456</v>
      </c>
      <c r="E101" s="83">
        <v>3975</v>
      </c>
      <c r="F101" s="83">
        <v>234.702</v>
      </c>
      <c r="G101" s="83">
        <v>4.9480000000000004</v>
      </c>
      <c r="H101" s="83">
        <v>8.0869999999999997</v>
      </c>
      <c r="I101" s="83">
        <v>37.503999999999998</v>
      </c>
      <c r="J101" s="83">
        <v>9.4629999999999992</v>
      </c>
      <c r="K101" s="83">
        <v>59</v>
      </c>
      <c r="L101" s="83">
        <v>2858232</v>
      </c>
      <c r="M101" s="83">
        <v>2514381</v>
      </c>
      <c r="N101" s="83">
        <v>3.8596129141509998E-2</v>
      </c>
      <c r="O101" s="83">
        <v>3.2757692302599999E-2</v>
      </c>
      <c r="P101" s="83">
        <v>39</v>
      </c>
      <c r="Q101" s="83">
        <v>721201</v>
      </c>
      <c r="R101" s="83">
        <v>721201</v>
      </c>
      <c r="S101" s="83">
        <v>3.9915168690199997E-3</v>
      </c>
      <c r="T101" s="83">
        <v>3.9915168690199997E-3</v>
      </c>
      <c r="U101" s="83">
        <v>1</v>
      </c>
      <c r="V101" s="83">
        <v>4.6464061133599998E-3</v>
      </c>
      <c r="W101" s="83">
        <v>4.6464061133599998E-3</v>
      </c>
      <c r="X101" s="83" t="s">
        <v>466</v>
      </c>
    </row>
    <row r="102" spans="2:24" s="231" customFormat="1" x14ac:dyDescent="0.2">
      <c r="B102" s="83" t="s">
        <v>542</v>
      </c>
      <c r="C102" s="83" t="s">
        <v>489</v>
      </c>
      <c r="D102" s="83" t="s">
        <v>438</v>
      </c>
      <c r="E102" s="83">
        <v>430</v>
      </c>
      <c r="F102" s="83">
        <v>60.384999999999998</v>
      </c>
      <c r="G102" s="83">
        <v>0.99099999999999999</v>
      </c>
      <c r="H102" s="83">
        <v>1.3149999999999999</v>
      </c>
      <c r="I102" s="83">
        <v>0.12</v>
      </c>
      <c r="J102" s="83">
        <v>0.107</v>
      </c>
      <c r="K102" s="83">
        <v>5</v>
      </c>
      <c r="L102" s="83">
        <v>6133</v>
      </c>
      <c r="M102" s="83">
        <v>6133</v>
      </c>
      <c r="N102" s="83">
        <v>5.4243351550000003E-5</v>
      </c>
      <c r="O102" s="83">
        <v>5.4243351550000003E-5</v>
      </c>
      <c r="P102" s="83">
        <v>2</v>
      </c>
      <c r="Q102" s="83">
        <v>5489</v>
      </c>
      <c r="R102" s="83">
        <v>5489</v>
      </c>
      <c r="S102" s="83">
        <v>3.3075214359999997E-5</v>
      </c>
      <c r="T102" s="83">
        <v>3.3075214359999997E-5</v>
      </c>
      <c r="U102" s="83">
        <v>1</v>
      </c>
      <c r="V102" s="83">
        <v>5.7550872987000002E-4</v>
      </c>
      <c r="W102" s="83">
        <v>5.7550872987000002E-4</v>
      </c>
      <c r="X102" s="83" t="s">
        <v>439</v>
      </c>
    </row>
    <row r="103" spans="2:24" s="231" customFormat="1" x14ac:dyDescent="0.2">
      <c r="B103" s="83" t="s">
        <v>543</v>
      </c>
      <c r="C103" s="83" t="s">
        <v>489</v>
      </c>
      <c r="D103" s="83" t="s">
        <v>456</v>
      </c>
      <c r="E103" s="83">
        <v>2860</v>
      </c>
      <c r="F103" s="83">
        <v>255.767</v>
      </c>
      <c r="G103" s="83">
        <v>3.1360000000000001</v>
      </c>
      <c r="H103" s="83">
        <v>6.5730000000000004</v>
      </c>
      <c r="I103" s="83">
        <v>3.4929999999999999</v>
      </c>
      <c r="J103" s="83">
        <v>0.438</v>
      </c>
      <c r="K103" s="83">
        <v>33</v>
      </c>
      <c r="L103" s="83">
        <v>196824</v>
      </c>
      <c r="M103" s="83">
        <v>196754</v>
      </c>
      <c r="N103" s="83">
        <v>2.2094243192800002E-3</v>
      </c>
      <c r="O103" s="83">
        <v>2.2081013107000001E-3</v>
      </c>
      <c r="P103" s="83">
        <v>11</v>
      </c>
      <c r="Q103" s="83">
        <v>24660</v>
      </c>
      <c r="R103" s="83">
        <v>24660</v>
      </c>
      <c r="S103" s="83">
        <v>1.2568581456999999E-4</v>
      </c>
      <c r="T103" s="83">
        <v>1.2568581456999999E-4</v>
      </c>
      <c r="U103" s="83">
        <v>1</v>
      </c>
      <c r="V103" s="83">
        <v>3.7996806257300001E-3</v>
      </c>
      <c r="W103" s="83">
        <v>3.7996806257300001E-3</v>
      </c>
      <c r="X103" s="83" t="s">
        <v>439</v>
      </c>
    </row>
    <row r="104" spans="2:24" s="231" customFormat="1" x14ac:dyDescent="0.2">
      <c r="B104" s="83" t="s">
        <v>544</v>
      </c>
      <c r="C104" s="83" t="s">
        <v>489</v>
      </c>
      <c r="D104" s="83" t="s">
        <v>456</v>
      </c>
      <c r="E104" s="83">
        <v>1634</v>
      </c>
      <c r="F104" s="83">
        <v>228.303</v>
      </c>
      <c r="G104" s="83">
        <v>0.40600000000000003</v>
      </c>
      <c r="H104" s="83">
        <v>4.4619999999999997</v>
      </c>
      <c r="I104" s="83">
        <v>2.5179999999999998</v>
      </c>
      <c r="J104" s="83">
        <v>4.8000000000000001E-2</v>
      </c>
      <c r="K104" s="83">
        <v>21</v>
      </c>
      <c r="L104" s="83">
        <v>170402</v>
      </c>
      <c r="M104" s="83">
        <v>128057</v>
      </c>
      <c r="N104" s="83">
        <v>2.7161366032799998E-3</v>
      </c>
      <c r="O104" s="83">
        <v>2.4065525968700002E-3</v>
      </c>
      <c r="P104" s="83">
        <v>4</v>
      </c>
      <c r="Q104" s="83">
        <v>3276</v>
      </c>
      <c r="R104" s="83">
        <v>3276</v>
      </c>
      <c r="S104" s="83">
        <v>2.1168137189999999E-5</v>
      </c>
      <c r="T104" s="83">
        <v>2.1168137189999999E-5</v>
      </c>
      <c r="U104" s="83">
        <v>0</v>
      </c>
      <c r="V104" s="83">
        <v>0</v>
      </c>
      <c r="W104" s="83">
        <v>0</v>
      </c>
      <c r="X104" s="83" t="s">
        <v>439</v>
      </c>
    </row>
    <row r="105" spans="2:24" s="231" customFormat="1" x14ac:dyDescent="0.2">
      <c r="B105" s="83" t="s">
        <v>545</v>
      </c>
      <c r="C105" s="83" t="s">
        <v>489</v>
      </c>
      <c r="D105" s="83" t="s">
        <v>2</v>
      </c>
      <c r="E105" s="83">
        <v>985</v>
      </c>
      <c r="F105" s="83">
        <v>18.812000000000001</v>
      </c>
      <c r="G105" s="83">
        <v>0.81200000000000006</v>
      </c>
      <c r="H105" s="83">
        <v>7.41</v>
      </c>
      <c r="I105" s="83">
        <v>3.0190000000000001</v>
      </c>
      <c r="J105" s="83">
        <v>0.23699999999999999</v>
      </c>
      <c r="K105" s="83">
        <v>4</v>
      </c>
      <c r="L105" s="83">
        <v>66889</v>
      </c>
      <c r="M105" s="83">
        <v>66889</v>
      </c>
      <c r="N105" s="83">
        <v>1.4539864232900001E-3</v>
      </c>
      <c r="O105" s="83">
        <v>1.4539864232900001E-3</v>
      </c>
      <c r="P105" s="83">
        <v>1</v>
      </c>
      <c r="Q105" s="83">
        <v>5250</v>
      </c>
      <c r="R105" s="83">
        <v>5250</v>
      </c>
      <c r="S105" s="83">
        <v>1.984512862E-5</v>
      </c>
      <c r="T105" s="83">
        <v>1.984512862E-5</v>
      </c>
      <c r="U105" s="83">
        <v>2</v>
      </c>
      <c r="V105" s="83">
        <v>2.5878047715599999E-3</v>
      </c>
      <c r="W105" s="83">
        <v>2.5878047715599999E-3</v>
      </c>
      <c r="X105" s="83" t="s">
        <v>439</v>
      </c>
    </row>
    <row r="106" spans="2:24" s="231" customFormat="1" x14ac:dyDescent="0.2">
      <c r="B106" s="83" t="s">
        <v>546</v>
      </c>
      <c r="C106" s="83" t="s">
        <v>518</v>
      </c>
      <c r="D106" s="83" t="s">
        <v>456</v>
      </c>
      <c r="E106" s="83">
        <v>735</v>
      </c>
      <c r="F106" s="83">
        <v>258.58600000000001</v>
      </c>
      <c r="G106" s="83">
        <v>0</v>
      </c>
      <c r="H106" s="83">
        <v>4.976</v>
      </c>
      <c r="I106" s="83">
        <v>32.848999999999997</v>
      </c>
      <c r="J106" s="83">
        <v>9.9570000000000007</v>
      </c>
      <c r="K106" s="83">
        <v>46</v>
      </c>
      <c r="L106" s="83">
        <v>812633</v>
      </c>
      <c r="M106" s="83">
        <v>168506</v>
      </c>
      <c r="N106" s="83">
        <v>4.1238177264599999E-3</v>
      </c>
      <c r="O106" s="83">
        <v>2.07976947899E-3</v>
      </c>
      <c r="P106" s="83">
        <v>31</v>
      </c>
      <c r="Q106" s="83">
        <v>246324</v>
      </c>
      <c r="R106" s="83">
        <v>246324</v>
      </c>
      <c r="S106" s="83">
        <v>1.0517918166600001E-3</v>
      </c>
      <c r="T106" s="83">
        <v>1.0517918166600001E-3</v>
      </c>
      <c r="U106" s="83">
        <v>2</v>
      </c>
      <c r="V106" s="83">
        <v>1.9461456129700001E-3</v>
      </c>
      <c r="W106" s="83">
        <v>1.9461456129700001E-3</v>
      </c>
      <c r="X106" s="83" t="s">
        <v>466</v>
      </c>
    </row>
    <row r="107" spans="2:24" s="231" customFormat="1" x14ac:dyDescent="0.2">
      <c r="B107" s="83" t="s">
        <v>547</v>
      </c>
      <c r="C107" s="83" t="s">
        <v>518</v>
      </c>
      <c r="D107" s="83" t="s">
        <v>2</v>
      </c>
      <c r="E107" s="83">
        <v>35</v>
      </c>
      <c r="F107" s="83">
        <v>11.579000000000001</v>
      </c>
      <c r="G107" s="83">
        <v>0.72199999999999998</v>
      </c>
      <c r="H107" s="83">
        <v>5.9240000000000004</v>
      </c>
      <c r="I107" s="83">
        <v>0</v>
      </c>
      <c r="J107" s="83">
        <v>0</v>
      </c>
      <c r="K107" s="83">
        <v>0</v>
      </c>
      <c r="L107" s="83">
        <v>0</v>
      </c>
      <c r="M107" s="83">
        <v>0</v>
      </c>
      <c r="N107" s="83">
        <v>0</v>
      </c>
      <c r="O107" s="83">
        <v>0</v>
      </c>
      <c r="P107" s="83">
        <v>0</v>
      </c>
      <c r="Q107" s="83">
        <v>0</v>
      </c>
      <c r="R107" s="83">
        <v>0</v>
      </c>
      <c r="S107" s="83">
        <v>0</v>
      </c>
      <c r="T107" s="83">
        <v>0</v>
      </c>
      <c r="U107" s="83">
        <v>1</v>
      </c>
      <c r="V107" s="83">
        <v>4.4982291530000001E-5</v>
      </c>
      <c r="W107" s="83">
        <v>4.4982291530000001E-5</v>
      </c>
      <c r="X107" s="83" t="s">
        <v>439</v>
      </c>
    </row>
    <row r="108" spans="2:24" s="231" customFormat="1" x14ac:dyDescent="0.2">
      <c r="B108" s="83" t="s">
        <v>548</v>
      </c>
      <c r="C108" s="83" t="s">
        <v>518</v>
      </c>
      <c r="D108" s="83" t="s">
        <v>438</v>
      </c>
      <c r="E108" s="83">
        <v>2</v>
      </c>
      <c r="F108" s="83">
        <v>34.587000000000003</v>
      </c>
      <c r="G108" s="83">
        <v>0.14899999999999999</v>
      </c>
      <c r="H108" s="83">
        <v>6.2789999999999999</v>
      </c>
      <c r="I108" s="83">
        <v>26.25</v>
      </c>
      <c r="J108" s="83">
        <v>0</v>
      </c>
      <c r="K108" s="83">
        <v>1</v>
      </c>
      <c r="L108" s="83">
        <v>848</v>
      </c>
      <c r="M108" s="83">
        <v>848</v>
      </c>
      <c r="N108" s="83">
        <v>2.6460171499999999E-6</v>
      </c>
      <c r="O108" s="83">
        <v>2.6460171499999999E-6</v>
      </c>
      <c r="P108" s="83">
        <v>0</v>
      </c>
      <c r="Q108" s="83">
        <v>0</v>
      </c>
      <c r="R108" s="83">
        <v>0</v>
      </c>
      <c r="S108" s="83">
        <v>0</v>
      </c>
      <c r="T108" s="83">
        <v>0</v>
      </c>
      <c r="U108" s="83">
        <v>2</v>
      </c>
      <c r="V108" s="83">
        <v>5.2920342999999998E-6</v>
      </c>
      <c r="W108" s="83">
        <v>5.2920342999999998E-6</v>
      </c>
      <c r="X108" s="83" t="s">
        <v>439</v>
      </c>
    </row>
    <row r="109" spans="2:24" s="231" customFormat="1" x14ac:dyDescent="0.2">
      <c r="B109" s="83" t="s">
        <v>549</v>
      </c>
      <c r="C109" s="83" t="s">
        <v>550</v>
      </c>
      <c r="D109" s="83" t="s">
        <v>456</v>
      </c>
      <c r="E109" s="83">
        <v>4581</v>
      </c>
      <c r="F109" s="83">
        <v>213.09200000000001</v>
      </c>
      <c r="G109" s="83">
        <v>2.56</v>
      </c>
      <c r="H109" s="83">
        <v>10.741</v>
      </c>
      <c r="I109" s="83">
        <v>1.8939999999999999</v>
      </c>
      <c r="J109" s="83">
        <v>1.9279999999999999</v>
      </c>
      <c r="K109" s="83">
        <v>42</v>
      </c>
      <c r="L109" s="83">
        <v>166175</v>
      </c>
      <c r="M109" s="83">
        <v>147496</v>
      </c>
      <c r="N109" s="83">
        <v>4.0232690748099997E-3</v>
      </c>
      <c r="O109" s="83">
        <v>3.78645053999E-3</v>
      </c>
      <c r="P109" s="83">
        <v>39</v>
      </c>
      <c r="Q109" s="83">
        <v>169162</v>
      </c>
      <c r="R109" s="83">
        <v>169162</v>
      </c>
      <c r="S109" s="83">
        <v>9.5653519930000001E-4</v>
      </c>
      <c r="T109" s="83">
        <v>9.5653519930000001E-4</v>
      </c>
      <c r="U109" s="83">
        <v>1</v>
      </c>
      <c r="V109" s="83">
        <v>6.0858394423299999E-3</v>
      </c>
      <c r="W109" s="83">
        <v>6.0858394423299999E-3</v>
      </c>
      <c r="X109" s="83" t="s">
        <v>439</v>
      </c>
    </row>
    <row r="110" spans="2:24" s="231" customFormat="1" x14ac:dyDescent="0.2">
      <c r="B110" s="83" t="s">
        <v>551</v>
      </c>
      <c r="C110" s="83" t="s">
        <v>550</v>
      </c>
      <c r="D110" s="83" t="s">
        <v>2</v>
      </c>
      <c r="E110" s="83">
        <v>2</v>
      </c>
      <c r="F110" s="83">
        <v>1.036</v>
      </c>
      <c r="G110" s="83">
        <v>8.0000000000000002E-3</v>
      </c>
      <c r="H110" s="83">
        <v>2.488</v>
      </c>
      <c r="I110" s="83">
        <v>0</v>
      </c>
      <c r="J110" s="83">
        <v>0</v>
      </c>
      <c r="K110" s="83">
        <v>0</v>
      </c>
      <c r="L110" s="83">
        <v>0</v>
      </c>
      <c r="M110" s="83">
        <v>0</v>
      </c>
      <c r="N110" s="83">
        <v>0</v>
      </c>
      <c r="O110" s="83">
        <v>0</v>
      </c>
      <c r="P110" s="83">
        <v>0</v>
      </c>
      <c r="Q110" s="83">
        <v>0</v>
      </c>
      <c r="R110" s="83">
        <v>0</v>
      </c>
      <c r="S110" s="83">
        <v>0</v>
      </c>
      <c r="T110" s="83">
        <v>0</v>
      </c>
      <c r="U110" s="83">
        <v>0</v>
      </c>
      <c r="V110" s="83">
        <v>0</v>
      </c>
      <c r="W110" s="83">
        <v>0</v>
      </c>
      <c r="X110" s="83" t="s">
        <v>439</v>
      </c>
    </row>
    <row r="111" spans="2:24" s="231" customFormat="1" x14ac:dyDescent="0.2">
      <c r="B111" s="83" t="s">
        <v>552</v>
      </c>
      <c r="C111" s="83" t="s">
        <v>550</v>
      </c>
      <c r="D111" s="83" t="s">
        <v>2</v>
      </c>
      <c r="E111" s="83">
        <v>541</v>
      </c>
      <c r="F111" s="83">
        <v>4.3890000000000002</v>
      </c>
      <c r="G111" s="83">
        <v>0.46600000000000003</v>
      </c>
      <c r="H111" s="83">
        <v>2.2109999999999999</v>
      </c>
      <c r="I111" s="83">
        <v>0.251</v>
      </c>
      <c r="J111" s="83">
        <v>0.40500000000000003</v>
      </c>
      <c r="K111" s="83">
        <v>2</v>
      </c>
      <c r="L111" s="83">
        <v>8762</v>
      </c>
      <c r="M111" s="83">
        <v>8079</v>
      </c>
      <c r="N111" s="83">
        <v>5.6889368699999998E-5</v>
      </c>
      <c r="O111" s="83">
        <v>5.5566360130000002E-5</v>
      </c>
      <c r="P111" s="83">
        <v>2</v>
      </c>
      <c r="Q111" s="83">
        <v>14175</v>
      </c>
      <c r="R111" s="83">
        <v>14175</v>
      </c>
      <c r="S111" s="83">
        <v>6.4827420150000004E-5</v>
      </c>
      <c r="T111" s="83">
        <v>6.4827420150000004E-5</v>
      </c>
      <c r="U111" s="83">
        <v>0</v>
      </c>
      <c r="V111" s="83">
        <v>0</v>
      </c>
      <c r="W111" s="83">
        <v>0</v>
      </c>
      <c r="X111" s="83" t="s">
        <v>439</v>
      </c>
    </row>
    <row r="112" spans="2:24" s="231" customFormat="1" x14ac:dyDescent="0.2">
      <c r="B112" s="83" t="s">
        <v>553</v>
      </c>
      <c r="C112" s="83" t="s">
        <v>550</v>
      </c>
      <c r="D112" s="83" t="s">
        <v>2</v>
      </c>
      <c r="E112" s="83">
        <v>3984</v>
      </c>
      <c r="F112" s="83">
        <v>19.212</v>
      </c>
      <c r="G112" s="83">
        <v>2.81</v>
      </c>
      <c r="H112" s="83">
        <v>9.3989999999999991</v>
      </c>
      <c r="I112" s="83">
        <v>4.4279999999999999</v>
      </c>
      <c r="J112" s="83">
        <v>0.38700000000000001</v>
      </c>
      <c r="K112" s="83">
        <v>15</v>
      </c>
      <c r="L112" s="83">
        <v>328287</v>
      </c>
      <c r="M112" s="83">
        <v>327979</v>
      </c>
      <c r="N112" s="83">
        <v>4.1939371809099997E-3</v>
      </c>
      <c r="O112" s="83">
        <v>4.19261417233E-3</v>
      </c>
      <c r="P112" s="83">
        <v>7</v>
      </c>
      <c r="Q112" s="83">
        <v>28712</v>
      </c>
      <c r="R112" s="83">
        <v>28712</v>
      </c>
      <c r="S112" s="83">
        <v>3.8896452087999999E-4</v>
      </c>
      <c r="T112" s="83">
        <v>3.8896452087999999E-4</v>
      </c>
      <c r="U112" s="83">
        <v>0</v>
      </c>
      <c r="V112" s="83">
        <v>0</v>
      </c>
      <c r="W112" s="83">
        <v>0</v>
      </c>
      <c r="X112" s="83" t="s">
        <v>439</v>
      </c>
    </row>
    <row r="113" spans="2:24" s="231" customFormat="1" x14ac:dyDescent="0.2">
      <c r="B113" s="83" t="s">
        <v>554</v>
      </c>
      <c r="C113" s="83" t="s">
        <v>550</v>
      </c>
      <c r="D113" s="83" t="s">
        <v>2</v>
      </c>
      <c r="E113" s="83">
        <v>290</v>
      </c>
      <c r="F113" s="83">
        <v>4.0519999999999996</v>
      </c>
      <c r="G113" s="83">
        <v>0.35</v>
      </c>
      <c r="H113" s="83">
        <v>1.698</v>
      </c>
      <c r="I113" s="83">
        <v>8.3000000000000004E-2</v>
      </c>
      <c r="J113" s="83">
        <v>0.24099999999999999</v>
      </c>
      <c r="K113" s="83">
        <v>4</v>
      </c>
      <c r="L113" s="83">
        <v>4863</v>
      </c>
      <c r="M113" s="83">
        <v>4863</v>
      </c>
      <c r="N113" s="83">
        <v>8.9964583060000002E-5</v>
      </c>
      <c r="O113" s="83">
        <v>8.9964583060000002E-5</v>
      </c>
      <c r="P113" s="83">
        <v>2</v>
      </c>
      <c r="Q113" s="83">
        <v>14034</v>
      </c>
      <c r="R113" s="83">
        <v>14034</v>
      </c>
      <c r="S113" s="83">
        <v>1.5876102892999999E-4</v>
      </c>
      <c r="T113" s="83">
        <v>1.5876102892999999E-4</v>
      </c>
      <c r="U113" s="83">
        <v>1</v>
      </c>
      <c r="V113" s="83">
        <v>3.8102646942999999E-4</v>
      </c>
      <c r="W113" s="83">
        <v>3.8102646942999999E-4</v>
      </c>
      <c r="X113" s="83" t="s">
        <v>439</v>
      </c>
    </row>
    <row r="114" spans="2:24" s="231" customFormat="1" x14ac:dyDescent="0.2">
      <c r="B114" s="83" t="s">
        <v>555</v>
      </c>
      <c r="C114" s="83" t="s">
        <v>550</v>
      </c>
      <c r="D114" s="83" t="s">
        <v>438</v>
      </c>
      <c r="E114" s="83">
        <v>0</v>
      </c>
      <c r="F114" s="83">
        <v>0.378</v>
      </c>
      <c r="G114" s="83">
        <v>0.376</v>
      </c>
      <c r="H114" s="83">
        <v>0.158</v>
      </c>
      <c r="I114" s="83">
        <v>0</v>
      </c>
      <c r="J114" s="83">
        <v>0</v>
      </c>
      <c r="K114" s="83">
        <v>0</v>
      </c>
      <c r="L114" s="83">
        <v>0</v>
      </c>
      <c r="M114" s="83">
        <v>0</v>
      </c>
      <c r="N114" s="83">
        <v>0</v>
      </c>
      <c r="O114" s="83">
        <v>0</v>
      </c>
      <c r="P114" s="83">
        <v>0</v>
      </c>
      <c r="Q114" s="83">
        <v>0</v>
      </c>
      <c r="R114" s="83">
        <v>0</v>
      </c>
      <c r="S114" s="83">
        <v>0</v>
      </c>
      <c r="T114" s="83">
        <v>0</v>
      </c>
      <c r="U114" s="83">
        <v>0</v>
      </c>
      <c r="V114" s="83">
        <v>0</v>
      </c>
      <c r="W114" s="83">
        <v>0</v>
      </c>
      <c r="X114" s="83" t="s">
        <v>439</v>
      </c>
    </row>
    <row r="115" spans="2:24" s="231" customFormat="1" x14ac:dyDescent="0.2">
      <c r="B115" s="83" t="s">
        <v>556</v>
      </c>
      <c r="C115" s="83" t="s">
        <v>550</v>
      </c>
      <c r="D115" s="83" t="s">
        <v>2</v>
      </c>
      <c r="E115" s="83">
        <v>1</v>
      </c>
      <c r="F115" s="83">
        <v>0.90500000000000003</v>
      </c>
      <c r="G115" s="83">
        <v>0</v>
      </c>
      <c r="H115" s="83">
        <v>6.1210000000000004</v>
      </c>
      <c r="I115" s="83">
        <v>0</v>
      </c>
      <c r="J115" s="83">
        <v>7.9809999999999999</v>
      </c>
      <c r="K115" s="83">
        <v>0</v>
      </c>
      <c r="L115" s="83">
        <v>0</v>
      </c>
      <c r="M115" s="83">
        <v>0</v>
      </c>
      <c r="N115" s="83">
        <v>0</v>
      </c>
      <c r="O115" s="83">
        <v>0</v>
      </c>
      <c r="P115" s="83">
        <v>1</v>
      </c>
      <c r="Q115" s="83">
        <v>169</v>
      </c>
      <c r="R115" s="83">
        <v>169</v>
      </c>
      <c r="S115" s="83">
        <v>1.32300857E-6</v>
      </c>
      <c r="T115" s="83">
        <v>1.32300857E-6</v>
      </c>
      <c r="U115" s="83">
        <v>0</v>
      </c>
      <c r="V115" s="83">
        <v>0</v>
      </c>
      <c r="W115" s="83">
        <v>0</v>
      </c>
      <c r="X115" s="83" t="s">
        <v>439</v>
      </c>
    </row>
    <row r="116" spans="2:24" s="231" customFormat="1" x14ac:dyDescent="0.2">
      <c r="B116" s="83" t="s">
        <v>557</v>
      </c>
      <c r="C116" s="83" t="s">
        <v>550</v>
      </c>
      <c r="D116" s="83" t="s">
        <v>438</v>
      </c>
      <c r="E116" s="83">
        <v>4</v>
      </c>
      <c r="F116" s="83">
        <v>2.0299999999999998</v>
      </c>
      <c r="G116" s="83">
        <v>0.17599999999999999</v>
      </c>
      <c r="H116" s="83">
        <v>0.11799999999999999</v>
      </c>
      <c r="I116" s="83">
        <v>6.0000000000000001E-3</v>
      </c>
      <c r="J116" s="83">
        <v>7.0000000000000001E-3</v>
      </c>
      <c r="K116" s="83">
        <v>1</v>
      </c>
      <c r="L116" s="83">
        <v>156</v>
      </c>
      <c r="M116" s="83">
        <v>156</v>
      </c>
      <c r="N116" s="83">
        <v>5.2920342999999998E-6</v>
      </c>
      <c r="O116" s="83">
        <v>5.2920342999999998E-6</v>
      </c>
      <c r="P116" s="83">
        <v>1</v>
      </c>
      <c r="Q116" s="83">
        <v>180</v>
      </c>
      <c r="R116" s="83">
        <v>180</v>
      </c>
      <c r="S116" s="83">
        <v>3.9690257199999997E-6</v>
      </c>
      <c r="T116" s="83">
        <v>3.9690257199999997E-6</v>
      </c>
      <c r="U116" s="83">
        <v>0</v>
      </c>
      <c r="V116" s="83">
        <v>0</v>
      </c>
      <c r="W116" s="83">
        <v>0</v>
      </c>
      <c r="X116" s="83" t="s">
        <v>439</v>
      </c>
    </row>
    <row r="117" spans="2:24" s="231" customFormat="1" x14ac:dyDescent="0.2">
      <c r="B117" s="83" t="s">
        <v>558</v>
      </c>
      <c r="C117" s="83" t="s">
        <v>550</v>
      </c>
      <c r="D117" s="83" t="s">
        <v>2</v>
      </c>
      <c r="E117" s="83">
        <v>19</v>
      </c>
      <c r="F117" s="83">
        <v>1.978</v>
      </c>
      <c r="G117" s="83">
        <v>0.28899999999999998</v>
      </c>
      <c r="H117" s="83">
        <v>2.488</v>
      </c>
      <c r="I117" s="83">
        <v>7.7910000000000004</v>
      </c>
      <c r="J117" s="83">
        <v>0</v>
      </c>
      <c r="K117" s="83">
        <v>4</v>
      </c>
      <c r="L117" s="83">
        <v>6801</v>
      </c>
      <c r="M117" s="83">
        <v>6801</v>
      </c>
      <c r="N117" s="83">
        <v>3.1752205790000001E-5</v>
      </c>
      <c r="O117" s="83">
        <v>3.1752205790000001E-5</v>
      </c>
      <c r="P117" s="83">
        <v>0</v>
      </c>
      <c r="Q117" s="83">
        <v>0</v>
      </c>
      <c r="R117" s="83">
        <v>0</v>
      </c>
      <c r="S117" s="83">
        <v>0</v>
      </c>
      <c r="T117" s="83">
        <v>0</v>
      </c>
      <c r="U117" s="83">
        <v>0</v>
      </c>
      <c r="V117" s="83">
        <v>0</v>
      </c>
      <c r="W117" s="83">
        <v>0</v>
      </c>
      <c r="X117" s="83" t="s">
        <v>466</v>
      </c>
    </row>
    <row r="118" spans="2:24" s="231" customFormat="1" x14ac:dyDescent="0.2">
      <c r="B118" s="83" t="s">
        <v>559</v>
      </c>
      <c r="C118" s="83" t="s">
        <v>550</v>
      </c>
      <c r="D118" s="83" t="s">
        <v>2</v>
      </c>
      <c r="E118" s="83">
        <v>1073</v>
      </c>
      <c r="F118" s="83">
        <v>6.391</v>
      </c>
      <c r="G118" s="83">
        <v>0.27600000000000002</v>
      </c>
      <c r="H118" s="83">
        <v>4.383</v>
      </c>
      <c r="I118" s="83">
        <v>3.2</v>
      </c>
      <c r="J118" s="83">
        <v>0.20300000000000001</v>
      </c>
      <c r="K118" s="83">
        <v>2</v>
      </c>
      <c r="L118" s="83">
        <v>127006</v>
      </c>
      <c r="M118" s="83">
        <v>127006</v>
      </c>
      <c r="N118" s="83">
        <v>2.4607959484000002E-4</v>
      </c>
      <c r="O118" s="83">
        <v>2.4607959484000002E-4</v>
      </c>
      <c r="P118" s="83">
        <v>2</v>
      </c>
      <c r="Q118" s="83">
        <v>8065</v>
      </c>
      <c r="R118" s="83">
        <v>8065</v>
      </c>
      <c r="S118" s="83">
        <v>3.3075214359999997E-5</v>
      </c>
      <c r="T118" s="83">
        <v>3.3075214359999997E-5</v>
      </c>
      <c r="U118" s="83">
        <v>1</v>
      </c>
      <c r="V118" s="83">
        <v>1.4262032432199999E-3</v>
      </c>
      <c r="W118" s="83">
        <v>1.4262032432199999E-3</v>
      </c>
      <c r="X118" s="83" t="s">
        <v>439</v>
      </c>
    </row>
    <row r="119" spans="2:24" s="231" customFormat="1" x14ac:dyDescent="0.2">
      <c r="B119" s="83" t="s">
        <v>560</v>
      </c>
      <c r="C119" s="83" t="s">
        <v>489</v>
      </c>
      <c r="D119" s="83" t="s">
        <v>456</v>
      </c>
      <c r="E119" s="83">
        <v>1653</v>
      </c>
      <c r="F119" s="83">
        <v>852.89099999999996</v>
      </c>
      <c r="G119" s="83">
        <v>1.149</v>
      </c>
      <c r="H119" s="83">
        <v>6.4539999999999997</v>
      </c>
      <c r="I119" s="83">
        <v>23.041</v>
      </c>
      <c r="J119" s="83">
        <v>5.5609999999999999</v>
      </c>
      <c r="K119" s="83">
        <v>39</v>
      </c>
      <c r="L119" s="83">
        <v>952601</v>
      </c>
      <c r="M119" s="83">
        <v>914641</v>
      </c>
      <c r="N119" s="83">
        <v>9.6341484389199997E-3</v>
      </c>
      <c r="O119" s="83">
        <v>8.3256929588199999E-3</v>
      </c>
      <c r="P119" s="83">
        <v>51</v>
      </c>
      <c r="Q119" s="83">
        <v>229921</v>
      </c>
      <c r="R119" s="83">
        <v>229921</v>
      </c>
      <c r="S119" s="83">
        <v>5.2616051004599996E-3</v>
      </c>
      <c r="T119" s="83">
        <v>5.2616051004599996E-3</v>
      </c>
      <c r="U119" s="83">
        <v>7</v>
      </c>
      <c r="V119" s="83">
        <v>1.53032401803E-2</v>
      </c>
      <c r="W119" s="83">
        <v>1.53032401803E-2</v>
      </c>
      <c r="X119" s="83" t="s">
        <v>439</v>
      </c>
    </row>
    <row r="120" spans="2:24" s="231" customFormat="1" x14ac:dyDescent="0.2">
      <c r="B120" s="83" t="s">
        <v>561</v>
      </c>
      <c r="C120" s="83" t="s">
        <v>489</v>
      </c>
      <c r="D120" s="83" t="s">
        <v>456</v>
      </c>
      <c r="E120" s="83">
        <v>1158</v>
      </c>
      <c r="F120" s="83">
        <v>516.08100000000002</v>
      </c>
      <c r="G120" s="83">
        <v>0.89300000000000002</v>
      </c>
      <c r="H120" s="83">
        <v>2.4700000000000002</v>
      </c>
      <c r="I120" s="83">
        <v>15.448</v>
      </c>
      <c r="J120" s="83">
        <v>2.573</v>
      </c>
      <c r="K120" s="83">
        <v>34</v>
      </c>
      <c r="L120" s="83">
        <v>1228544</v>
      </c>
      <c r="M120" s="83">
        <v>1228544</v>
      </c>
      <c r="N120" s="83">
        <v>8.5029761077899998E-3</v>
      </c>
      <c r="O120" s="83">
        <v>8.5029761077899998E-3</v>
      </c>
      <c r="P120" s="83">
        <v>31</v>
      </c>
      <c r="Q120" s="83">
        <v>204641</v>
      </c>
      <c r="R120" s="83">
        <v>204641</v>
      </c>
      <c r="S120" s="83">
        <v>4.2997778668599999E-3</v>
      </c>
      <c r="T120" s="83">
        <v>4.2997778668599999E-3</v>
      </c>
      <c r="U120" s="83">
        <v>7</v>
      </c>
      <c r="V120" s="83">
        <v>1.0725630512809999E-2</v>
      </c>
      <c r="W120" s="83">
        <v>1.0725630512809999E-2</v>
      </c>
      <c r="X120" s="83" t="s">
        <v>466</v>
      </c>
    </row>
    <row r="121" spans="2:24" s="231" customFormat="1" x14ac:dyDescent="0.2">
      <c r="B121" s="83" t="s">
        <v>562</v>
      </c>
      <c r="C121" s="83" t="s">
        <v>489</v>
      </c>
      <c r="D121" s="83" t="s">
        <v>456</v>
      </c>
      <c r="E121" s="83">
        <v>1239</v>
      </c>
      <c r="F121" s="83">
        <v>776.07799999999997</v>
      </c>
      <c r="G121" s="83">
        <v>1.0449999999999999</v>
      </c>
      <c r="H121" s="83">
        <v>3.0670000000000002</v>
      </c>
      <c r="I121" s="83">
        <v>9.4420000000000002</v>
      </c>
      <c r="J121" s="83">
        <v>0.67</v>
      </c>
      <c r="K121" s="83">
        <v>33</v>
      </c>
      <c r="L121" s="83">
        <v>665650</v>
      </c>
      <c r="M121" s="83">
        <v>665650</v>
      </c>
      <c r="N121" s="83">
        <v>4.6093618732699999E-3</v>
      </c>
      <c r="O121" s="83">
        <v>4.6093618732699999E-3</v>
      </c>
      <c r="P121" s="83">
        <v>10</v>
      </c>
      <c r="Q121" s="83">
        <v>47212</v>
      </c>
      <c r="R121" s="83">
        <v>47212</v>
      </c>
      <c r="S121" s="83">
        <v>3.3974860191099999E-3</v>
      </c>
      <c r="T121" s="83">
        <v>3.3974860191099999E-3</v>
      </c>
      <c r="U121" s="83">
        <v>7</v>
      </c>
      <c r="V121" s="83">
        <v>1.1477099383079999E-2</v>
      </c>
      <c r="W121" s="83">
        <v>1.1477099383079999E-2</v>
      </c>
      <c r="X121" s="83" t="s">
        <v>439</v>
      </c>
    </row>
    <row r="122" spans="2:24" s="231" customFormat="1" x14ac:dyDescent="0.2">
      <c r="B122" s="83" t="s">
        <v>563</v>
      </c>
      <c r="C122" s="83" t="s">
        <v>489</v>
      </c>
      <c r="D122" s="83" t="s">
        <v>456</v>
      </c>
      <c r="E122" s="83">
        <v>1213</v>
      </c>
      <c r="F122" s="83">
        <v>229.006</v>
      </c>
      <c r="G122" s="83">
        <v>0.24399999999999999</v>
      </c>
      <c r="H122" s="83">
        <v>3.5059999999999998</v>
      </c>
      <c r="I122" s="83">
        <v>10.238</v>
      </c>
      <c r="J122" s="83">
        <v>3.8650000000000002</v>
      </c>
      <c r="K122" s="83">
        <v>14</v>
      </c>
      <c r="L122" s="83">
        <v>462645</v>
      </c>
      <c r="M122" s="83">
        <v>462645</v>
      </c>
      <c r="N122" s="83">
        <v>3.25063206735E-3</v>
      </c>
      <c r="O122" s="83">
        <v>3.25063206735E-3</v>
      </c>
      <c r="P122" s="83">
        <v>27</v>
      </c>
      <c r="Q122" s="83">
        <v>174668</v>
      </c>
      <c r="R122" s="83">
        <v>174668</v>
      </c>
      <c r="S122" s="83">
        <v>3.9809328004299996E-3</v>
      </c>
      <c r="T122" s="83">
        <v>3.9809328004299996E-3</v>
      </c>
      <c r="U122" s="83">
        <v>7</v>
      </c>
      <c r="V122" s="83">
        <v>1.1231019788239999E-2</v>
      </c>
      <c r="W122" s="83">
        <v>1.1231019788239999E-2</v>
      </c>
      <c r="X122" s="83" t="s">
        <v>439</v>
      </c>
    </row>
    <row r="123" spans="2:24" s="231" customFormat="1" x14ac:dyDescent="0.2">
      <c r="B123" s="83" t="s">
        <v>564</v>
      </c>
      <c r="C123" s="83" t="s">
        <v>489</v>
      </c>
      <c r="D123" s="83" t="s">
        <v>438</v>
      </c>
      <c r="E123" s="83">
        <v>660</v>
      </c>
      <c r="F123" s="83">
        <v>8.032</v>
      </c>
      <c r="G123" s="83">
        <v>0.503</v>
      </c>
      <c r="H123" s="83">
        <v>1.7929999999999999</v>
      </c>
      <c r="I123" s="83">
        <v>3.8119999999999998</v>
      </c>
      <c r="J123" s="83">
        <v>0.20899999999999999</v>
      </c>
      <c r="K123" s="83">
        <v>4</v>
      </c>
      <c r="L123" s="83">
        <v>253330</v>
      </c>
      <c r="M123" s="83">
        <v>253330</v>
      </c>
      <c r="N123" s="83">
        <v>1.82442882412E-3</v>
      </c>
      <c r="O123" s="83">
        <v>1.82442882412E-3</v>
      </c>
      <c r="P123" s="83">
        <v>2</v>
      </c>
      <c r="Q123" s="83">
        <v>13894</v>
      </c>
      <c r="R123" s="83">
        <v>13894</v>
      </c>
      <c r="S123" s="83">
        <v>1.75034034396E-3</v>
      </c>
      <c r="T123" s="83">
        <v>1.75034034396E-3</v>
      </c>
      <c r="U123" s="83">
        <v>8</v>
      </c>
      <c r="V123" s="83">
        <v>7.0132684529900001E-3</v>
      </c>
      <c r="W123" s="83">
        <v>7.0132684529900001E-3</v>
      </c>
      <c r="X123" s="83" t="s">
        <v>439</v>
      </c>
    </row>
    <row r="124" spans="2:24" s="231" customFormat="1" x14ac:dyDescent="0.2">
      <c r="B124" s="83" t="s">
        <v>565</v>
      </c>
      <c r="C124" s="83" t="s">
        <v>489</v>
      </c>
      <c r="D124" s="83" t="s">
        <v>456</v>
      </c>
      <c r="E124" s="83">
        <v>2047</v>
      </c>
      <c r="F124" s="83">
        <v>988.09</v>
      </c>
      <c r="G124" s="83">
        <v>0.70799999999999996</v>
      </c>
      <c r="H124" s="83">
        <v>5.9359999999999999</v>
      </c>
      <c r="I124" s="83">
        <v>34.280999999999999</v>
      </c>
      <c r="J124" s="83">
        <v>6.0659999999999998</v>
      </c>
      <c r="K124" s="83">
        <v>43</v>
      </c>
      <c r="L124" s="83">
        <v>1687749</v>
      </c>
      <c r="M124" s="83">
        <v>1687749</v>
      </c>
      <c r="N124" s="83">
        <v>1.2331762922160001E-2</v>
      </c>
      <c r="O124" s="83">
        <v>1.2331762922160001E-2</v>
      </c>
      <c r="P124" s="83">
        <v>57</v>
      </c>
      <c r="Q124" s="83">
        <v>298647</v>
      </c>
      <c r="R124" s="83">
        <v>298647</v>
      </c>
      <c r="S124" s="83">
        <v>5.1279812344500004E-3</v>
      </c>
      <c r="T124" s="83">
        <v>5.1279812344500004E-3</v>
      </c>
      <c r="U124" s="83">
        <v>9</v>
      </c>
      <c r="V124" s="83">
        <v>2.289598638889E-2</v>
      </c>
      <c r="W124" s="83">
        <v>2.289598638889E-2</v>
      </c>
      <c r="X124" s="83" t="s">
        <v>466</v>
      </c>
    </row>
    <row r="125" spans="2:24" s="231" customFormat="1" x14ac:dyDescent="0.2">
      <c r="B125" s="83" t="s">
        <v>566</v>
      </c>
      <c r="C125" s="83" t="s">
        <v>550</v>
      </c>
      <c r="D125" s="83" t="s">
        <v>438</v>
      </c>
      <c r="E125" s="83">
        <v>4151</v>
      </c>
      <c r="F125" s="83">
        <v>36.052</v>
      </c>
      <c r="G125" s="83">
        <v>6.26</v>
      </c>
      <c r="H125" s="83">
        <v>9.0429999999999993</v>
      </c>
      <c r="I125" s="83">
        <v>2.024</v>
      </c>
      <c r="J125" s="83">
        <v>0.623</v>
      </c>
      <c r="K125" s="83">
        <v>22</v>
      </c>
      <c r="L125" s="83">
        <v>189759</v>
      </c>
      <c r="M125" s="83">
        <v>185643</v>
      </c>
      <c r="N125" s="83">
        <v>6.26709161702E-3</v>
      </c>
      <c r="O125" s="83">
        <v>6.2591535655699996E-3</v>
      </c>
      <c r="P125" s="83">
        <v>5</v>
      </c>
      <c r="Q125" s="83">
        <v>58392</v>
      </c>
      <c r="R125" s="83">
        <v>58392</v>
      </c>
      <c r="S125" s="83">
        <v>3.0958400640999998E-4</v>
      </c>
      <c r="T125" s="83">
        <v>3.0958400640999998E-4</v>
      </c>
      <c r="U125" s="83">
        <v>0</v>
      </c>
      <c r="V125" s="83">
        <v>0</v>
      </c>
      <c r="W125" s="83">
        <v>0</v>
      </c>
      <c r="X125" s="83" t="s">
        <v>439</v>
      </c>
    </row>
    <row r="126" spans="2:24" s="231" customFormat="1" x14ac:dyDescent="0.2">
      <c r="B126" s="83" t="s">
        <v>567</v>
      </c>
      <c r="C126" s="83" t="s">
        <v>550</v>
      </c>
      <c r="D126" s="83" t="s">
        <v>438</v>
      </c>
      <c r="E126" s="83">
        <v>3923</v>
      </c>
      <c r="F126" s="83">
        <v>53.347999999999999</v>
      </c>
      <c r="G126" s="83">
        <v>7.327</v>
      </c>
      <c r="H126" s="83">
        <v>8.8460000000000001</v>
      </c>
      <c r="I126" s="83">
        <v>10.170999999999999</v>
      </c>
      <c r="J126" s="83">
        <v>0.39600000000000002</v>
      </c>
      <c r="K126" s="83">
        <v>36</v>
      </c>
      <c r="L126" s="83">
        <v>999232</v>
      </c>
      <c r="M126" s="83">
        <v>625105</v>
      </c>
      <c r="N126" s="83">
        <v>1.6448965605750002E-2</v>
      </c>
      <c r="O126" s="83">
        <v>1.470127127894E-2</v>
      </c>
      <c r="P126" s="83">
        <v>11</v>
      </c>
      <c r="Q126" s="83">
        <v>38941</v>
      </c>
      <c r="R126" s="83">
        <v>38941</v>
      </c>
      <c r="S126" s="83">
        <v>3.7441142656E-4</v>
      </c>
      <c r="T126" s="83">
        <v>3.7441142656E-4</v>
      </c>
      <c r="U126" s="83">
        <v>2</v>
      </c>
      <c r="V126" s="83">
        <v>1.037900226631E-2</v>
      </c>
      <c r="W126" s="83">
        <v>1.037900226631E-2</v>
      </c>
      <c r="X126" s="83" t="s">
        <v>439</v>
      </c>
    </row>
    <row r="127" spans="2:24" s="231" customFormat="1" x14ac:dyDescent="0.2">
      <c r="B127" s="83" t="s">
        <v>568</v>
      </c>
      <c r="C127" s="83" t="s">
        <v>550</v>
      </c>
      <c r="D127" s="83" t="s">
        <v>438</v>
      </c>
      <c r="E127" s="83">
        <v>4229</v>
      </c>
      <c r="F127" s="83">
        <v>68.039000000000001</v>
      </c>
      <c r="G127" s="83">
        <v>5.18</v>
      </c>
      <c r="H127" s="83">
        <v>7.5030000000000001</v>
      </c>
      <c r="I127" s="83">
        <v>1.8360000000000001</v>
      </c>
      <c r="J127" s="83">
        <v>5.8999999999999997E-2</v>
      </c>
      <c r="K127" s="83">
        <v>21</v>
      </c>
      <c r="L127" s="83">
        <v>196963</v>
      </c>
      <c r="M127" s="83">
        <v>196963</v>
      </c>
      <c r="N127" s="83">
        <v>6.3054588656799998E-3</v>
      </c>
      <c r="O127" s="83">
        <v>6.3054588656799998E-3</v>
      </c>
      <c r="P127" s="83">
        <v>2</v>
      </c>
      <c r="Q127" s="83">
        <v>6330</v>
      </c>
      <c r="R127" s="83">
        <v>6330</v>
      </c>
      <c r="S127" s="83">
        <v>1.2833183172E-4</v>
      </c>
      <c r="T127" s="83">
        <v>1.2833183172E-4</v>
      </c>
      <c r="U127" s="83">
        <v>6</v>
      </c>
      <c r="V127" s="83">
        <v>3.3740687673400001E-2</v>
      </c>
      <c r="W127" s="83">
        <v>3.3740687673400001E-2</v>
      </c>
      <c r="X127" s="83" t="s">
        <v>439</v>
      </c>
    </row>
    <row r="128" spans="2:24" s="231" customFormat="1" x14ac:dyDescent="0.2">
      <c r="B128" s="83" t="s">
        <v>569</v>
      </c>
      <c r="C128" s="83" t="s">
        <v>550</v>
      </c>
      <c r="D128" s="83" t="s">
        <v>438</v>
      </c>
      <c r="E128" s="83">
        <v>2526</v>
      </c>
      <c r="F128" s="83">
        <v>46.871000000000002</v>
      </c>
      <c r="G128" s="83">
        <v>3.859</v>
      </c>
      <c r="H128" s="83">
        <v>9.2010000000000005</v>
      </c>
      <c r="I128" s="83">
        <v>4.1239999999999997</v>
      </c>
      <c r="J128" s="83">
        <v>0.45800000000000002</v>
      </c>
      <c r="K128" s="83">
        <v>22</v>
      </c>
      <c r="L128" s="83">
        <v>399694</v>
      </c>
      <c r="M128" s="83">
        <v>399694</v>
      </c>
      <c r="N128" s="83">
        <v>4.3090389268800001E-3</v>
      </c>
      <c r="O128" s="83">
        <v>4.3090389268800001E-3</v>
      </c>
      <c r="P128" s="83">
        <v>11</v>
      </c>
      <c r="Q128" s="83">
        <v>44385</v>
      </c>
      <c r="R128" s="83">
        <v>44385</v>
      </c>
      <c r="S128" s="83">
        <v>3.2546010930999998E-4</v>
      </c>
      <c r="T128" s="83">
        <v>3.2546010930999998E-4</v>
      </c>
      <c r="U128" s="83">
        <v>4</v>
      </c>
      <c r="V128" s="83">
        <v>1.314805921257E-2</v>
      </c>
      <c r="W128" s="83">
        <v>1.314805921257E-2</v>
      </c>
      <c r="X128" s="83" t="s">
        <v>439</v>
      </c>
    </row>
    <row r="129" spans="2:24" s="231" customFormat="1" x14ac:dyDescent="0.2">
      <c r="B129" s="83" t="s">
        <v>570</v>
      </c>
      <c r="C129" s="83" t="s">
        <v>550</v>
      </c>
      <c r="D129" s="83" t="s">
        <v>438</v>
      </c>
      <c r="E129" s="83">
        <v>3334</v>
      </c>
      <c r="F129" s="83">
        <v>65.367000000000004</v>
      </c>
      <c r="G129" s="83">
        <v>3.5550000000000002</v>
      </c>
      <c r="H129" s="83">
        <v>8.3719999999999999</v>
      </c>
      <c r="I129" s="83">
        <v>1.5660000000000001</v>
      </c>
      <c r="J129" s="83">
        <v>3.032</v>
      </c>
      <c r="K129" s="83">
        <v>22</v>
      </c>
      <c r="L129" s="83">
        <v>138519</v>
      </c>
      <c r="M129" s="83">
        <v>138519</v>
      </c>
      <c r="N129" s="83">
        <v>8.2952637615999998E-4</v>
      </c>
      <c r="O129" s="83">
        <v>8.2952637615999998E-4</v>
      </c>
      <c r="P129" s="83">
        <v>12</v>
      </c>
      <c r="Q129" s="83">
        <v>268079</v>
      </c>
      <c r="R129" s="83">
        <v>268079</v>
      </c>
      <c r="S129" s="83">
        <v>1.0306236794700001E-3</v>
      </c>
      <c r="T129" s="83">
        <v>1.0306236794700001E-3</v>
      </c>
      <c r="U129" s="83">
        <v>2</v>
      </c>
      <c r="V129" s="83">
        <v>8.8165291399299999E-3</v>
      </c>
      <c r="W129" s="83">
        <v>8.8165291399299999E-3</v>
      </c>
      <c r="X129" s="83" t="s">
        <v>439</v>
      </c>
    </row>
    <row r="130" spans="2:24" s="231" customFormat="1" x14ac:dyDescent="0.2">
      <c r="B130" s="83" t="s">
        <v>571</v>
      </c>
      <c r="C130" s="83" t="s">
        <v>550</v>
      </c>
      <c r="D130" s="83" t="s">
        <v>2</v>
      </c>
      <c r="E130" s="83">
        <v>3632</v>
      </c>
      <c r="F130" s="83">
        <v>17.152000000000001</v>
      </c>
      <c r="G130" s="83">
        <v>1.9450000000000001</v>
      </c>
      <c r="H130" s="83">
        <v>7.74</v>
      </c>
      <c r="I130" s="83">
        <v>1.708</v>
      </c>
      <c r="J130" s="83">
        <v>1.0999999999999999E-2</v>
      </c>
      <c r="K130" s="83">
        <v>14</v>
      </c>
      <c r="L130" s="83">
        <v>186934</v>
      </c>
      <c r="M130" s="83">
        <v>186065</v>
      </c>
      <c r="N130" s="83">
        <v>1.52675189488E-3</v>
      </c>
      <c r="O130" s="83">
        <v>1.5254288863000001E-3</v>
      </c>
      <c r="P130" s="83">
        <v>1</v>
      </c>
      <c r="Q130" s="83">
        <v>1245</v>
      </c>
      <c r="R130" s="83">
        <v>1245</v>
      </c>
      <c r="S130" s="83">
        <v>2.1168137189999999E-5</v>
      </c>
      <c r="T130" s="83">
        <v>2.1168137189999999E-5</v>
      </c>
      <c r="U130" s="83">
        <v>2</v>
      </c>
      <c r="V130" s="83">
        <v>9.5838741130900001E-3</v>
      </c>
      <c r="W130" s="83">
        <v>9.5838741130900001E-3</v>
      </c>
      <c r="X130" s="83" t="s">
        <v>439</v>
      </c>
    </row>
    <row r="131" spans="2:24" s="231" customFormat="1" x14ac:dyDescent="0.2">
      <c r="B131" s="83" t="s">
        <v>572</v>
      </c>
      <c r="C131" s="83" t="s">
        <v>550</v>
      </c>
      <c r="D131" s="83" t="s">
        <v>438</v>
      </c>
      <c r="E131" s="83">
        <v>2786</v>
      </c>
      <c r="F131" s="83">
        <v>43.997999999999998</v>
      </c>
      <c r="G131" s="83">
        <v>3.1760000000000002</v>
      </c>
      <c r="H131" s="83">
        <v>7.069</v>
      </c>
      <c r="I131" s="83">
        <v>2.2879999999999998</v>
      </c>
      <c r="J131" s="83">
        <v>2.0270000000000001</v>
      </c>
      <c r="K131" s="83">
        <v>20</v>
      </c>
      <c r="L131" s="83">
        <v>180807</v>
      </c>
      <c r="M131" s="83">
        <v>180807</v>
      </c>
      <c r="N131" s="83">
        <v>4.2428884981599996E-3</v>
      </c>
      <c r="O131" s="83">
        <v>4.2428884981599996E-3</v>
      </c>
      <c r="P131" s="83">
        <v>8</v>
      </c>
      <c r="Q131" s="83">
        <v>160171</v>
      </c>
      <c r="R131" s="83">
        <v>160171</v>
      </c>
      <c r="S131" s="83">
        <v>5.3449546407000005E-4</v>
      </c>
      <c r="T131" s="83">
        <v>5.3449546407000005E-4</v>
      </c>
      <c r="U131" s="83">
        <v>2</v>
      </c>
      <c r="V131" s="83">
        <v>7.3426975880200003E-3</v>
      </c>
      <c r="W131" s="83">
        <v>7.3426975880200003E-3</v>
      </c>
      <c r="X131" s="83" t="s">
        <v>439</v>
      </c>
    </row>
    <row r="132" spans="2:24" s="231" customFormat="1" x14ac:dyDescent="0.2">
      <c r="B132" s="83" t="s">
        <v>573</v>
      </c>
      <c r="C132" s="83" t="s">
        <v>550</v>
      </c>
      <c r="D132" s="83" t="s">
        <v>438</v>
      </c>
      <c r="E132" s="83">
        <v>2909</v>
      </c>
      <c r="F132" s="83">
        <v>59.185000000000002</v>
      </c>
      <c r="G132" s="83">
        <v>6.7039999999999997</v>
      </c>
      <c r="H132" s="83">
        <v>6.6740000000000004</v>
      </c>
      <c r="I132" s="83">
        <v>2.5859999999999999</v>
      </c>
      <c r="J132" s="83">
        <v>2.8879999999999999</v>
      </c>
      <c r="K132" s="83">
        <v>22</v>
      </c>
      <c r="L132" s="83">
        <v>70298</v>
      </c>
      <c r="M132" s="83">
        <v>69595</v>
      </c>
      <c r="N132" s="83">
        <v>5.0406626684999995E-4</v>
      </c>
      <c r="O132" s="83">
        <v>5.0274325827999997E-4</v>
      </c>
      <c r="P132" s="83">
        <v>2</v>
      </c>
      <c r="Q132" s="83">
        <v>78521</v>
      </c>
      <c r="R132" s="83">
        <v>78521</v>
      </c>
      <c r="S132" s="83">
        <v>3.5853532366999998E-4</v>
      </c>
      <c r="T132" s="83">
        <v>3.5853532366999998E-4</v>
      </c>
      <c r="U132" s="83">
        <v>1</v>
      </c>
      <c r="V132" s="83">
        <v>3.80761867718E-3</v>
      </c>
      <c r="W132" s="83">
        <v>3.80761867718E-3</v>
      </c>
      <c r="X132" s="83" t="s">
        <v>439</v>
      </c>
    </row>
    <row r="133" spans="2:24" s="231" customFormat="1" x14ac:dyDescent="0.2">
      <c r="B133" s="83" t="s">
        <v>574</v>
      </c>
      <c r="C133" s="83" t="s">
        <v>575</v>
      </c>
      <c r="D133" s="83" t="s">
        <v>2</v>
      </c>
      <c r="E133" s="83">
        <v>1176</v>
      </c>
      <c r="F133" s="83">
        <v>0</v>
      </c>
      <c r="G133" s="83">
        <v>0</v>
      </c>
      <c r="H133" s="83">
        <v>4.1340000000000003</v>
      </c>
      <c r="I133" s="83">
        <v>0</v>
      </c>
      <c r="J133" s="83">
        <v>1.2E-2</v>
      </c>
      <c r="K133" s="83">
        <v>0</v>
      </c>
      <c r="L133" s="83">
        <v>0</v>
      </c>
      <c r="M133" s="83">
        <v>0</v>
      </c>
      <c r="N133" s="83">
        <v>0</v>
      </c>
      <c r="O133" s="83">
        <v>0</v>
      </c>
      <c r="P133" s="83">
        <v>1</v>
      </c>
      <c r="Q133" s="83">
        <v>480</v>
      </c>
      <c r="R133" s="83">
        <v>480</v>
      </c>
      <c r="S133" s="83">
        <v>5.2920342999999998E-6</v>
      </c>
      <c r="T133" s="83">
        <v>5.2920342999999998E-6</v>
      </c>
      <c r="U133" s="83">
        <v>0</v>
      </c>
      <c r="V133" s="83">
        <v>0</v>
      </c>
      <c r="W133" s="83">
        <v>0</v>
      </c>
      <c r="X133" s="83" t="s">
        <v>439</v>
      </c>
    </row>
    <row r="134" spans="2:24" s="231" customFormat="1" x14ac:dyDescent="0.2">
      <c r="B134" s="83" t="s">
        <v>576</v>
      </c>
      <c r="C134" s="83" t="s">
        <v>575</v>
      </c>
      <c r="D134" s="83" t="s">
        <v>2</v>
      </c>
      <c r="E134" s="83">
        <v>0</v>
      </c>
      <c r="F134" s="83">
        <v>0</v>
      </c>
      <c r="G134" s="83">
        <v>2.302</v>
      </c>
      <c r="H134" s="83">
        <v>0</v>
      </c>
      <c r="I134" s="83">
        <v>0</v>
      </c>
      <c r="J134" s="83">
        <v>0</v>
      </c>
      <c r="K134" s="83">
        <v>0</v>
      </c>
      <c r="L134" s="83">
        <v>0</v>
      </c>
      <c r="M134" s="83">
        <v>0</v>
      </c>
      <c r="N134" s="83">
        <v>0</v>
      </c>
      <c r="O134" s="83">
        <v>0</v>
      </c>
      <c r="P134" s="83">
        <v>0</v>
      </c>
      <c r="Q134" s="83">
        <v>0</v>
      </c>
      <c r="R134" s="83">
        <v>0</v>
      </c>
      <c r="S134" s="83">
        <v>0</v>
      </c>
      <c r="T134" s="83">
        <v>0</v>
      </c>
      <c r="U134" s="83">
        <v>0</v>
      </c>
      <c r="V134" s="83">
        <v>0</v>
      </c>
      <c r="W134" s="83">
        <v>0</v>
      </c>
      <c r="X134" s="83" t="s">
        <v>439</v>
      </c>
    </row>
    <row r="135" spans="2:24" s="231" customFormat="1" x14ac:dyDescent="0.2">
      <c r="B135" s="83" t="s">
        <v>577</v>
      </c>
      <c r="C135" s="83" t="s">
        <v>536</v>
      </c>
      <c r="D135" s="83" t="s">
        <v>2</v>
      </c>
      <c r="E135" s="83">
        <v>2184</v>
      </c>
      <c r="F135" s="83">
        <v>23.329000000000001</v>
      </c>
      <c r="G135" s="83">
        <v>2.2839999999999998</v>
      </c>
      <c r="H135" s="83">
        <v>7.8879999999999999</v>
      </c>
      <c r="I135" s="83">
        <v>0.32300000000000001</v>
      </c>
      <c r="J135" s="83">
        <v>0.313</v>
      </c>
      <c r="K135" s="83">
        <v>8</v>
      </c>
      <c r="L135" s="83">
        <v>14249</v>
      </c>
      <c r="M135" s="83">
        <v>14249</v>
      </c>
      <c r="N135" s="83">
        <v>1.9315925186999999E-4</v>
      </c>
      <c r="O135" s="83">
        <v>1.9315925186999999E-4</v>
      </c>
      <c r="P135" s="83">
        <v>2</v>
      </c>
      <c r="Q135" s="83">
        <v>13800</v>
      </c>
      <c r="R135" s="83">
        <v>13800</v>
      </c>
      <c r="S135" s="83">
        <v>1.2303979742000001E-4</v>
      </c>
      <c r="T135" s="83">
        <v>1.2303979742000001E-4</v>
      </c>
      <c r="U135" s="83">
        <v>0</v>
      </c>
      <c r="V135" s="83">
        <v>0</v>
      </c>
      <c r="W135" s="83">
        <v>0</v>
      </c>
      <c r="X135" s="83" t="s">
        <v>439</v>
      </c>
    </row>
    <row r="136" spans="2:24" s="231" customFormat="1" x14ac:dyDescent="0.2">
      <c r="B136" s="83" t="s">
        <v>578</v>
      </c>
      <c r="C136" s="83" t="s">
        <v>536</v>
      </c>
      <c r="D136" s="83" t="s">
        <v>438</v>
      </c>
      <c r="E136" s="83">
        <v>2441</v>
      </c>
      <c r="F136" s="83">
        <v>61.024999999999999</v>
      </c>
      <c r="G136" s="83">
        <v>3.2250000000000001</v>
      </c>
      <c r="H136" s="83">
        <v>9.5609999999999999</v>
      </c>
      <c r="I136" s="83">
        <v>0.318</v>
      </c>
      <c r="J136" s="83">
        <v>2.8000000000000001E-2</v>
      </c>
      <c r="K136" s="83">
        <v>17</v>
      </c>
      <c r="L136" s="83">
        <v>13385</v>
      </c>
      <c r="M136" s="83">
        <v>13385</v>
      </c>
      <c r="N136" s="83">
        <v>1.5611501178000001E-4</v>
      </c>
      <c r="O136" s="83">
        <v>1.5611501178000001E-4</v>
      </c>
      <c r="P136" s="83">
        <v>1</v>
      </c>
      <c r="Q136" s="83">
        <v>1200</v>
      </c>
      <c r="R136" s="83">
        <v>1200</v>
      </c>
      <c r="S136" s="83">
        <v>5.2920342999999998E-6</v>
      </c>
      <c r="T136" s="83">
        <v>5.2920342999999998E-6</v>
      </c>
      <c r="U136" s="83">
        <v>2</v>
      </c>
      <c r="V136" s="83">
        <v>6.4668659117600004E-3</v>
      </c>
      <c r="W136" s="83">
        <v>6.4668659117600004E-3</v>
      </c>
      <c r="X136" s="83" t="s">
        <v>439</v>
      </c>
    </row>
    <row r="137" spans="2:24" s="231" customFormat="1" x14ac:dyDescent="0.2">
      <c r="B137" s="83" t="s">
        <v>579</v>
      </c>
      <c r="C137" s="83" t="s">
        <v>536</v>
      </c>
      <c r="D137" s="83" t="s">
        <v>438</v>
      </c>
      <c r="E137" s="83">
        <v>825</v>
      </c>
      <c r="F137" s="83">
        <v>150.173</v>
      </c>
      <c r="G137" s="83">
        <v>2.64</v>
      </c>
      <c r="H137" s="83">
        <v>8.6850000000000005</v>
      </c>
      <c r="I137" s="83">
        <v>3.641</v>
      </c>
      <c r="J137" s="83">
        <v>1.4470000000000001</v>
      </c>
      <c r="K137" s="83">
        <v>31</v>
      </c>
      <c r="L137" s="83">
        <v>49166</v>
      </c>
      <c r="M137" s="83">
        <v>49166</v>
      </c>
      <c r="N137" s="83">
        <v>5.6889368699999997E-4</v>
      </c>
      <c r="O137" s="83">
        <v>5.6889368699999997E-4</v>
      </c>
      <c r="P137" s="83">
        <v>4</v>
      </c>
      <c r="Q137" s="83">
        <v>19535</v>
      </c>
      <c r="R137" s="83">
        <v>19535</v>
      </c>
      <c r="S137" s="83">
        <v>8.7318565910000006E-5</v>
      </c>
      <c r="T137" s="83">
        <v>8.7318565910000006E-5</v>
      </c>
      <c r="U137" s="83">
        <v>0</v>
      </c>
      <c r="V137" s="83">
        <v>0</v>
      </c>
      <c r="W137" s="83">
        <v>0</v>
      </c>
      <c r="X137" s="83" t="s">
        <v>439</v>
      </c>
    </row>
    <row r="138" spans="2:24" s="231" customFormat="1" x14ac:dyDescent="0.2">
      <c r="B138" s="83" t="s">
        <v>580</v>
      </c>
      <c r="C138" s="83" t="s">
        <v>536</v>
      </c>
      <c r="D138" s="83" t="s">
        <v>438</v>
      </c>
      <c r="E138" s="83">
        <v>2</v>
      </c>
      <c r="F138" s="83">
        <v>25.968</v>
      </c>
      <c r="G138" s="83">
        <v>0.98099999999999998</v>
      </c>
      <c r="H138" s="83">
        <v>6.2149999999999999</v>
      </c>
      <c r="I138" s="83">
        <v>0</v>
      </c>
      <c r="J138" s="83">
        <v>0</v>
      </c>
      <c r="K138" s="83">
        <v>0</v>
      </c>
      <c r="L138" s="83">
        <v>0</v>
      </c>
      <c r="M138" s="83">
        <v>0</v>
      </c>
      <c r="N138" s="83">
        <v>0</v>
      </c>
      <c r="O138" s="83">
        <v>0</v>
      </c>
      <c r="P138" s="83">
        <v>0</v>
      </c>
      <c r="Q138" s="83">
        <v>0</v>
      </c>
      <c r="R138" s="83">
        <v>0</v>
      </c>
      <c r="S138" s="83">
        <v>0</v>
      </c>
      <c r="T138" s="83">
        <v>0</v>
      </c>
      <c r="U138" s="83">
        <v>2</v>
      </c>
      <c r="V138" s="83">
        <v>5.2920342999999998E-6</v>
      </c>
      <c r="W138" s="83">
        <v>5.2920342999999998E-6</v>
      </c>
      <c r="X138" s="83" t="s">
        <v>439</v>
      </c>
    </row>
    <row r="139" spans="2:24" s="231" customFormat="1" x14ac:dyDescent="0.2">
      <c r="B139" s="83" t="s">
        <v>581</v>
      </c>
      <c r="C139" s="83" t="s">
        <v>536</v>
      </c>
      <c r="D139" s="83" t="s">
        <v>438</v>
      </c>
      <c r="E139" s="83">
        <v>1759</v>
      </c>
      <c r="F139" s="83">
        <v>88.427000000000007</v>
      </c>
      <c r="G139" s="83">
        <v>4.3079999999999998</v>
      </c>
      <c r="H139" s="83">
        <v>6.7320000000000002</v>
      </c>
      <c r="I139" s="83">
        <v>1.694</v>
      </c>
      <c r="J139" s="83">
        <v>0.309</v>
      </c>
      <c r="K139" s="83">
        <v>16</v>
      </c>
      <c r="L139" s="83">
        <v>69857</v>
      </c>
      <c r="M139" s="83">
        <v>69857</v>
      </c>
      <c r="N139" s="83">
        <v>7.2103967306000002E-4</v>
      </c>
      <c r="O139" s="83">
        <v>7.2103967306000002E-4</v>
      </c>
      <c r="P139" s="83">
        <v>3</v>
      </c>
      <c r="Q139" s="83">
        <v>12762</v>
      </c>
      <c r="R139" s="83">
        <v>12762</v>
      </c>
      <c r="S139" s="83">
        <v>1.0716369453E-4</v>
      </c>
      <c r="T139" s="83">
        <v>1.0716369453E-4</v>
      </c>
      <c r="U139" s="83">
        <v>1</v>
      </c>
      <c r="V139" s="83">
        <v>2.3456942024399998E-3</v>
      </c>
      <c r="W139" s="83">
        <v>2.3456942024399998E-3</v>
      </c>
      <c r="X139" s="83" t="s">
        <v>439</v>
      </c>
    </row>
    <row r="140" spans="2:24" s="231" customFormat="1" x14ac:dyDescent="0.2">
      <c r="B140" s="83" t="s">
        <v>582</v>
      </c>
      <c r="C140" s="83" t="s">
        <v>536</v>
      </c>
      <c r="D140" s="83" t="s">
        <v>456</v>
      </c>
      <c r="E140" s="83">
        <v>1862</v>
      </c>
      <c r="F140" s="83">
        <v>286.387</v>
      </c>
      <c r="G140" s="83">
        <v>5.9969999999999999</v>
      </c>
      <c r="H140" s="83">
        <v>6.0149999999999997</v>
      </c>
      <c r="I140" s="83">
        <v>6.8010000000000002</v>
      </c>
      <c r="J140" s="83">
        <v>2.7149999999999999</v>
      </c>
      <c r="K140" s="83">
        <v>64</v>
      </c>
      <c r="L140" s="83">
        <v>311877</v>
      </c>
      <c r="M140" s="83">
        <v>311877</v>
      </c>
      <c r="N140" s="83">
        <v>3.53904793657E-3</v>
      </c>
      <c r="O140" s="83">
        <v>3.53904793657E-3</v>
      </c>
      <c r="P140" s="83">
        <v>71</v>
      </c>
      <c r="Q140" s="83">
        <v>124486</v>
      </c>
      <c r="R140" s="83">
        <v>124486</v>
      </c>
      <c r="S140" s="83">
        <v>7.7925205032999996E-4</v>
      </c>
      <c r="T140" s="83">
        <v>7.7925205032999996E-4</v>
      </c>
      <c r="U140" s="83">
        <v>7</v>
      </c>
      <c r="V140" s="83">
        <v>1.7310244187690001E-2</v>
      </c>
      <c r="W140" s="83">
        <v>1.7310244187690001E-2</v>
      </c>
      <c r="X140" s="83" t="s">
        <v>439</v>
      </c>
    </row>
    <row r="141" spans="2:24" s="231" customFormat="1" x14ac:dyDescent="0.2">
      <c r="B141" s="83" t="s">
        <v>583</v>
      </c>
      <c r="C141" s="83" t="s">
        <v>489</v>
      </c>
      <c r="D141" s="83" t="s">
        <v>2</v>
      </c>
      <c r="E141" s="83">
        <v>279</v>
      </c>
      <c r="F141" s="83">
        <v>10.023999999999999</v>
      </c>
      <c r="G141" s="83">
        <v>4.1749999999999998</v>
      </c>
      <c r="H141" s="83">
        <v>9.4019999999999992</v>
      </c>
      <c r="I141" s="83">
        <v>12.205</v>
      </c>
      <c r="J141" s="83">
        <v>2.218</v>
      </c>
      <c r="K141" s="83">
        <v>3</v>
      </c>
      <c r="L141" s="83">
        <v>85902</v>
      </c>
      <c r="M141" s="83">
        <v>85902</v>
      </c>
      <c r="N141" s="83">
        <v>3.8234947801E-4</v>
      </c>
      <c r="O141" s="83">
        <v>3.8234947801E-4</v>
      </c>
      <c r="P141" s="83">
        <v>3</v>
      </c>
      <c r="Q141" s="83">
        <v>15608</v>
      </c>
      <c r="R141" s="83">
        <v>15608</v>
      </c>
      <c r="S141" s="83">
        <v>5.292034298E-5</v>
      </c>
      <c r="T141" s="83">
        <v>5.292034298E-5</v>
      </c>
      <c r="U141" s="83">
        <v>0</v>
      </c>
      <c r="V141" s="83">
        <v>0</v>
      </c>
      <c r="W141" s="83">
        <v>0</v>
      </c>
      <c r="X141" s="83" t="s">
        <v>466</v>
      </c>
    </row>
    <row r="142" spans="2:24" s="231" customFormat="1" x14ac:dyDescent="0.2">
      <c r="B142" s="83" t="s">
        <v>584</v>
      </c>
      <c r="C142" s="83" t="s">
        <v>489</v>
      </c>
      <c r="D142" s="83" t="s">
        <v>2</v>
      </c>
      <c r="E142" s="83">
        <v>801</v>
      </c>
      <c r="F142" s="83">
        <v>10.385999999999999</v>
      </c>
      <c r="G142" s="83">
        <v>3.1840000000000002</v>
      </c>
      <c r="H142" s="83">
        <v>4.4619999999999997</v>
      </c>
      <c r="I142" s="83">
        <v>0.45200000000000001</v>
      </c>
      <c r="J142" s="83">
        <v>0.39100000000000001</v>
      </c>
      <c r="K142" s="83">
        <v>4</v>
      </c>
      <c r="L142" s="83">
        <v>10151</v>
      </c>
      <c r="M142" s="83">
        <v>10151</v>
      </c>
      <c r="N142" s="83">
        <v>2.0771234618000001E-4</v>
      </c>
      <c r="O142" s="83">
        <v>2.0771234618000001E-4</v>
      </c>
      <c r="P142" s="83">
        <v>3</v>
      </c>
      <c r="Q142" s="83">
        <v>8790</v>
      </c>
      <c r="R142" s="83">
        <v>8790</v>
      </c>
      <c r="S142" s="83">
        <v>3.439822293E-5</v>
      </c>
      <c r="T142" s="83">
        <v>3.439822293E-5</v>
      </c>
      <c r="U142" s="83">
        <v>0</v>
      </c>
      <c r="V142" s="83">
        <v>0</v>
      </c>
      <c r="W142" s="83">
        <v>0</v>
      </c>
      <c r="X142" s="83" t="s">
        <v>439</v>
      </c>
    </row>
    <row r="143" spans="2:24" s="231" customFormat="1" x14ac:dyDescent="0.2">
      <c r="B143" s="83" t="s">
        <v>585</v>
      </c>
      <c r="C143" s="83" t="s">
        <v>489</v>
      </c>
      <c r="D143" s="83" t="s">
        <v>456</v>
      </c>
      <c r="E143" s="83">
        <v>2583</v>
      </c>
      <c r="F143" s="83">
        <v>296.83499999999998</v>
      </c>
      <c r="G143" s="83">
        <v>4.1589999999999998</v>
      </c>
      <c r="H143" s="83">
        <v>8.0470000000000006</v>
      </c>
      <c r="I143" s="83">
        <v>3.6070000000000002</v>
      </c>
      <c r="J143" s="83">
        <v>1.1930000000000001</v>
      </c>
      <c r="K143" s="83">
        <v>43</v>
      </c>
      <c r="L143" s="83">
        <v>171401</v>
      </c>
      <c r="M143" s="83">
        <v>171401</v>
      </c>
      <c r="N143" s="83">
        <v>2.5018092142299999E-3</v>
      </c>
      <c r="O143" s="83">
        <v>2.5018092142299999E-3</v>
      </c>
      <c r="P143" s="83">
        <v>17</v>
      </c>
      <c r="Q143" s="83">
        <v>56694</v>
      </c>
      <c r="R143" s="83">
        <v>56694</v>
      </c>
      <c r="S143" s="83">
        <v>3.2942913502999999E-4</v>
      </c>
      <c r="T143" s="83">
        <v>3.2942913502999999E-4</v>
      </c>
      <c r="U143" s="83">
        <v>1</v>
      </c>
      <c r="V143" s="83">
        <v>3.3697028390399998E-3</v>
      </c>
      <c r="W143" s="83">
        <v>3.3697028390399998E-3</v>
      </c>
      <c r="X143" s="83" t="s">
        <v>439</v>
      </c>
    </row>
    <row r="144" spans="2:24" s="231" customFormat="1" x14ac:dyDescent="0.2">
      <c r="B144" s="83" t="s">
        <v>586</v>
      </c>
      <c r="C144" s="83" t="s">
        <v>489</v>
      </c>
      <c r="D144" s="83" t="s">
        <v>456</v>
      </c>
      <c r="E144" s="83">
        <v>2734</v>
      </c>
      <c r="F144" s="83">
        <v>865.75699999999995</v>
      </c>
      <c r="G144" s="83">
        <v>2.2149999999999999</v>
      </c>
      <c r="H144" s="83">
        <v>9.202</v>
      </c>
      <c r="I144" s="83">
        <v>33.619999999999997</v>
      </c>
      <c r="J144" s="83">
        <v>4.0279999999999996</v>
      </c>
      <c r="K144" s="83">
        <v>86</v>
      </c>
      <c r="L144" s="83">
        <v>1481459</v>
      </c>
      <c r="M144" s="83">
        <v>1481459</v>
      </c>
      <c r="N144" s="83">
        <v>1.4932797779459999E-2</v>
      </c>
      <c r="O144" s="83">
        <v>1.4932797779459999E-2</v>
      </c>
      <c r="P144" s="83">
        <v>46</v>
      </c>
      <c r="Q144" s="83">
        <v>177492</v>
      </c>
      <c r="R144" s="83">
        <v>177492</v>
      </c>
      <c r="S144" s="83">
        <v>1.5399819806200001E-3</v>
      </c>
      <c r="T144" s="83">
        <v>1.5399819806200001E-3</v>
      </c>
      <c r="U144" s="83">
        <v>0</v>
      </c>
      <c r="V144" s="83">
        <v>0</v>
      </c>
      <c r="W144" s="83">
        <v>0</v>
      </c>
      <c r="X144" s="83" t="s">
        <v>439</v>
      </c>
    </row>
    <row r="145" spans="2:24" s="231" customFormat="1" x14ac:dyDescent="0.2">
      <c r="B145" s="83" t="s">
        <v>587</v>
      </c>
      <c r="C145" s="83" t="s">
        <v>489</v>
      </c>
      <c r="D145" s="83" t="s">
        <v>438</v>
      </c>
      <c r="E145" s="83">
        <v>4966</v>
      </c>
      <c r="F145" s="83">
        <v>70.382000000000005</v>
      </c>
      <c r="G145" s="83">
        <v>6.7679999999999998</v>
      </c>
      <c r="H145" s="83">
        <v>10.836</v>
      </c>
      <c r="I145" s="83">
        <v>2.3109999999999999</v>
      </c>
      <c r="J145" s="83">
        <v>3.7269999999999999</v>
      </c>
      <c r="K145" s="83">
        <v>14</v>
      </c>
      <c r="L145" s="83">
        <v>221792</v>
      </c>
      <c r="M145" s="83">
        <v>221792</v>
      </c>
      <c r="N145" s="83">
        <v>6.8809675955499999E-3</v>
      </c>
      <c r="O145" s="83">
        <v>6.8809675955499999E-3</v>
      </c>
      <c r="P145" s="83">
        <v>28</v>
      </c>
      <c r="Q145" s="83">
        <v>357734</v>
      </c>
      <c r="R145" s="83">
        <v>357734</v>
      </c>
      <c r="S145" s="83">
        <v>1.9077783643100001E-3</v>
      </c>
      <c r="T145" s="83">
        <v>1.9077783643100001E-3</v>
      </c>
      <c r="U145" s="83">
        <v>1</v>
      </c>
      <c r="V145" s="83">
        <v>6.5409543919299996E-3</v>
      </c>
      <c r="W145" s="83">
        <v>6.5409543919299996E-3</v>
      </c>
      <c r="X145" s="83" t="s">
        <v>439</v>
      </c>
    </row>
    <row r="146" spans="2:24" s="231" customFormat="1" x14ac:dyDescent="0.2">
      <c r="B146" s="83" t="s">
        <v>588</v>
      </c>
      <c r="C146" s="83" t="s">
        <v>489</v>
      </c>
      <c r="D146" s="83" t="s">
        <v>438</v>
      </c>
      <c r="E146" s="83">
        <v>1301</v>
      </c>
      <c r="F146" s="83">
        <v>21.605</v>
      </c>
      <c r="G146" s="83">
        <v>0.76500000000000001</v>
      </c>
      <c r="H146" s="83">
        <v>3.984</v>
      </c>
      <c r="I146" s="83">
        <v>8.8999999999999996E-2</v>
      </c>
      <c r="J146" s="83">
        <v>8.5000000000000006E-2</v>
      </c>
      <c r="K146" s="83">
        <v>3</v>
      </c>
      <c r="L146" s="83">
        <v>5115</v>
      </c>
      <c r="M146" s="83">
        <v>5115</v>
      </c>
      <c r="N146" s="83">
        <v>8.5995557340000004E-5</v>
      </c>
      <c r="O146" s="83">
        <v>8.5995557340000004E-5</v>
      </c>
      <c r="P146" s="83">
        <v>3</v>
      </c>
      <c r="Q146" s="83">
        <v>4880</v>
      </c>
      <c r="R146" s="83">
        <v>4880</v>
      </c>
      <c r="S146" s="83">
        <v>4.4982291530000001E-5</v>
      </c>
      <c r="T146" s="83">
        <v>4.4982291530000001E-5</v>
      </c>
      <c r="U146" s="83">
        <v>1</v>
      </c>
      <c r="V146" s="83">
        <v>1.7318182239099999E-3</v>
      </c>
      <c r="W146" s="83">
        <v>1.7318182239099999E-3</v>
      </c>
      <c r="X146" s="83" t="s">
        <v>439</v>
      </c>
    </row>
    <row r="147" spans="2:24" s="231" customFormat="1" x14ac:dyDescent="0.2">
      <c r="B147" s="83" t="s">
        <v>589</v>
      </c>
      <c r="C147" s="83" t="s">
        <v>489</v>
      </c>
      <c r="D147" s="83" t="s">
        <v>438</v>
      </c>
      <c r="E147" s="83">
        <v>3512</v>
      </c>
      <c r="F147" s="83">
        <v>44.674999999999997</v>
      </c>
      <c r="G147" s="83">
        <v>7.2930000000000001</v>
      </c>
      <c r="H147" s="83">
        <v>12.548999999999999</v>
      </c>
      <c r="I147" s="83">
        <v>0.77400000000000002</v>
      </c>
      <c r="J147" s="83">
        <v>1.6140000000000001</v>
      </c>
      <c r="K147" s="83">
        <v>11</v>
      </c>
      <c r="L147" s="83">
        <v>30988</v>
      </c>
      <c r="M147" s="83">
        <v>29692</v>
      </c>
      <c r="N147" s="83">
        <v>6.1916801282999999E-4</v>
      </c>
      <c r="O147" s="83">
        <v>6.0858394422999996E-4</v>
      </c>
      <c r="P147" s="83">
        <v>6</v>
      </c>
      <c r="Q147" s="83">
        <v>64626</v>
      </c>
      <c r="R147" s="83">
        <v>64626</v>
      </c>
      <c r="S147" s="83">
        <v>3.2413710072999997E-4</v>
      </c>
      <c r="T147" s="83">
        <v>3.2413710072999997E-4</v>
      </c>
      <c r="U147" s="83">
        <v>1</v>
      </c>
      <c r="V147" s="83">
        <v>4.6358220447599999E-3</v>
      </c>
      <c r="W147" s="83">
        <v>4.6358220447599999E-3</v>
      </c>
      <c r="X147" s="83" t="s">
        <v>439</v>
      </c>
    </row>
    <row r="148" spans="2:24" s="231" customFormat="1" x14ac:dyDescent="0.2">
      <c r="B148" s="83" t="s">
        <v>590</v>
      </c>
      <c r="C148" s="83" t="s">
        <v>489</v>
      </c>
      <c r="D148" s="83" t="s">
        <v>2</v>
      </c>
      <c r="E148" s="83">
        <v>831</v>
      </c>
      <c r="F148" s="83">
        <v>3.468</v>
      </c>
      <c r="G148" s="83">
        <v>2.34</v>
      </c>
      <c r="H148" s="83">
        <v>6.4539999999999997</v>
      </c>
      <c r="I148" s="83">
        <v>0.443</v>
      </c>
      <c r="J148" s="83">
        <v>0.61599999999999999</v>
      </c>
      <c r="K148" s="83">
        <v>1</v>
      </c>
      <c r="L148" s="83">
        <v>10168</v>
      </c>
      <c r="M148" s="83">
        <v>10168</v>
      </c>
      <c r="N148" s="83">
        <v>1.0980971168E-4</v>
      </c>
      <c r="O148" s="83">
        <v>1.0980971168E-4</v>
      </c>
      <c r="P148" s="83">
        <v>3</v>
      </c>
      <c r="Q148" s="83">
        <v>14145</v>
      </c>
      <c r="R148" s="83">
        <v>14145</v>
      </c>
      <c r="S148" s="83">
        <v>5.292034298E-5</v>
      </c>
      <c r="T148" s="83">
        <v>5.292034298E-5</v>
      </c>
      <c r="U148" s="83">
        <v>1</v>
      </c>
      <c r="V148" s="83">
        <v>1.0994201253399999E-3</v>
      </c>
      <c r="W148" s="83">
        <v>1.0994201253399999E-3</v>
      </c>
      <c r="X148" s="83" t="s">
        <v>439</v>
      </c>
    </row>
    <row r="149" spans="2:24" s="231" customFormat="1" x14ac:dyDescent="0.2">
      <c r="B149" s="83" t="s">
        <v>591</v>
      </c>
      <c r="C149" s="83" t="s">
        <v>518</v>
      </c>
      <c r="D149" s="83" t="s">
        <v>456</v>
      </c>
      <c r="E149" s="83">
        <v>308</v>
      </c>
      <c r="F149" s="83">
        <v>29.641999999999999</v>
      </c>
      <c r="G149" s="83">
        <v>0</v>
      </c>
      <c r="H149" s="83">
        <v>0.71099999999999997</v>
      </c>
      <c r="I149" s="83">
        <v>0.92900000000000005</v>
      </c>
      <c r="J149" s="83">
        <v>3.0000000000000001E-3</v>
      </c>
      <c r="K149" s="83">
        <v>12</v>
      </c>
      <c r="L149" s="83">
        <v>113256</v>
      </c>
      <c r="M149" s="83">
        <v>113256</v>
      </c>
      <c r="N149" s="83">
        <v>9.1419892492000004E-4</v>
      </c>
      <c r="O149" s="83">
        <v>9.1419892492000004E-4</v>
      </c>
      <c r="P149" s="83">
        <v>1</v>
      </c>
      <c r="Q149" s="83">
        <v>424</v>
      </c>
      <c r="R149" s="83">
        <v>424</v>
      </c>
      <c r="S149" s="83">
        <v>1.05840686E-5</v>
      </c>
      <c r="T149" s="83">
        <v>1.05840686E-5</v>
      </c>
      <c r="U149" s="83">
        <v>0</v>
      </c>
      <c r="V149" s="83">
        <v>0</v>
      </c>
      <c r="W149" s="83">
        <v>0</v>
      </c>
      <c r="X149" s="83" t="s">
        <v>439</v>
      </c>
    </row>
    <row r="150" spans="2:24" s="231" customFormat="1" x14ac:dyDescent="0.2">
      <c r="B150" s="83" t="s">
        <v>592</v>
      </c>
      <c r="C150" s="83" t="s">
        <v>484</v>
      </c>
      <c r="D150" s="83" t="s">
        <v>438</v>
      </c>
      <c r="E150" s="83">
        <v>48</v>
      </c>
      <c r="F150" s="83">
        <v>26.209</v>
      </c>
      <c r="G150" s="83">
        <v>0</v>
      </c>
      <c r="H150" s="83">
        <v>0</v>
      </c>
      <c r="I150" s="83">
        <v>7.4260000000000002</v>
      </c>
      <c r="J150" s="83">
        <v>2.032</v>
      </c>
      <c r="K150" s="83">
        <v>5</v>
      </c>
      <c r="L150" s="83">
        <v>25436</v>
      </c>
      <c r="M150" s="83">
        <v>25436</v>
      </c>
      <c r="N150" s="83">
        <v>2.8444684349999998E-4</v>
      </c>
      <c r="O150" s="83">
        <v>2.8444684349999998E-4</v>
      </c>
      <c r="P150" s="83">
        <v>1</v>
      </c>
      <c r="Q150" s="83">
        <v>6960</v>
      </c>
      <c r="R150" s="83">
        <v>6960</v>
      </c>
      <c r="S150" s="83">
        <v>6.3504411569999998E-5</v>
      </c>
      <c r="T150" s="83">
        <v>6.3504411569999998E-5</v>
      </c>
      <c r="U150" s="83">
        <v>0</v>
      </c>
      <c r="V150" s="83">
        <v>0</v>
      </c>
      <c r="W150" s="83">
        <v>0</v>
      </c>
      <c r="X150" s="83" t="s">
        <v>466</v>
      </c>
    </row>
    <row r="151" spans="2:24" s="231" customFormat="1" x14ac:dyDescent="0.2">
      <c r="B151" s="83" t="s">
        <v>593</v>
      </c>
      <c r="C151" s="83" t="s">
        <v>550</v>
      </c>
      <c r="D151" s="83" t="s">
        <v>438</v>
      </c>
      <c r="E151" s="83">
        <v>2042</v>
      </c>
      <c r="F151" s="83">
        <v>59.064999999999998</v>
      </c>
      <c r="G151" s="83">
        <v>2.548</v>
      </c>
      <c r="H151" s="83">
        <v>9.2409999999999997</v>
      </c>
      <c r="I151" s="83">
        <v>2.782</v>
      </c>
      <c r="J151" s="83">
        <v>1.3460000000000001</v>
      </c>
      <c r="K151" s="83">
        <v>20</v>
      </c>
      <c r="L151" s="83">
        <v>84515</v>
      </c>
      <c r="M151" s="83">
        <v>84515</v>
      </c>
      <c r="N151" s="83">
        <v>3.0032294639299999E-3</v>
      </c>
      <c r="O151" s="83">
        <v>3.0032294639299999E-3</v>
      </c>
      <c r="P151" s="83">
        <v>10</v>
      </c>
      <c r="Q151" s="83">
        <v>40890</v>
      </c>
      <c r="R151" s="83">
        <v>40890</v>
      </c>
      <c r="S151" s="83">
        <v>2.3152650052E-4</v>
      </c>
      <c r="T151" s="83">
        <v>2.3152650052E-4</v>
      </c>
      <c r="U151" s="83">
        <v>0</v>
      </c>
      <c r="V151" s="83">
        <v>0</v>
      </c>
      <c r="W151" s="83">
        <v>0</v>
      </c>
      <c r="X151" s="83" t="s">
        <v>439</v>
      </c>
    </row>
    <row r="152" spans="2:24" s="231" customFormat="1" x14ac:dyDescent="0.2">
      <c r="B152" s="83" t="s">
        <v>594</v>
      </c>
      <c r="C152" s="83" t="s">
        <v>550</v>
      </c>
      <c r="D152" s="83" t="s">
        <v>438</v>
      </c>
      <c r="E152" s="83">
        <v>3355</v>
      </c>
      <c r="F152" s="83">
        <v>32.997999999999998</v>
      </c>
      <c r="G152" s="83">
        <v>6.3890000000000002</v>
      </c>
      <c r="H152" s="83">
        <v>8.2140000000000004</v>
      </c>
      <c r="I152" s="83">
        <v>5.6710000000000003</v>
      </c>
      <c r="J152" s="83">
        <v>1.3440000000000001</v>
      </c>
      <c r="K152" s="83">
        <v>9</v>
      </c>
      <c r="L152" s="83">
        <v>299557</v>
      </c>
      <c r="M152" s="83">
        <v>299189</v>
      </c>
      <c r="N152" s="83">
        <v>6.0659943137099997E-3</v>
      </c>
      <c r="O152" s="83">
        <v>6.06467130513E-3</v>
      </c>
      <c r="P152" s="83">
        <v>5</v>
      </c>
      <c r="Q152" s="83">
        <v>70976</v>
      </c>
      <c r="R152" s="83">
        <v>70976</v>
      </c>
      <c r="S152" s="83">
        <v>3.9690257232999999E-4</v>
      </c>
      <c r="T152" s="83">
        <v>3.9690257232999999E-4</v>
      </c>
      <c r="U152" s="83">
        <v>0</v>
      </c>
      <c r="V152" s="83">
        <v>0</v>
      </c>
      <c r="W152" s="83">
        <v>0</v>
      </c>
      <c r="X152" s="83" t="s">
        <v>439</v>
      </c>
    </row>
    <row r="153" spans="2:24" s="231" customFormat="1" x14ac:dyDescent="0.2">
      <c r="B153" s="83" t="s">
        <v>595</v>
      </c>
      <c r="C153" s="83" t="s">
        <v>550</v>
      </c>
      <c r="D153" s="83" t="s">
        <v>2</v>
      </c>
      <c r="E153" s="83">
        <v>3</v>
      </c>
      <c r="F153" s="83">
        <v>0.08</v>
      </c>
      <c r="G153" s="83">
        <v>0</v>
      </c>
      <c r="H153" s="83">
        <v>3.278</v>
      </c>
      <c r="I153" s="83">
        <v>0</v>
      </c>
      <c r="J153" s="83">
        <v>0</v>
      </c>
      <c r="K153" s="83">
        <v>0</v>
      </c>
      <c r="L153" s="83">
        <v>0</v>
      </c>
      <c r="M153" s="83">
        <v>0</v>
      </c>
      <c r="N153" s="83">
        <v>0</v>
      </c>
      <c r="O153" s="83">
        <v>0</v>
      </c>
      <c r="P153" s="83">
        <v>0</v>
      </c>
      <c r="Q153" s="83">
        <v>0</v>
      </c>
      <c r="R153" s="83">
        <v>0</v>
      </c>
      <c r="S153" s="83">
        <v>0</v>
      </c>
      <c r="T153" s="83">
        <v>0</v>
      </c>
      <c r="U153" s="83">
        <v>0</v>
      </c>
      <c r="V153" s="83">
        <v>0</v>
      </c>
      <c r="W153" s="83">
        <v>0</v>
      </c>
      <c r="X153" s="83" t="s">
        <v>439</v>
      </c>
    </row>
    <row r="154" spans="2:24" s="231" customFormat="1" x14ac:dyDescent="0.2">
      <c r="B154" s="83" t="s">
        <v>596</v>
      </c>
      <c r="C154" s="83" t="s">
        <v>550</v>
      </c>
      <c r="D154" s="83" t="s">
        <v>438</v>
      </c>
      <c r="E154" s="83">
        <v>3156</v>
      </c>
      <c r="F154" s="83">
        <v>67.664000000000001</v>
      </c>
      <c r="G154" s="83">
        <v>5.2460000000000004</v>
      </c>
      <c r="H154" s="83">
        <v>13.465999999999999</v>
      </c>
      <c r="I154" s="83">
        <v>11.962999999999999</v>
      </c>
      <c r="J154" s="83">
        <v>0.26900000000000002</v>
      </c>
      <c r="K154" s="83">
        <v>21</v>
      </c>
      <c r="L154" s="83">
        <v>731058</v>
      </c>
      <c r="M154" s="83">
        <v>706491</v>
      </c>
      <c r="N154" s="83">
        <v>1.6005757733320001E-2</v>
      </c>
      <c r="O154" s="83">
        <v>1.582450555862E-2</v>
      </c>
      <c r="P154" s="83">
        <v>5</v>
      </c>
      <c r="Q154" s="83">
        <v>16465</v>
      </c>
      <c r="R154" s="83">
        <v>16465</v>
      </c>
      <c r="S154" s="83">
        <v>2.4607959484000002E-4</v>
      </c>
      <c r="T154" s="83">
        <v>2.4607959484000002E-4</v>
      </c>
      <c r="U154" s="83">
        <v>0</v>
      </c>
      <c r="V154" s="83">
        <v>0</v>
      </c>
      <c r="W154" s="83">
        <v>0</v>
      </c>
      <c r="X154" s="83" t="s">
        <v>439</v>
      </c>
    </row>
    <row r="155" spans="2:24" s="231" customFormat="1" x14ac:dyDescent="0.2">
      <c r="B155" s="83" t="s">
        <v>597</v>
      </c>
      <c r="C155" s="83" t="s">
        <v>550</v>
      </c>
      <c r="D155" s="83" t="s">
        <v>438</v>
      </c>
      <c r="E155" s="83">
        <v>1593</v>
      </c>
      <c r="F155" s="83">
        <v>150.03800000000001</v>
      </c>
      <c r="G155" s="83">
        <v>8.1530000000000005</v>
      </c>
      <c r="H155" s="83">
        <v>9.6359999999999992</v>
      </c>
      <c r="I155" s="83">
        <v>17.398</v>
      </c>
      <c r="J155" s="83">
        <v>0.746</v>
      </c>
      <c r="K155" s="83">
        <v>30</v>
      </c>
      <c r="L155" s="83">
        <v>594776</v>
      </c>
      <c r="M155" s="83">
        <v>594776</v>
      </c>
      <c r="N155" s="83">
        <v>7.4525072996999998E-3</v>
      </c>
      <c r="O155" s="83">
        <v>7.4525072996999998E-3</v>
      </c>
      <c r="P155" s="83">
        <v>17</v>
      </c>
      <c r="Q155" s="83">
        <v>25520</v>
      </c>
      <c r="R155" s="83">
        <v>25520</v>
      </c>
      <c r="S155" s="83">
        <v>2.2358844908000001E-4</v>
      </c>
      <c r="T155" s="83">
        <v>2.2358844908000001E-4</v>
      </c>
      <c r="U155" s="83">
        <v>0</v>
      </c>
      <c r="V155" s="83">
        <v>0</v>
      </c>
      <c r="W155" s="83">
        <v>0</v>
      </c>
      <c r="X155" s="83" t="s">
        <v>439</v>
      </c>
    </row>
    <row r="156" spans="2:24" s="231" customFormat="1" x14ac:dyDescent="0.2">
      <c r="B156" s="83" t="s">
        <v>598</v>
      </c>
      <c r="C156" s="83" t="s">
        <v>550</v>
      </c>
      <c r="D156" s="83" t="s">
        <v>2</v>
      </c>
      <c r="E156" s="83">
        <v>0</v>
      </c>
      <c r="F156" s="83">
        <v>6.7000000000000004E-2</v>
      </c>
      <c r="G156" s="83">
        <v>0</v>
      </c>
      <c r="H156" s="83">
        <v>11.65</v>
      </c>
      <c r="I156" s="83">
        <v>0</v>
      </c>
      <c r="J156" s="83">
        <v>0</v>
      </c>
      <c r="K156" s="83">
        <v>0</v>
      </c>
      <c r="L156" s="83">
        <v>0</v>
      </c>
      <c r="M156" s="83">
        <v>0</v>
      </c>
      <c r="N156" s="83">
        <v>0</v>
      </c>
      <c r="O156" s="83">
        <v>0</v>
      </c>
      <c r="P156" s="83">
        <v>0</v>
      </c>
      <c r="Q156" s="83">
        <v>0</v>
      </c>
      <c r="R156" s="83">
        <v>0</v>
      </c>
      <c r="S156" s="83">
        <v>0</v>
      </c>
      <c r="T156" s="83">
        <v>0</v>
      </c>
      <c r="U156" s="83">
        <v>0</v>
      </c>
      <c r="V156" s="83">
        <v>0</v>
      </c>
      <c r="W156" s="83">
        <v>0</v>
      </c>
      <c r="X156" s="83" t="s">
        <v>439</v>
      </c>
    </row>
    <row r="157" spans="2:24" s="231" customFormat="1" x14ac:dyDescent="0.2">
      <c r="B157" s="83" t="s">
        <v>599</v>
      </c>
      <c r="C157" s="83" t="s">
        <v>550</v>
      </c>
      <c r="D157" s="83" t="s">
        <v>438</v>
      </c>
      <c r="E157" s="83">
        <v>230</v>
      </c>
      <c r="F157" s="83">
        <v>41.356000000000002</v>
      </c>
      <c r="G157" s="83">
        <v>2.5529999999999999</v>
      </c>
      <c r="H157" s="83">
        <v>4.1470000000000002</v>
      </c>
      <c r="I157" s="83">
        <v>2.419</v>
      </c>
      <c r="J157" s="83">
        <v>34.627000000000002</v>
      </c>
      <c r="K157" s="83">
        <v>12</v>
      </c>
      <c r="L157" s="83">
        <v>30460</v>
      </c>
      <c r="M157" s="83">
        <v>27632</v>
      </c>
      <c r="N157" s="83">
        <v>4.1013265806999998E-4</v>
      </c>
      <c r="O157" s="83">
        <v>4.0087159805E-4</v>
      </c>
      <c r="P157" s="83">
        <v>12</v>
      </c>
      <c r="Q157" s="83">
        <v>435968</v>
      </c>
      <c r="R157" s="83">
        <v>435968</v>
      </c>
      <c r="S157" s="83">
        <v>1.2674422142899999E-3</v>
      </c>
      <c r="T157" s="83">
        <v>1.2674422142899999E-3</v>
      </c>
      <c r="U157" s="83">
        <v>0</v>
      </c>
      <c r="V157" s="83">
        <v>0</v>
      </c>
      <c r="W157" s="83">
        <v>0</v>
      </c>
      <c r="X157" s="83" t="s">
        <v>466</v>
      </c>
    </row>
    <row r="158" spans="2:24" s="231" customFormat="1" x14ac:dyDescent="0.2">
      <c r="B158" s="83" t="s">
        <v>600</v>
      </c>
      <c r="C158" s="83" t="s">
        <v>550</v>
      </c>
      <c r="D158" s="83" t="s">
        <v>2</v>
      </c>
      <c r="E158" s="83">
        <v>6</v>
      </c>
      <c r="F158" s="83">
        <v>0.60799999999999998</v>
      </c>
      <c r="G158" s="83">
        <v>1.4830000000000001</v>
      </c>
      <c r="H158" s="83">
        <v>5.41</v>
      </c>
      <c r="I158" s="83">
        <v>0</v>
      </c>
      <c r="J158" s="83">
        <v>0</v>
      </c>
      <c r="K158" s="83">
        <v>0</v>
      </c>
      <c r="L158" s="83">
        <v>0</v>
      </c>
      <c r="M158" s="83">
        <v>0</v>
      </c>
      <c r="N158" s="83">
        <v>0</v>
      </c>
      <c r="O158" s="83">
        <v>0</v>
      </c>
      <c r="P158" s="83">
        <v>0</v>
      </c>
      <c r="Q158" s="83">
        <v>0</v>
      </c>
      <c r="R158" s="83">
        <v>0</v>
      </c>
      <c r="S158" s="83">
        <v>0</v>
      </c>
      <c r="T158" s="83">
        <v>0</v>
      </c>
      <c r="U158" s="83">
        <v>0</v>
      </c>
      <c r="V158" s="83">
        <v>0</v>
      </c>
      <c r="W158" s="83">
        <v>0</v>
      </c>
      <c r="X158" s="83" t="s">
        <v>439</v>
      </c>
    </row>
    <row r="159" spans="2:24" s="231" customFormat="1" x14ac:dyDescent="0.2">
      <c r="B159" s="83" t="s">
        <v>601</v>
      </c>
      <c r="C159" s="83" t="s">
        <v>550</v>
      </c>
      <c r="D159" s="83" t="s">
        <v>438</v>
      </c>
      <c r="E159" s="83">
        <v>17</v>
      </c>
      <c r="F159" s="83">
        <v>3.2759999999999998</v>
      </c>
      <c r="G159" s="83">
        <v>0.60199999999999998</v>
      </c>
      <c r="H159" s="83">
        <v>0.86899999999999999</v>
      </c>
      <c r="I159" s="83">
        <v>0</v>
      </c>
      <c r="J159" s="83">
        <v>7.9000000000000001E-2</v>
      </c>
      <c r="K159" s="83">
        <v>0</v>
      </c>
      <c r="L159" s="83">
        <v>0</v>
      </c>
      <c r="M159" s="83">
        <v>0</v>
      </c>
      <c r="N159" s="83">
        <v>0</v>
      </c>
      <c r="O159" s="83">
        <v>0</v>
      </c>
      <c r="P159" s="83">
        <v>1</v>
      </c>
      <c r="Q159" s="83">
        <v>600</v>
      </c>
      <c r="R159" s="83">
        <v>600</v>
      </c>
      <c r="S159" s="83">
        <v>2.6460171499999999E-6</v>
      </c>
      <c r="T159" s="83">
        <v>2.6460171499999999E-6</v>
      </c>
      <c r="U159" s="83">
        <v>0</v>
      </c>
      <c r="V159" s="83">
        <v>0</v>
      </c>
      <c r="W159" s="83">
        <v>0</v>
      </c>
      <c r="X159" s="83" t="s">
        <v>439</v>
      </c>
    </row>
    <row r="160" spans="2:24" s="231" customFormat="1" x14ac:dyDescent="0.2">
      <c r="B160" s="83" t="s">
        <v>602</v>
      </c>
      <c r="C160" s="83" t="s">
        <v>550</v>
      </c>
      <c r="D160" s="83" t="s">
        <v>2</v>
      </c>
      <c r="E160" s="83">
        <v>463</v>
      </c>
      <c r="F160" s="83">
        <v>2.5139999999999998</v>
      </c>
      <c r="G160" s="83">
        <v>1.597</v>
      </c>
      <c r="H160" s="83">
        <v>3.238</v>
      </c>
      <c r="I160" s="83">
        <v>3.5000000000000003E-2</v>
      </c>
      <c r="J160" s="83">
        <v>0.501</v>
      </c>
      <c r="K160" s="83">
        <v>1</v>
      </c>
      <c r="L160" s="83">
        <v>976</v>
      </c>
      <c r="M160" s="83">
        <v>976</v>
      </c>
      <c r="N160" s="83">
        <v>6.6150428700000001E-6</v>
      </c>
      <c r="O160" s="83">
        <v>6.6150428700000001E-6</v>
      </c>
      <c r="P160" s="83">
        <v>4</v>
      </c>
      <c r="Q160" s="83">
        <v>13833</v>
      </c>
      <c r="R160" s="83">
        <v>13833</v>
      </c>
      <c r="S160" s="83">
        <v>6.6150428719999993E-5</v>
      </c>
      <c r="T160" s="83">
        <v>6.6150428719999993E-5</v>
      </c>
      <c r="U160" s="83">
        <v>0</v>
      </c>
      <c r="V160" s="83">
        <v>0</v>
      </c>
      <c r="W160" s="83">
        <v>0</v>
      </c>
      <c r="X160" s="83" t="s">
        <v>439</v>
      </c>
    </row>
    <row r="161" spans="2:24" s="231" customFormat="1" x14ac:dyDescent="0.2">
      <c r="B161" s="83" t="s">
        <v>603</v>
      </c>
      <c r="C161" s="83" t="s">
        <v>550</v>
      </c>
      <c r="D161" s="83" t="s">
        <v>2</v>
      </c>
      <c r="E161" s="83">
        <v>564</v>
      </c>
      <c r="F161" s="83">
        <v>10.577</v>
      </c>
      <c r="G161" s="83">
        <v>1.1060000000000001</v>
      </c>
      <c r="H161" s="83">
        <v>7.6609999999999996</v>
      </c>
      <c r="I161" s="83">
        <v>4.2000000000000003E-2</v>
      </c>
      <c r="J161" s="83">
        <v>4.0679999999999996</v>
      </c>
      <c r="K161" s="83">
        <v>1</v>
      </c>
      <c r="L161" s="83">
        <v>580</v>
      </c>
      <c r="M161" s="83">
        <v>580</v>
      </c>
      <c r="N161" s="83">
        <v>9.2610600200000004E-6</v>
      </c>
      <c r="O161" s="83">
        <v>9.2610600200000004E-6</v>
      </c>
      <c r="P161" s="83">
        <v>13</v>
      </c>
      <c r="Q161" s="83">
        <v>55915</v>
      </c>
      <c r="R161" s="83">
        <v>55915</v>
      </c>
      <c r="S161" s="83">
        <v>2.1300438048E-4</v>
      </c>
      <c r="T161" s="83">
        <v>2.1300438048E-4</v>
      </c>
      <c r="U161" s="83">
        <v>0</v>
      </c>
      <c r="V161" s="83">
        <v>0</v>
      </c>
      <c r="W161" s="83">
        <v>0</v>
      </c>
      <c r="X161" s="83" t="s">
        <v>439</v>
      </c>
    </row>
    <row r="162" spans="2:24" s="231" customFormat="1" x14ac:dyDescent="0.2">
      <c r="B162" s="83" t="s">
        <v>604</v>
      </c>
      <c r="C162" s="83" t="s">
        <v>550</v>
      </c>
      <c r="D162" s="83" t="s">
        <v>2</v>
      </c>
      <c r="E162" s="83">
        <v>3</v>
      </c>
      <c r="F162" s="83">
        <v>1.198</v>
      </c>
      <c r="G162" s="83">
        <v>0.19700000000000001</v>
      </c>
      <c r="H162" s="83">
        <v>5.41</v>
      </c>
      <c r="I162" s="83">
        <v>0</v>
      </c>
      <c r="J162" s="83">
        <v>0</v>
      </c>
      <c r="K162" s="83">
        <v>0</v>
      </c>
      <c r="L162" s="83">
        <v>0</v>
      </c>
      <c r="M162" s="83">
        <v>0</v>
      </c>
      <c r="N162" s="83">
        <v>0</v>
      </c>
      <c r="O162" s="83">
        <v>0</v>
      </c>
      <c r="P162" s="83">
        <v>0</v>
      </c>
      <c r="Q162" s="83">
        <v>0</v>
      </c>
      <c r="R162" s="83">
        <v>0</v>
      </c>
      <c r="S162" s="83">
        <v>0</v>
      </c>
      <c r="T162" s="83">
        <v>0</v>
      </c>
      <c r="U162" s="83">
        <v>0</v>
      </c>
      <c r="V162" s="83">
        <v>0</v>
      </c>
      <c r="W162" s="83">
        <v>0</v>
      </c>
      <c r="X162" s="83" t="s">
        <v>439</v>
      </c>
    </row>
    <row r="163" spans="2:24" s="231" customFormat="1" x14ac:dyDescent="0.2">
      <c r="B163" s="83" t="s">
        <v>605</v>
      </c>
      <c r="C163" s="83" t="s">
        <v>550</v>
      </c>
      <c r="D163" s="83" t="s">
        <v>2</v>
      </c>
      <c r="E163" s="83">
        <v>542</v>
      </c>
      <c r="F163" s="83">
        <v>0.67</v>
      </c>
      <c r="G163" s="83">
        <v>2.7010000000000001</v>
      </c>
      <c r="H163" s="83">
        <v>5.3710000000000004</v>
      </c>
      <c r="I163" s="83">
        <v>0.77800000000000002</v>
      </c>
      <c r="J163" s="83">
        <v>0</v>
      </c>
      <c r="K163" s="83">
        <v>1</v>
      </c>
      <c r="L163" s="83">
        <v>14461</v>
      </c>
      <c r="M163" s="83">
        <v>151</v>
      </c>
      <c r="N163" s="83">
        <v>4.2336274379999999E-5</v>
      </c>
      <c r="O163" s="83">
        <v>2.6460171499999999E-6</v>
      </c>
      <c r="P163" s="83">
        <v>0</v>
      </c>
      <c r="Q163" s="83">
        <v>0</v>
      </c>
      <c r="R163" s="83">
        <v>0</v>
      </c>
      <c r="S163" s="83">
        <v>0</v>
      </c>
      <c r="T163" s="83">
        <v>0</v>
      </c>
      <c r="U163" s="83">
        <v>1</v>
      </c>
      <c r="V163" s="83">
        <v>7.1574763875999995E-4</v>
      </c>
      <c r="W163" s="83">
        <v>7.1574763875999995E-4</v>
      </c>
      <c r="X163" s="83" t="s">
        <v>439</v>
      </c>
    </row>
    <row r="164" spans="2:24" s="231" customFormat="1" x14ac:dyDescent="0.2">
      <c r="B164" s="83" t="s">
        <v>606</v>
      </c>
      <c r="C164" s="83" t="s">
        <v>550</v>
      </c>
      <c r="D164" s="83" t="s">
        <v>2</v>
      </c>
      <c r="E164" s="83">
        <v>450</v>
      </c>
      <c r="F164" s="83">
        <v>0.20100000000000001</v>
      </c>
      <c r="G164" s="83">
        <v>2.859</v>
      </c>
      <c r="H164" s="83">
        <v>7.4240000000000004</v>
      </c>
      <c r="I164" s="83">
        <v>1.2999999999999999E-2</v>
      </c>
      <c r="J164" s="83">
        <v>0</v>
      </c>
      <c r="K164" s="83">
        <v>0</v>
      </c>
      <c r="L164" s="83">
        <v>148</v>
      </c>
      <c r="M164" s="83">
        <v>148</v>
      </c>
      <c r="N164" s="83">
        <v>1.32300857E-6</v>
      </c>
      <c r="O164" s="83">
        <v>1.32300857E-6</v>
      </c>
      <c r="P164" s="83">
        <v>0</v>
      </c>
      <c r="Q164" s="83">
        <v>0</v>
      </c>
      <c r="R164" s="83">
        <v>0</v>
      </c>
      <c r="S164" s="83">
        <v>0</v>
      </c>
      <c r="T164" s="83">
        <v>0</v>
      </c>
      <c r="U164" s="83">
        <v>0</v>
      </c>
      <c r="V164" s="83">
        <v>0</v>
      </c>
      <c r="W164" s="83">
        <v>0</v>
      </c>
      <c r="X164" s="83" t="s">
        <v>439</v>
      </c>
    </row>
    <row r="165" spans="2:24" s="231" customFormat="1" x14ac:dyDescent="0.2">
      <c r="B165" s="83" t="s">
        <v>607</v>
      </c>
      <c r="C165" s="83" t="s">
        <v>550</v>
      </c>
      <c r="D165" s="83" t="s">
        <v>2</v>
      </c>
      <c r="E165" s="83">
        <v>2445</v>
      </c>
      <c r="F165" s="83">
        <v>11.275</v>
      </c>
      <c r="G165" s="83">
        <v>1.1319999999999999</v>
      </c>
      <c r="H165" s="83">
        <v>8.7270000000000003</v>
      </c>
      <c r="I165" s="83">
        <v>1.1040000000000001</v>
      </c>
      <c r="J165" s="83">
        <v>0.25800000000000001</v>
      </c>
      <c r="K165" s="83">
        <v>9</v>
      </c>
      <c r="L165" s="83">
        <v>52124</v>
      </c>
      <c r="M165" s="83">
        <v>43924</v>
      </c>
      <c r="N165" s="83">
        <v>4.9612821541000004E-4</v>
      </c>
      <c r="O165" s="83">
        <v>4.6305300104999998E-4</v>
      </c>
      <c r="P165" s="83">
        <v>3</v>
      </c>
      <c r="Q165" s="83">
        <v>12177</v>
      </c>
      <c r="R165" s="83">
        <v>12177</v>
      </c>
      <c r="S165" s="83">
        <v>4.7628308680000003E-5</v>
      </c>
      <c r="T165" s="83">
        <v>4.7628308680000003E-5</v>
      </c>
      <c r="U165" s="83">
        <v>1</v>
      </c>
      <c r="V165" s="83">
        <v>4.4995521616000003E-3</v>
      </c>
      <c r="W165" s="83">
        <v>4.4995521616000003E-3</v>
      </c>
      <c r="X165" s="83" t="s">
        <v>439</v>
      </c>
    </row>
    <row r="166" spans="2:24" s="231" customFormat="1" x14ac:dyDescent="0.2">
      <c r="B166" s="83" t="s">
        <v>608</v>
      </c>
      <c r="C166" s="83" t="s">
        <v>550</v>
      </c>
      <c r="D166" s="83" t="s">
        <v>2</v>
      </c>
      <c r="E166" s="83">
        <v>277</v>
      </c>
      <c r="F166" s="83">
        <v>0</v>
      </c>
      <c r="G166" s="83">
        <v>2.0369999999999999</v>
      </c>
      <c r="H166" s="83">
        <v>3.08</v>
      </c>
      <c r="I166" s="83">
        <v>1.6020000000000001</v>
      </c>
      <c r="J166" s="83">
        <v>0.26100000000000001</v>
      </c>
      <c r="K166" s="83">
        <v>1</v>
      </c>
      <c r="L166" s="83">
        <v>31506</v>
      </c>
      <c r="M166" s="83">
        <v>31506</v>
      </c>
      <c r="N166" s="83">
        <v>3.929335466E-4</v>
      </c>
      <c r="O166" s="83">
        <v>3.929335466E-4</v>
      </c>
      <c r="P166" s="83">
        <v>3</v>
      </c>
      <c r="Q166" s="83">
        <v>5127</v>
      </c>
      <c r="R166" s="83">
        <v>5127</v>
      </c>
      <c r="S166" s="83">
        <v>7.1442463019999998E-5</v>
      </c>
      <c r="T166" s="83">
        <v>7.1442463019999998E-5</v>
      </c>
      <c r="U166" s="83">
        <v>0</v>
      </c>
      <c r="V166" s="83">
        <v>0</v>
      </c>
      <c r="W166" s="83">
        <v>0</v>
      </c>
      <c r="X166" s="83" t="s">
        <v>439</v>
      </c>
    </row>
    <row r="167" spans="2:24" s="231" customFormat="1" x14ac:dyDescent="0.2">
      <c r="B167" s="83" t="s">
        <v>609</v>
      </c>
      <c r="C167" s="83" t="s">
        <v>550</v>
      </c>
      <c r="D167" s="83" t="s">
        <v>2</v>
      </c>
      <c r="E167" s="83">
        <v>608</v>
      </c>
      <c r="F167" s="83">
        <v>1.3759999999999999</v>
      </c>
      <c r="G167" s="83">
        <v>2.0110000000000001</v>
      </c>
      <c r="H167" s="83">
        <v>7.9770000000000003</v>
      </c>
      <c r="I167" s="83">
        <v>2.1000000000000001E-2</v>
      </c>
      <c r="J167" s="83">
        <v>0</v>
      </c>
      <c r="K167" s="83">
        <v>0</v>
      </c>
      <c r="L167" s="83">
        <v>326</v>
      </c>
      <c r="M167" s="83">
        <v>326</v>
      </c>
      <c r="N167" s="83">
        <v>5.2920342999999998E-6</v>
      </c>
      <c r="O167" s="83">
        <v>5.2920342999999998E-6</v>
      </c>
      <c r="P167" s="83">
        <v>0</v>
      </c>
      <c r="Q167" s="83">
        <v>0</v>
      </c>
      <c r="R167" s="83">
        <v>0</v>
      </c>
      <c r="S167" s="83">
        <v>0</v>
      </c>
      <c r="T167" s="83">
        <v>0</v>
      </c>
      <c r="U167" s="83">
        <v>1</v>
      </c>
      <c r="V167" s="83">
        <v>8.1629629042E-4</v>
      </c>
      <c r="W167" s="83">
        <v>8.1629629042E-4</v>
      </c>
      <c r="X167" s="83" t="s">
        <v>439</v>
      </c>
    </row>
    <row r="168" spans="2:24" s="231" customFormat="1" x14ac:dyDescent="0.2">
      <c r="B168" s="83" t="s">
        <v>610</v>
      </c>
      <c r="C168" s="83" t="s">
        <v>550</v>
      </c>
      <c r="D168" s="83" t="s">
        <v>2</v>
      </c>
      <c r="E168" s="83">
        <v>3769</v>
      </c>
      <c r="F168" s="83">
        <v>14.945</v>
      </c>
      <c r="G168" s="83">
        <v>2.3330000000000002</v>
      </c>
      <c r="H168" s="83">
        <v>11.689</v>
      </c>
      <c r="I168" s="83">
        <v>4.0880000000000001</v>
      </c>
      <c r="J168" s="83">
        <v>0.93200000000000005</v>
      </c>
      <c r="K168" s="83">
        <v>9</v>
      </c>
      <c r="L168" s="83">
        <v>231499</v>
      </c>
      <c r="M168" s="83">
        <v>230955</v>
      </c>
      <c r="N168" s="83">
        <v>3.3974860191099999E-3</v>
      </c>
      <c r="O168" s="83">
        <v>3.3961630105299998E-3</v>
      </c>
      <c r="P168" s="83">
        <v>3</v>
      </c>
      <c r="Q168" s="83">
        <v>52804</v>
      </c>
      <c r="R168" s="83">
        <v>52804</v>
      </c>
      <c r="S168" s="83">
        <v>1.9315925186999999E-4</v>
      </c>
      <c r="T168" s="83">
        <v>1.9315925186999999E-4</v>
      </c>
      <c r="U168" s="83">
        <v>3</v>
      </c>
      <c r="V168" s="83">
        <v>1.500424024248E-2</v>
      </c>
      <c r="W168" s="83">
        <v>1.500424024248E-2</v>
      </c>
      <c r="X168" s="83" t="s">
        <v>439</v>
      </c>
    </row>
    <row r="169" spans="2:24" s="231" customFormat="1" x14ac:dyDescent="0.2">
      <c r="B169" s="83" t="s">
        <v>611</v>
      </c>
      <c r="C169" s="83" t="s">
        <v>550</v>
      </c>
      <c r="D169" s="83" t="s">
        <v>2</v>
      </c>
      <c r="E169" s="83">
        <v>2190</v>
      </c>
      <c r="F169" s="83">
        <v>8.1950000000000003</v>
      </c>
      <c r="G169" s="83">
        <v>1.4319999999999999</v>
      </c>
      <c r="H169" s="83">
        <v>5.41</v>
      </c>
      <c r="I169" s="83">
        <v>2.5680000000000001</v>
      </c>
      <c r="J169" s="83">
        <v>2.9359999999999999</v>
      </c>
      <c r="K169" s="83">
        <v>10</v>
      </c>
      <c r="L169" s="83">
        <v>185757</v>
      </c>
      <c r="M169" s="83">
        <v>185757</v>
      </c>
      <c r="N169" s="83">
        <v>2.6314640545200001E-3</v>
      </c>
      <c r="O169" s="83">
        <v>2.6314640545200001E-3</v>
      </c>
      <c r="P169" s="83">
        <v>18</v>
      </c>
      <c r="Q169" s="83">
        <v>212417</v>
      </c>
      <c r="R169" s="83">
        <v>212417</v>
      </c>
      <c r="S169" s="83">
        <v>9.1816795065000002E-4</v>
      </c>
      <c r="T169" s="83">
        <v>9.1816795065000002E-4</v>
      </c>
      <c r="U169" s="83">
        <v>0</v>
      </c>
      <c r="V169" s="83">
        <v>0</v>
      </c>
      <c r="W169" s="83">
        <v>0</v>
      </c>
      <c r="X169" s="83" t="s">
        <v>439</v>
      </c>
    </row>
    <row r="170" spans="2:24" s="231" customFormat="1" x14ac:dyDescent="0.2">
      <c r="B170" s="83" t="s">
        <v>612</v>
      </c>
      <c r="C170" s="83" t="s">
        <v>550</v>
      </c>
      <c r="D170" s="83" t="s">
        <v>2</v>
      </c>
      <c r="E170" s="83">
        <v>1322</v>
      </c>
      <c r="F170" s="83">
        <v>5.1070000000000002</v>
      </c>
      <c r="G170" s="83">
        <v>1.0089999999999999</v>
      </c>
      <c r="H170" s="83">
        <v>5.45</v>
      </c>
      <c r="I170" s="83">
        <v>0.123</v>
      </c>
      <c r="J170" s="83">
        <v>0.16400000000000001</v>
      </c>
      <c r="K170" s="83">
        <v>1</v>
      </c>
      <c r="L170" s="83">
        <v>5548</v>
      </c>
      <c r="M170" s="83">
        <v>5548</v>
      </c>
      <c r="N170" s="83">
        <v>8.4672548759999998E-5</v>
      </c>
      <c r="O170" s="83">
        <v>8.4672548759999998E-5</v>
      </c>
      <c r="P170" s="83">
        <v>1</v>
      </c>
      <c r="Q170" s="83">
        <v>7425</v>
      </c>
      <c r="R170" s="83">
        <v>7425</v>
      </c>
      <c r="S170" s="83">
        <v>4.3659282959999998E-5</v>
      </c>
      <c r="T170" s="83">
        <v>4.3659282959999998E-5</v>
      </c>
      <c r="U170" s="83">
        <v>2</v>
      </c>
      <c r="V170" s="83">
        <v>2.9833843353100002E-3</v>
      </c>
      <c r="W170" s="83">
        <v>2.9833843353100002E-3</v>
      </c>
      <c r="X170" s="83" t="s">
        <v>439</v>
      </c>
    </row>
    <row r="171" spans="2:24" s="231" customFormat="1" x14ac:dyDescent="0.2">
      <c r="B171" s="83" t="s">
        <v>613</v>
      </c>
      <c r="C171" s="83" t="s">
        <v>550</v>
      </c>
      <c r="D171" s="83" t="s">
        <v>456</v>
      </c>
      <c r="E171" s="83">
        <v>3673</v>
      </c>
      <c r="F171" s="83">
        <v>236.46199999999999</v>
      </c>
      <c r="G171" s="83">
        <v>13.281000000000001</v>
      </c>
      <c r="H171" s="83">
        <v>11.808</v>
      </c>
      <c r="I171" s="83">
        <v>25.981999999999999</v>
      </c>
      <c r="J171" s="83">
        <v>3.3039999999999998</v>
      </c>
      <c r="K171" s="83">
        <v>52</v>
      </c>
      <c r="L171" s="83">
        <v>1375525</v>
      </c>
      <c r="M171" s="83">
        <v>905476</v>
      </c>
      <c r="N171" s="83">
        <v>1.180520550954E-2</v>
      </c>
      <c r="O171" s="83">
        <v>8.3997814389800002E-3</v>
      </c>
      <c r="P171" s="83">
        <v>37</v>
      </c>
      <c r="Q171" s="83">
        <v>174926</v>
      </c>
      <c r="R171" s="83">
        <v>174926</v>
      </c>
      <c r="S171" s="83">
        <v>2.73862774905E-3</v>
      </c>
      <c r="T171" s="83">
        <v>2.73862774905E-3</v>
      </c>
      <c r="U171" s="83">
        <v>4</v>
      </c>
      <c r="V171" s="83">
        <v>1.9354292435169999E-2</v>
      </c>
      <c r="W171" s="83">
        <v>1.9354292435169999E-2</v>
      </c>
      <c r="X171" s="83" t="s">
        <v>439</v>
      </c>
    </row>
    <row r="172" spans="2:24" s="231" customFormat="1" x14ac:dyDescent="0.2">
      <c r="B172" s="83" t="s">
        <v>614</v>
      </c>
      <c r="C172" s="83" t="s">
        <v>550</v>
      </c>
      <c r="D172" s="83" t="s">
        <v>2</v>
      </c>
      <c r="E172" s="83">
        <v>2051</v>
      </c>
      <c r="F172" s="83">
        <v>7.766</v>
      </c>
      <c r="G172" s="83">
        <v>1.121</v>
      </c>
      <c r="H172" s="83">
        <v>4.7389999999999999</v>
      </c>
      <c r="I172" s="83">
        <v>0.313</v>
      </c>
      <c r="J172" s="83">
        <v>0.22700000000000001</v>
      </c>
      <c r="K172" s="83">
        <v>4</v>
      </c>
      <c r="L172" s="83">
        <v>34073</v>
      </c>
      <c r="M172" s="83">
        <v>34073</v>
      </c>
      <c r="N172" s="83">
        <v>2.4078756054000001E-4</v>
      </c>
      <c r="O172" s="83">
        <v>2.4078756054000001E-4</v>
      </c>
      <c r="P172" s="83">
        <v>3</v>
      </c>
      <c r="Q172" s="83">
        <v>24740</v>
      </c>
      <c r="R172" s="83">
        <v>24740</v>
      </c>
      <c r="S172" s="83">
        <v>1.4553094319E-4</v>
      </c>
      <c r="T172" s="83">
        <v>1.4553094319E-4</v>
      </c>
      <c r="U172" s="83">
        <v>2</v>
      </c>
      <c r="V172" s="83">
        <v>5.4494723180300002E-3</v>
      </c>
      <c r="W172" s="83">
        <v>5.4494723180300002E-3</v>
      </c>
      <c r="X172" s="83" t="s">
        <v>439</v>
      </c>
    </row>
    <row r="173" spans="2:24" s="231" customFormat="1" x14ac:dyDescent="0.2">
      <c r="B173" s="83" t="s">
        <v>615</v>
      </c>
      <c r="C173" s="83" t="s">
        <v>550</v>
      </c>
      <c r="D173" s="83" t="s">
        <v>2</v>
      </c>
      <c r="E173" s="83">
        <v>2272</v>
      </c>
      <c r="F173" s="83">
        <v>11.298999999999999</v>
      </c>
      <c r="G173" s="83">
        <v>0.3</v>
      </c>
      <c r="H173" s="83">
        <v>3.831</v>
      </c>
      <c r="I173" s="83">
        <v>0.876</v>
      </c>
      <c r="J173" s="83">
        <v>1.621</v>
      </c>
      <c r="K173" s="83">
        <v>8</v>
      </c>
      <c r="L173" s="83">
        <v>106397</v>
      </c>
      <c r="M173" s="83">
        <v>97117</v>
      </c>
      <c r="N173" s="83">
        <v>2.2253004221699998E-3</v>
      </c>
      <c r="O173" s="83">
        <v>2.2014862678299998E-3</v>
      </c>
      <c r="P173" s="83">
        <v>7</v>
      </c>
      <c r="Q173" s="83">
        <v>196830</v>
      </c>
      <c r="R173" s="83">
        <v>196830</v>
      </c>
      <c r="S173" s="83">
        <v>1.0689909281300001E-3</v>
      </c>
      <c r="T173" s="83">
        <v>1.0689909281300001E-3</v>
      </c>
      <c r="U173" s="83">
        <v>2</v>
      </c>
      <c r="V173" s="83">
        <v>6.0276270650499999E-3</v>
      </c>
      <c r="W173" s="83">
        <v>6.0276270650499999E-3</v>
      </c>
      <c r="X173" s="83" t="s">
        <v>439</v>
      </c>
    </row>
    <row r="174" spans="2:24" s="231" customFormat="1" x14ac:dyDescent="0.2">
      <c r="B174" s="83" t="s">
        <v>616</v>
      </c>
      <c r="C174" s="83" t="s">
        <v>550</v>
      </c>
      <c r="D174" s="83" t="s">
        <v>456</v>
      </c>
      <c r="E174" s="83">
        <v>4091</v>
      </c>
      <c r="F174" s="83">
        <v>367.81099999999998</v>
      </c>
      <c r="G174" s="83">
        <v>8.3689999999999998</v>
      </c>
      <c r="H174" s="83">
        <v>12.677</v>
      </c>
      <c r="I174" s="83">
        <v>8.9220000000000006</v>
      </c>
      <c r="J174" s="83">
        <v>10.606</v>
      </c>
      <c r="K174" s="83">
        <v>75</v>
      </c>
      <c r="L174" s="83">
        <v>543127</v>
      </c>
      <c r="M174" s="83">
        <v>534892</v>
      </c>
      <c r="N174" s="83">
        <v>7.2275958420499999E-3</v>
      </c>
      <c r="O174" s="83">
        <v>7.19055160196E-3</v>
      </c>
      <c r="P174" s="83">
        <v>110</v>
      </c>
      <c r="Q174" s="83">
        <v>645661</v>
      </c>
      <c r="R174" s="83">
        <v>645661</v>
      </c>
      <c r="S174" s="83">
        <v>2.9608931895499999E-3</v>
      </c>
      <c r="T174" s="83">
        <v>2.9608931895499999E-3</v>
      </c>
      <c r="U174" s="83">
        <v>2</v>
      </c>
      <c r="V174" s="83">
        <v>1.079971899298E-2</v>
      </c>
      <c r="W174" s="83">
        <v>1.079971899298E-2</v>
      </c>
      <c r="X174" s="83" t="s">
        <v>439</v>
      </c>
    </row>
    <row r="175" spans="2:24" s="231" customFormat="1" x14ac:dyDescent="0.2">
      <c r="B175" s="83" t="s">
        <v>617</v>
      </c>
      <c r="C175" s="83" t="s">
        <v>550</v>
      </c>
      <c r="D175" s="83" t="s">
        <v>2</v>
      </c>
      <c r="E175" s="83">
        <v>3955</v>
      </c>
      <c r="F175" s="83">
        <v>15.221</v>
      </c>
      <c r="G175" s="83">
        <v>7.94</v>
      </c>
      <c r="H175" s="83">
        <v>8.9250000000000007</v>
      </c>
      <c r="I175" s="83">
        <v>6.1760000000000002</v>
      </c>
      <c r="J175" s="83">
        <v>2.0179999999999998</v>
      </c>
      <c r="K175" s="83">
        <v>8</v>
      </c>
      <c r="L175" s="83">
        <v>545189</v>
      </c>
      <c r="M175" s="83">
        <v>545189</v>
      </c>
      <c r="N175" s="83">
        <v>4.3990035099400002E-3</v>
      </c>
      <c r="O175" s="83">
        <v>4.3990035099400002E-3</v>
      </c>
      <c r="P175" s="83">
        <v>14</v>
      </c>
      <c r="Q175" s="83">
        <v>178181</v>
      </c>
      <c r="R175" s="83">
        <v>178181</v>
      </c>
      <c r="S175" s="83">
        <v>1.1893847084E-3</v>
      </c>
      <c r="T175" s="83">
        <v>1.1893847084E-3</v>
      </c>
      <c r="U175" s="83">
        <v>0</v>
      </c>
      <c r="V175" s="83">
        <v>0</v>
      </c>
      <c r="W175" s="83">
        <v>0</v>
      </c>
      <c r="X175" s="83" t="s">
        <v>439</v>
      </c>
    </row>
    <row r="176" spans="2:24" s="231" customFormat="1" x14ac:dyDescent="0.2">
      <c r="B176" s="83" t="s">
        <v>618</v>
      </c>
      <c r="C176" s="83" t="s">
        <v>550</v>
      </c>
      <c r="D176" s="83" t="s">
        <v>2</v>
      </c>
      <c r="E176" s="83">
        <v>4798</v>
      </c>
      <c r="F176" s="83">
        <v>13.247999999999999</v>
      </c>
      <c r="G176" s="83">
        <v>1.006</v>
      </c>
      <c r="H176" s="83">
        <v>11.215</v>
      </c>
      <c r="I176" s="83">
        <v>9.3849999999999998</v>
      </c>
      <c r="J176" s="83">
        <v>1.498</v>
      </c>
      <c r="K176" s="83">
        <v>11</v>
      </c>
      <c r="L176" s="83">
        <v>857297</v>
      </c>
      <c r="M176" s="83">
        <v>857297</v>
      </c>
      <c r="N176" s="83">
        <v>5.7947775559499997E-3</v>
      </c>
      <c r="O176" s="83">
        <v>5.7947775559499997E-3</v>
      </c>
      <c r="P176" s="83">
        <v>23</v>
      </c>
      <c r="Q176" s="83">
        <v>136860</v>
      </c>
      <c r="R176" s="83">
        <v>136860</v>
      </c>
      <c r="S176" s="83">
        <v>9.4198210499000005E-4</v>
      </c>
      <c r="T176" s="83">
        <v>9.4198210499000005E-4</v>
      </c>
      <c r="U176" s="83">
        <v>0</v>
      </c>
      <c r="V176" s="83">
        <v>0</v>
      </c>
      <c r="W176" s="83">
        <v>0</v>
      </c>
      <c r="X176" s="83" t="s">
        <v>439</v>
      </c>
    </row>
    <row r="177" spans="2:24" s="231" customFormat="1" x14ac:dyDescent="0.2">
      <c r="B177" s="83" t="s">
        <v>619</v>
      </c>
      <c r="C177" s="83" t="s">
        <v>550</v>
      </c>
      <c r="D177" s="83" t="s">
        <v>2</v>
      </c>
      <c r="E177" s="83">
        <v>1229</v>
      </c>
      <c r="F177" s="83">
        <v>5.7169999999999996</v>
      </c>
      <c r="G177" s="83">
        <v>2.149</v>
      </c>
      <c r="H177" s="83">
        <v>5.0549999999999997</v>
      </c>
      <c r="I177" s="83">
        <v>2.4060000000000001</v>
      </c>
      <c r="J177" s="83">
        <v>0</v>
      </c>
      <c r="K177" s="83">
        <v>2</v>
      </c>
      <c r="L177" s="83">
        <v>104379</v>
      </c>
      <c r="M177" s="83">
        <v>104379</v>
      </c>
      <c r="N177" s="83">
        <v>1.68948194953E-3</v>
      </c>
      <c r="O177" s="83">
        <v>1.68948194953E-3</v>
      </c>
      <c r="P177" s="83">
        <v>0</v>
      </c>
      <c r="Q177" s="83">
        <v>0</v>
      </c>
      <c r="R177" s="83">
        <v>0</v>
      </c>
      <c r="S177" s="83">
        <v>0</v>
      </c>
      <c r="T177" s="83">
        <v>0</v>
      </c>
      <c r="U177" s="83">
        <v>0</v>
      </c>
      <c r="V177" s="83">
        <v>0</v>
      </c>
      <c r="W177" s="83">
        <v>0</v>
      </c>
      <c r="X177" s="83" t="s">
        <v>439</v>
      </c>
    </row>
    <row r="178" spans="2:24" s="231" customFormat="1" x14ac:dyDescent="0.2">
      <c r="B178" s="83" t="s">
        <v>620</v>
      </c>
      <c r="C178" s="83" t="s">
        <v>550</v>
      </c>
      <c r="D178" s="83" t="s">
        <v>2</v>
      </c>
      <c r="E178" s="83">
        <v>1469</v>
      </c>
      <c r="F178" s="83">
        <v>5.84</v>
      </c>
      <c r="G178" s="83">
        <v>1.571</v>
      </c>
      <c r="H178" s="83">
        <v>6.8319999999999999</v>
      </c>
      <c r="I178" s="83">
        <v>1.294</v>
      </c>
      <c r="J178" s="83">
        <v>0.254</v>
      </c>
      <c r="K178" s="83">
        <v>7</v>
      </c>
      <c r="L178" s="83">
        <v>58822</v>
      </c>
      <c r="M178" s="83">
        <v>58822</v>
      </c>
      <c r="N178" s="83">
        <v>6.7605738152999996E-4</v>
      </c>
      <c r="O178" s="83">
        <v>6.7605738152999996E-4</v>
      </c>
      <c r="P178" s="83">
        <v>2</v>
      </c>
      <c r="Q178" s="83">
        <v>11545</v>
      </c>
      <c r="R178" s="83">
        <v>11545</v>
      </c>
      <c r="S178" s="83">
        <v>1.9580526901E-4</v>
      </c>
      <c r="T178" s="83">
        <v>1.9580526901E-4</v>
      </c>
      <c r="U178" s="83">
        <v>0</v>
      </c>
      <c r="V178" s="83">
        <v>0</v>
      </c>
      <c r="W178" s="83">
        <v>0</v>
      </c>
      <c r="X178" s="83" t="s">
        <v>439</v>
      </c>
    </row>
    <row r="179" spans="2:24" s="231" customFormat="1" x14ac:dyDescent="0.2">
      <c r="B179" s="83" t="s">
        <v>621</v>
      </c>
      <c r="C179" s="83" t="s">
        <v>550</v>
      </c>
      <c r="D179" s="83" t="s">
        <v>2</v>
      </c>
      <c r="E179" s="83">
        <v>250</v>
      </c>
      <c r="F179" s="83">
        <v>5.4420000000000002</v>
      </c>
      <c r="G179" s="83">
        <v>0.442</v>
      </c>
      <c r="H179" s="83">
        <v>3.673</v>
      </c>
      <c r="I179" s="83">
        <v>6.7000000000000004E-2</v>
      </c>
      <c r="J179" s="83">
        <v>0.14399999999999999</v>
      </c>
      <c r="K179" s="83">
        <v>3</v>
      </c>
      <c r="L179" s="83">
        <v>893</v>
      </c>
      <c r="M179" s="83">
        <v>893</v>
      </c>
      <c r="N179" s="83">
        <v>7.9380514499999993E-6</v>
      </c>
      <c r="O179" s="83">
        <v>7.9380514499999993E-6</v>
      </c>
      <c r="P179" s="83">
        <v>2</v>
      </c>
      <c r="Q179" s="83">
        <v>1932</v>
      </c>
      <c r="R179" s="83">
        <v>1932</v>
      </c>
      <c r="S179" s="83">
        <v>7.9380514499999993E-6</v>
      </c>
      <c r="T179" s="83">
        <v>7.9380514499999993E-6</v>
      </c>
      <c r="U179" s="83">
        <v>0</v>
      </c>
      <c r="V179" s="83">
        <v>0</v>
      </c>
      <c r="W179" s="83">
        <v>0</v>
      </c>
      <c r="X179" s="83" t="s">
        <v>439</v>
      </c>
    </row>
    <row r="180" spans="2:24" s="231" customFormat="1" x14ac:dyDescent="0.2">
      <c r="B180" s="83" t="s">
        <v>622</v>
      </c>
      <c r="C180" s="83" t="s">
        <v>550</v>
      </c>
      <c r="D180" s="83" t="s">
        <v>2</v>
      </c>
      <c r="E180" s="83">
        <v>2881</v>
      </c>
      <c r="F180" s="83">
        <v>15.552</v>
      </c>
      <c r="G180" s="83">
        <v>2.1629999999999998</v>
      </c>
      <c r="H180" s="83">
        <v>7.9770000000000003</v>
      </c>
      <c r="I180" s="83">
        <v>2.141</v>
      </c>
      <c r="J180" s="83">
        <v>0.625</v>
      </c>
      <c r="K180" s="83">
        <v>10</v>
      </c>
      <c r="L180" s="83">
        <v>102556</v>
      </c>
      <c r="M180" s="83">
        <v>102556</v>
      </c>
      <c r="N180" s="83">
        <v>6.8002640725000002E-4</v>
      </c>
      <c r="O180" s="83">
        <v>6.8002640725000002E-4</v>
      </c>
      <c r="P180" s="83">
        <v>3</v>
      </c>
      <c r="Q180" s="83">
        <v>29945</v>
      </c>
      <c r="R180" s="83">
        <v>29945</v>
      </c>
      <c r="S180" s="83">
        <v>1.8125217470000001E-4</v>
      </c>
      <c r="T180" s="83">
        <v>1.8125217470000001E-4</v>
      </c>
      <c r="U180" s="83">
        <v>5</v>
      </c>
      <c r="V180" s="83">
        <v>1.911615089177E-2</v>
      </c>
      <c r="W180" s="83">
        <v>1.911615089177E-2</v>
      </c>
      <c r="X180" s="83" t="s">
        <v>439</v>
      </c>
    </row>
    <row r="181" spans="2:24" s="231" customFormat="1" x14ac:dyDescent="0.2">
      <c r="B181" s="83" t="s">
        <v>623</v>
      </c>
      <c r="C181" s="83" t="s">
        <v>550</v>
      </c>
      <c r="D181" s="83" t="s">
        <v>438</v>
      </c>
      <c r="E181" s="83">
        <v>4114</v>
      </c>
      <c r="F181" s="83">
        <v>42.164000000000001</v>
      </c>
      <c r="G181" s="83">
        <v>3.5070000000000001</v>
      </c>
      <c r="H181" s="83">
        <v>8.2140000000000004</v>
      </c>
      <c r="I181" s="83">
        <v>5.9850000000000003</v>
      </c>
      <c r="J181" s="83">
        <v>1.4750000000000001</v>
      </c>
      <c r="K181" s="83">
        <v>20</v>
      </c>
      <c r="L181" s="83">
        <v>624874</v>
      </c>
      <c r="M181" s="83">
        <v>592606</v>
      </c>
      <c r="N181" s="83">
        <v>1.1654382532049999E-2</v>
      </c>
      <c r="O181" s="83">
        <v>1.1569709983290001E-2</v>
      </c>
      <c r="P181" s="83">
        <v>21</v>
      </c>
      <c r="Q181" s="83">
        <v>153980</v>
      </c>
      <c r="R181" s="83">
        <v>153980</v>
      </c>
      <c r="S181" s="83">
        <v>8.7847769341E-4</v>
      </c>
      <c r="T181" s="83">
        <v>8.7847769341E-4</v>
      </c>
      <c r="U181" s="83">
        <v>4</v>
      </c>
      <c r="V181" s="83">
        <v>2.1689402569020001E-2</v>
      </c>
      <c r="W181" s="83">
        <v>2.1689402569020001E-2</v>
      </c>
      <c r="X181" s="83" t="s">
        <v>439</v>
      </c>
    </row>
    <row r="182" spans="2:24" s="231" customFormat="1" x14ac:dyDescent="0.2">
      <c r="B182" s="83" t="s">
        <v>624</v>
      </c>
      <c r="C182" s="83" t="s">
        <v>550</v>
      </c>
      <c r="D182" s="83" t="s">
        <v>2</v>
      </c>
      <c r="E182" s="83">
        <v>575</v>
      </c>
      <c r="F182" s="83">
        <v>3.85</v>
      </c>
      <c r="G182" s="83">
        <v>0.85299999999999998</v>
      </c>
      <c r="H182" s="83">
        <v>6.8710000000000004</v>
      </c>
      <c r="I182" s="83">
        <v>3.25</v>
      </c>
      <c r="J182" s="83">
        <v>9.8859999999999992</v>
      </c>
      <c r="K182" s="83">
        <v>3</v>
      </c>
      <c r="L182" s="83">
        <v>43299</v>
      </c>
      <c r="M182" s="83">
        <v>43299</v>
      </c>
      <c r="N182" s="83">
        <v>8.1761929898999997E-4</v>
      </c>
      <c r="O182" s="83">
        <v>8.1761929898999997E-4</v>
      </c>
      <c r="P182" s="83">
        <v>4</v>
      </c>
      <c r="Q182" s="83">
        <v>131691</v>
      </c>
      <c r="R182" s="83">
        <v>131691</v>
      </c>
      <c r="S182" s="83">
        <v>6.5753526149000001E-4</v>
      </c>
      <c r="T182" s="83">
        <v>6.5753526149000001E-4</v>
      </c>
      <c r="U182" s="83">
        <v>0</v>
      </c>
      <c r="V182" s="83">
        <v>0</v>
      </c>
      <c r="W182" s="83">
        <v>0</v>
      </c>
      <c r="X182" s="83" t="s">
        <v>466</v>
      </c>
    </row>
    <row r="183" spans="2:24" s="231" customFormat="1" x14ac:dyDescent="0.2">
      <c r="B183" s="83" t="s">
        <v>625</v>
      </c>
      <c r="C183" s="83" t="s">
        <v>550</v>
      </c>
      <c r="D183" s="83" t="s">
        <v>2</v>
      </c>
      <c r="E183" s="83">
        <v>1</v>
      </c>
      <c r="F183" s="83">
        <v>2.4159999999999999</v>
      </c>
      <c r="G183" s="83">
        <v>0.52800000000000002</v>
      </c>
      <c r="H183" s="83">
        <v>2.5270000000000001</v>
      </c>
      <c r="I183" s="83">
        <v>0</v>
      </c>
      <c r="J183" s="83">
        <v>0</v>
      </c>
      <c r="K183" s="83">
        <v>0</v>
      </c>
      <c r="L183" s="83">
        <v>0</v>
      </c>
      <c r="M183" s="83">
        <v>0</v>
      </c>
      <c r="N183" s="83">
        <v>0</v>
      </c>
      <c r="O183" s="83">
        <v>0</v>
      </c>
      <c r="P183" s="83">
        <v>0</v>
      </c>
      <c r="Q183" s="83">
        <v>0</v>
      </c>
      <c r="R183" s="83">
        <v>0</v>
      </c>
      <c r="S183" s="83">
        <v>0</v>
      </c>
      <c r="T183" s="83">
        <v>0</v>
      </c>
      <c r="U183" s="83">
        <v>0</v>
      </c>
      <c r="V183" s="83">
        <v>0</v>
      </c>
      <c r="W183" s="83">
        <v>0</v>
      </c>
      <c r="X183" s="83" t="s">
        <v>439</v>
      </c>
    </row>
    <row r="184" spans="2:24" s="231" customFormat="1" x14ac:dyDescent="0.2">
      <c r="B184" s="83" t="s">
        <v>626</v>
      </c>
      <c r="C184" s="83" t="s">
        <v>550</v>
      </c>
      <c r="D184" s="83" t="s">
        <v>438</v>
      </c>
      <c r="E184" s="83">
        <v>4588</v>
      </c>
      <c r="F184" s="83">
        <v>41.503999999999998</v>
      </c>
      <c r="G184" s="83">
        <v>7.3810000000000002</v>
      </c>
      <c r="H184" s="83">
        <v>9.9909999999999997</v>
      </c>
      <c r="I184" s="83">
        <v>0.90700000000000003</v>
      </c>
      <c r="J184" s="83">
        <v>0.59799999999999998</v>
      </c>
      <c r="K184" s="83">
        <v>10</v>
      </c>
      <c r="L184" s="83">
        <v>68985</v>
      </c>
      <c r="M184" s="83">
        <v>68518</v>
      </c>
      <c r="N184" s="83">
        <v>4.5379194103000001E-4</v>
      </c>
      <c r="O184" s="83">
        <v>4.5246893245E-4</v>
      </c>
      <c r="P184" s="83">
        <v>6</v>
      </c>
      <c r="Q184" s="83">
        <v>45487</v>
      </c>
      <c r="R184" s="83">
        <v>45487</v>
      </c>
      <c r="S184" s="83">
        <v>3.0296896353999999E-4</v>
      </c>
      <c r="T184" s="83">
        <v>3.0296896353999999E-4</v>
      </c>
      <c r="U184" s="83">
        <v>1</v>
      </c>
      <c r="V184" s="83">
        <v>6.0924544851999997E-3</v>
      </c>
      <c r="W184" s="83">
        <v>6.0924544851999997E-3</v>
      </c>
      <c r="X184" s="83" t="s">
        <v>439</v>
      </c>
    </row>
    <row r="185" spans="2:24" s="231" customFormat="1" x14ac:dyDescent="0.2">
      <c r="B185" s="83" t="s">
        <v>627</v>
      </c>
      <c r="C185" s="83" t="s">
        <v>550</v>
      </c>
      <c r="D185" s="83" t="s">
        <v>438</v>
      </c>
      <c r="E185" s="83">
        <v>3369</v>
      </c>
      <c r="F185" s="83">
        <v>30.183</v>
      </c>
      <c r="G185" s="83">
        <v>5.1210000000000004</v>
      </c>
      <c r="H185" s="83">
        <v>9.7539999999999996</v>
      </c>
      <c r="I185" s="83">
        <v>6.8410000000000002</v>
      </c>
      <c r="J185" s="83">
        <v>1.3620000000000001</v>
      </c>
      <c r="K185" s="83">
        <v>9</v>
      </c>
      <c r="L185" s="83">
        <v>375785</v>
      </c>
      <c r="M185" s="83">
        <v>10183</v>
      </c>
      <c r="N185" s="83">
        <v>1.8641190813599999E-3</v>
      </c>
      <c r="O185" s="83">
        <v>8.070352304E-5</v>
      </c>
      <c r="P185" s="83">
        <v>10</v>
      </c>
      <c r="Q185" s="83">
        <v>74827</v>
      </c>
      <c r="R185" s="83">
        <v>74827</v>
      </c>
      <c r="S185" s="83">
        <v>5.3184944691999996E-4</v>
      </c>
      <c r="T185" s="83">
        <v>5.3184944691999996E-4</v>
      </c>
      <c r="U185" s="83">
        <v>1</v>
      </c>
      <c r="V185" s="83">
        <v>4.4294327071499997E-3</v>
      </c>
      <c r="W185" s="83">
        <v>4.4294327071499997E-3</v>
      </c>
      <c r="X185" s="83" t="s">
        <v>439</v>
      </c>
    </row>
    <row r="186" spans="2:24" s="231" customFormat="1" x14ac:dyDescent="0.2">
      <c r="B186" s="83" t="s">
        <v>628</v>
      </c>
      <c r="C186" s="83" t="s">
        <v>550</v>
      </c>
      <c r="D186" s="83" t="s">
        <v>2</v>
      </c>
      <c r="E186" s="83">
        <v>2628</v>
      </c>
      <c r="F186" s="83">
        <v>11.8</v>
      </c>
      <c r="G186" s="83">
        <v>0.94899999999999995</v>
      </c>
      <c r="H186" s="83">
        <v>4.8570000000000002</v>
      </c>
      <c r="I186" s="83">
        <v>2.069</v>
      </c>
      <c r="J186" s="83">
        <v>8.5000000000000006E-2</v>
      </c>
      <c r="K186" s="83">
        <v>5</v>
      </c>
      <c r="L186" s="83">
        <v>187778</v>
      </c>
      <c r="M186" s="83">
        <v>187731</v>
      </c>
      <c r="N186" s="83">
        <v>4.9480520683300002E-3</v>
      </c>
      <c r="O186" s="83">
        <v>4.9467290597499996E-3</v>
      </c>
      <c r="P186" s="83">
        <v>1</v>
      </c>
      <c r="Q186" s="83">
        <v>7685</v>
      </c>
      <c r="R186" s="83">
        <v>7685</v>
      </c>
      <c r="S186" s="83">
        <v>3.8367248660000001E-5</v>
      </c>
      <c r="T186" s="83">
        <v>3.8367248660000001E-5</v>
      </c>
      <c r="U186" s="83">
        <v>0</v>
      </c>
      <c r="V186" s="83">
        <v>0</v>
      </c>
      <c r="W186" s="83">
        <v>0</v>
      </c>
      <c r="X186" s="83" t="s">
        <v>439</v>
      </c>
    </row>
    <row r="187" spans="2:24" s="231" customFormat="1" x14ac:dyDescent="0.2">
      <c r="B187" s="83" t="s">
        <v>629</v>
      </c>
      <c r="C187" s="83" t="s">
        <v>550</v>
      </c>
      <c r="D187" s="83" t="s">
        <v>2</v>
      </c>
      <c r="E187" s="83">
        <v>548</v>
      </c>
      <c r="F187" s="83">
        <v>6.7530000000000001</v>
      </c>
      <c r="G187" s="83">
        <v>0.94299999999999995</v>
      </c>
      <c r="H187" s="83">
        <v>7.1479999999999997</v>
      </c>
      <c r="I187" s="83">
        <v>0.70099999999999996</v>
      </c>
      <c r="J187" s="83">
        <v>0</v>
      </c>
      <c r="K187" s="83">
        <v>4</v>
      </c>
      <c r="L187" s="83">
        <v>17707</v>
      </c>
      <c r="M187" s="83">
        <v>17707</v>
      </c>
      <c r="N187" s="83">
        <v>5.4111050693999999E-4</v>
      </c>
      <c r="O187" s="83">
        <v>5.4111050693999999E-4</v>
      </c>
      <c r="P187" s="83">
        <v>0</v>
      </c>
      <c r="Q187" s="83">
        <v>0</v>
      </c>
      <c r="R187" s="83">
        <v>0</v>
      </c>
      <c r="S187" s="83">
        <v>0</v>
      </c>
      <c r="T187" s="83">
        <v>0</v>
      </c>
      <c r="U187" s="83">
        <v>0</v>
      </c>
      <c r="V187" s="83">
        <v>0</v>
      </c>
      <c r="W187" s="83">
        <v>0</v>
      </c>
      <c r="X187" s="83" t="s">
        <v>439</v>
      </c>
    </row>
    <row r="188" spans="2:24" s="231" customFormat="1" x14ac:dyDescent="0.2">
      <c r="B188" s="83" t="s">
        <v>630</v>
      </c>
      <c r="C188" s="83" t="s">
        <v>489</v>
      </c>
      <c r="D188" s="83" t="s">
        <v>438</v>
      </c>
      <c r="E188" s="83">
        <v>2497</v>
      </c>
      <c r="F188" s="83">
        <v>83.811000000000007</v>
      </c>
      <c r="G188" s="83">
        <v>8.0220000000000002</v>
      </c>
      <c r="H188" s="83">
        <v>9.625</v>
      </c>
      <c r="I188" s="83">
        <v>9.9380000000000006</v>
      </c>
      <c r="J188" s="83">
        <v>3.3639999999999999</v>
      </c>
      <c r="K188" s="83">
        <v>39</v>
      </c>
      <c r="L188" s="83">
        <v>560365</v>
      </c>
      <c r="M188" s="83">
        <v>560365</v>
      </c>
      <c r="N188" s="83">
        <v>5.9376624819899998E-3</v>
      </c>
      <c r="O188" s="83">
        <v>5.9376624819899998E-3</v>
      </c>
      <c r="P188" s="83">
        <v>20</v>
      </c>
      <c r="Q188" s="83">
        <v>189698</v>
      </c>
      <c r="R188" s="83">
        <v>189698</v>
      </c>
      <c r="S188" s="83">
        <v>9.2610600209000005E-4</v>
      </c>
      <c r="T188" s="83">
        <v>9.2610600209000005E-4</v>
      </c>
      <c r="U188" s="83">
        <v>5</v>
      </c>
      <c r="V188" s="83">
        <v>1.9923186122169999E-2</v>
      </c>
      <c r="W188" s="83">
        <v>1.9923186122169999E-2</v>
      </c>
      <c r="X188" s="83" t="s">
        <v>439</v>
      </c>
    </row>
    <row r="189" spans="2:24" s="231" customFormat="1" x14ac:dyDescent="0.2">
      <c r="B189" s="83" t="s">
        <v>631</v>
      </c>
      <c r="C189" s="83" t="s">
        <v>489</v>
      </c>
      <c r="D189" s="83" t="s">
        <v>438</v>
      </c>
      <c r="E189" s="83">
        <v>1933</v>
      </c>
      <c r="F189" s="83">
        <v>187.39699999999999</v>
      </c>
      <c r="G189" s="83">
        <v>2.7280000000000002</v>
      </c>
      <c r="H189" s="83">
        <v>5.4790000000000001</v>
      </c>
      <c r="I189" s="83">
        <v>5.6710000000000003</v>
      </c>
      <c r="J189" s="83">
        <v>0.77200000000000002</v>
      </c>
      <c r="K189" s="83">
        <v>58</v>
      </c>
      <c r="L189" s="83">
        <v>274530</v>
      </c>
      <c r="M189" s="83">
        <v>259090</v>
      </c>
      <c r="N189" s="83">
        <v>5.9403084991400002E-3</v>
      </c>
      <c r="O189" s="83">
        <v>5.7220120843600002E-3</v>
      </c>
      <c r="P189" s="83">
        <v>23</v>
      </c>
      <c r="Q189" s="83">
        <v>37358</v>
      </c>
      <c r="R189" s="83">
        <v>37358</v>
      </c>
      <c r="S189" s="83">
        <v>2.7915480920000002E-4</v>
      </c>
      <c r="T189" s="83">
        <v>2.7915480920000002E-4</v>
      </c>
      <c r="U189" s="83">
        <v>4</v>
      </c>
      <c r="V189" s="83">
        <v>1.0262577511760001E-2</v>
      </c>
      <c r="W189" s="83">
        <v>1.0262577511760001E-2</v>
      </c>
      <c r="X189" s="83" t="s">
        <v>439</v>
      </c>
    </row>
    <row r="190" spans="2:24" s="231" customFormat="1" x14ac:dyDescent="0.2">
      <c r="B190" s="83" t="s">
        <v>632</v>
      </c>
      <c r="C190" s="83" t="s">
        <v>489</v>
      </c>
      <c r="D190" s="83" t="s">
        <v>438</v>
      </c>
      <c r="E190" s="83">
        <v>1750</v>
      </c>
      <c r="F190" s="83">
        <v>45.65</v>
      </c>
      <c r="G190" s="83">
        <v>7.6070000000000002</v>
      </c>
      <c r="H190" s="83">
        <v>3.5720000000000001</v>
      </c>
      <c r="I190" s="83">
        <v>7.5229999999999997</v>
      </c>
      <c r="J190" s="83">
        <v>1.0920000000000001</v>
      </c>
      <c r="K190" s="83">
        <v>21</v>
      </c>
      <c r="L190" s="83">
        <v>333919</v>
      </c>
      <c r="M190" s="83">
        <v>331918</v>
      </c>
      <c r="N190" s="83">
        <v>3.67796383688E-3</v>
      </c>
      <c r="O190" s="83">
        <v>3.6739948111600002E-3</v>
      </c>
      <c r="P190" s="83">
        <v>7</v>
      </c>
      <c r="Q190" s="83">
        <v>48471</v>
      </c>
      <c r="R190" s="83">
        <v>48471</v>
      </c>
      <c r="S190" s="83">
        <v>1.8125217470000001E-4</v>
      </c>
      <c r="T190" s="83">
        <v>1.8125217470000001E-4</v>
      </c>
      <c r="U190" s="83">
        <v>6</v>
      </c>
      <c r="V190" s="83">
        <v>1.0941280910440001E-2</v>
      </c>
      <c r="W190" s="83">
        <v>1.0941280910440001E-2</v>
      </c>
      <c r="X190" s="83" t="s">
        <v>439</v>
      </c>
    </row>
    <row r="191" spans="2:24" s="231" customFormat="1" x14ac:dyDescent="0.2">
      <c r="B191" s="83" t="s">
        <v>633</v>
      </c>
      <c r="C191" s="83" t="s">
        <v>489</v>
      </c>
      <c r="D191" s="83" t="s">
        <v>438</v>
      </c>
      <c r="E191" s="83">
        <v>1935</v>
      </c>
      <c r="F191" s="83">
        <v>84.641999999999996</v>
      </c>
      <c r="G191" s="83">
        <v>7.4939999999999998</v>
      </c>
      <c r="H191" s="83">
        <v>5.7210000000000001</v>
      </c>
      <c r="I191" s="83">
        <v>9.5370000000000008</v>
      </c>
      <c r="J191" s="83">
        <v>6.4000000000000001E-2</v>
      </c>
      <c r="K191" s="83">
        <v>41</v>
      </c>
      <c r="L191" s="83">
        <v>708058</v>
      </c>
      <c r="M191" s="83">
        <v>704166</v>
      </c>
      <c r="N191" s="83">
        <v>6.5144942204399996E-3</v>
      </c>
      <c r="O191" s="83">
        <v>6.4655429031799999E-3</v>
      </c>
      <c r="P191" s="83">
        <v>2</v>
      </c>
      <c r="Q191" s="83">
        <v>4740</v>
      </c>
      <c r="R191" s="83">
        <v>4740</v>
      </c>
      <c r="S191" s="83">
        <v>5.6889368699999998E-5</v>
      </c>
      <c r="T191" s="83">
        <v>5.6889368699999998E-5</v>
      </c>
      <c r="U191" s="83">
        <v>3</v>
      </c>
      <c r="V191" s="83">
        <v>7.7038789288399996E-3</v>
      </c>
      <c r="W191" s="83">
        <v>7.7038789288399996E-3</v>
      </c>
      <c r="X191" s="83" t="s">
        <v>439</v>
      </c>
    </row>
    <row r="192" spans="2:24" s="231" customFormat="1" x14ac:dyDescent="0.2">
      <c r="B192" s="83" t="s">
        <v>634</v>
      </c>
      <c r="C192" s="83" t="s">
        <v>455</v>
      </c>
      <c r="D192" s="83" t="s">
        <v>456</v>
      </c>
      <c r="E192" s="83">
        <v>1164</v>
      </c>
      <c r="F192" s="83">
        <v>495.91199999999998</v>
      </c>
      <c r="G192" s="83">
        <v>1.2150000000000001</v>
      </c>
      <c r="H192" s="83">
        <v>3.0670000000000002</v>
      </c>
      <c r="I192" s="83">
        <v>8.5660000000000007</v>
      </c>
      <c r="J192" s="83">
        <v>0.41499999999999998</v>
      </c>
      <c r="K192" s="83">
        <v>31</v>
      </c>
      <c r="L192" s="83">
        <v>570167</v>
      </c>
      <c r="M192" s="83">
        <v>569297</v>
      </c>
      <c r="N192" s="83">
        <v>1.3084554800999999E-3</v>
      </c>
      <c r="O192" s="83">
        <v>1.30051742865E-3</v>
      </c>
      <c r="P192" s="83">
        <v>21</v>
      </c>
      <c r="Q192" s="83">
        <v>27605</v>
      </c>
      <c r="R192" s="83">
        <v>27605</v>
      </c>
      <c r="S192" s="83">
        <v>4.604069839E-4</v>
      </c>
      <c r="T192" s="83">
        <v>4.604069839E-4</v>
      </c>
      <c r="U192" s="83">
        <v>1</v>
      </c>
      <c r="V192" s="83">
        <v>1.54792003207E-3</v>
      </c>
      <c r="W192" s="83">
        <v>1.54792003207E-3</v>
      </c>
      <c r="X192" s="83" t="s">
        <v>439</v>
      </c>
    </row>
    <row r="193" spans="2:24" s="231" customFormat="1" x14ac:dyDescent="0.2">
      <c r="B193" s="83" t="s">
        <v>635</v>
      </c>
      <c r="C193" s="83" t="s">
        <v>455</v>
      </c>
      <c r="D193" s="83" t="s">
        <v>456</v>
      </c>
      <c r="E193" s="83">
        <v>1387</v>
      </c>
      <c r="F193" s="83">
        <v>679.29200000000003</v>
      </c>
      <c r="G193" s="83">
        <v>2.4039999999999999</v>
      </c>
      <c r="H193" s="83">
        <v>2.988</v>
      </c>
      <c r="I193" s="83">
        <v>8.2970000000000006</v>
      </c>
      <c r="J193" s="83">
        <v>0.17399999999999999</v>
      </c>
      <c r="K193" s="83">
        <v>53</v>
      </c>
      <c r="L193" s="83">
        <v>733625</v>
      </c>
      <c r="M193" s="83">
        <v>536698</v>
      </c>
      <c r="N193" s="83">
        <v>5.5434059268099998E-3</v>
      </c>
      <c r="O193" s="83">
        <v>4.8025211251399996E-3</v>
      </c>
      <c r="P193" s="83">
        <v>8</v>
      </c>
      <c r="Q193" s="83">
        <v>15421</v>
      </c>
      <c r="R193" s="83">
        <v>15421</v>
      </c>
      <c r="S193" s="83">
        <v>1.5876102892999999E-4</v>
      </c>
      <c r="T193" s="83">
        <v>1.5876102892999999E-4</v>
      </c>
      <c r="U193" s="83">
        <v>1</v>
      </c>
      <c r="V193" s="83">
        <v>1.8376589098699999E-3</v>
      </c>
      <c r="W193" s="83">
        <v>1.8376589098699999E-3</v>
      </c>
      <c r="X193" s="83" t="s">
        <v>439</v>
      </c>
    </row>
    <row r="194" spans="2:24" s="231" customFormat="1" x14ac:dyDescent="0.2">
      <c r="B194" s="83" t="s">
        <v>636</v>
      </c>
      <c r="C194" s="83" t="s">
        <v>455</v>
      </c>
      <c r="D194" s="83" t="s">
        <v>456</v>
      </c>
      <c r="E194" s="83">
        <v>1720</v>
      </c>
      <c r="F194" s="83">
        <v>1003.046</v>
      </c>
      <c r="G194" s="83">
        <v>0.376</v>
      </c>
      <c r="H194" s="83">
        <v>6.0549999999999997</v>
      </c>
      <c r="I194" s="83">
        <v>9.4890000000000008</v>
      </c>
      <c r="J194" s="83">
        <v>7.1999999999999995E-2</v>
      </c>
      <c r="K194" s="83">
        <v>40</v>
      </c>
      <c r="L194" s="83">
        <v>569550</v>
      </c>
      <c r="M194" s="83">
        <v>569550</v>
      </c>
      <c r="N194" s="83">
        <v>4.3275610469199997E-3</v>
      </c>
      <c r="O194" s="83">
        <v>4.3275610469199997E-3</v>
      </c>
      <c r="P194" s="83">
        <v>3</v>
      </c>
      <c r="Q194" s="83">
        <v>4292</v>
      </c>
      <c r="R194" s="83">
        <v>4292</v>
      </c>
      <c r="S194" s="83">
        <v>3.7044240080000002E-5</v>
      </c>
      <c r="T194" s="83">
        <v>3.7044240080000002E-5</v>
      </c>
      <c r="U194" s="83">
        <v>0</v>
      </c>
      <c r="V194" s="83">
        <v>0</v>
      </c>
      <c r="W194" s="83">
        <v>0</v>
      </c>
      <c r="X194" s="83" t="s">
        <v>439</v>
      </c>
    </row>
    <row r="195" spans="2:24" s="231" customFormat="1" x14ac:dyDescent="0.2">
      <c r="B195" s="83" t="s">
        <v>637</v>
      </c>
      <c r="C195" s="83" t="s">
        <v>455</v>
      </c>
      <c r="D195" s="83" t="s">
        <v>456</v>
      </c>
      <c r="E195" s="83">
        <v>2046</v>
      </c>
      <c r="F195" s="83">
        <v>1084.6669999999999</v>
      </c>
      <c r="G195" s="83">
        <v>0.32700000000000001</v>
      </c>
      <c r="H195" s="83">
        <v>4.82</v>
      </c>
      <c r="I195" s="83">
        <v>4.6150000000000002</v>
      </c>
      <c r="J195" s="83">
        <v>6.2370000000000001</v>
      </c>
      <c r="K195" s="83">
        <v>61</v>
      </c>
      <c r="L195" s="83">
        <v>377637</v>
      </c>
      <c r="M195" s="83">
        <v>377637</v>
      </c>
      <c r="N195" s="83">
        <v>3.5787381938000001E-3</v>
      </c>
      <c r="O195" s="83">
        <v>3.5787381938000001E-3</v>
      </c>
      <c r="P195" s="83">
        <v>98</v>
      </c>
      <c r="Q195" s="83">
        <v>510435</v>
      </c>
      <c r="R195" s="83">
        <v>510435</v>
      </c>
      <c r="S195" s="83">
        <v>2.3377561510000001E-3</v>
      </c>
      <c r="T195" s="83">
        <v>2.3377561510000001E-3</v>
      </c>
      <c r="U195" s="83">
        <v>0</v>
      </c>
      <c r="V195" s="83">
        <v>0</v>
      </c>
      <c r="W195" s="83">
        <v>0</v>
      </c>
      <c r="X195" s="83" t="s">
        <v>439</v>
      </c>
    </row>
    <row r="196" spans="2:24" s="231" customFormat="1" x14ac:dyDescent="0.2">
      <c r="B196" s="83" t="s">
        <v>638</v>
      </c>
      <c r="C196" s="83" t="s">
        <v>455</v>
      </c>
      <c r="D196" s="83" t="s">
        <v>456</v>
      </c>
      <c r="E196" s="83">
        <v>1687</v>
      </c>
      <c r="F196" s="83">
        <v>419.96499999999997</v>
      </c>
      <c r="G196" s="83">
        <v>0.52300000000000002</v>
      </c>
      <c r="H196" s="83">
        <v>5.577</v>
      </c>
      <c r="I196" s="83">
        <v>14.689</v>
      </c>
      <c r="J196" s="83">
        <v>1.252</v>
      </c>
      <c r="K196" s="83">
        <v>37</v>
      </c>
      <c r="L196" s="83">
        <v>864533</v>
      </c>
      <c r="M196" s="83">
        <v>864533</v>
      </c>
      <c r="N196" s="83">
        <v>5.3383395977800001E-3</v>
      </c>
      <c r="O196" s="83">
        <v>5.3383395977800001E-3</v>
      </c>
      <c r="P196" s="83">
        <v>10</v>
      </c>
      <c r="Q196" s="83">
        <v>73681</v>
      </c>
      <c r="R196" s="83">
        <v>73681</v>
      </c>
      <c r="S196" s="83">
        <v>4.1807070951999998E-4</v>
      </c>
      <c r="T196" s="83">
        <v>4.1807070951999998E-4</v>
      </c>
      <c r="U196" s="83">
        <v>2</v>
      </c>
      <c r="V196" s="83">
        <v>4.4717689815299997E-3</v>
      </c>
      <c r="W196" s="83">
        <v>4.4717689815299997E-3</v>
      </c>
      <c r="X196" s="83" t="s">
        <v>439</v>
      </c>
    </row>
    <row r="197" spans="2:24" s="231" customFormat="1" x14ac:dyDescent="0.2">
      <c r="B197" s="83" t="s">
        <v>639</v>
      </c>
      <c r="C197" s="83" t="s">
        <v>455</v>
      </c>
      <c r="D197" s="83" t="s">
        <v>456</v>
      </c>
      <c r="E197" s="83">
        <v>3004</v>
      </c>
      <c r="F197" s="83">
        <v>287.54300000000001</v>
      </c>
      <c r="G197" s="83">
        <v>5.1379999999999999</v>
      </c>
      <c r="H197" s="83">
        <v>9.9990000000000006</v>
      </c>
      <c r="I197" s="83">
        <v>4.8140000000000001</v>
      </c>
      <c r="J197" s="83">
        <v>6.3090000000000002</v>
      </c>
      <c r="K197" s="83">
        <v>16</v>
      </c>
      <c r="L197" s="83">
        <v>257159</v>
      </c>
      <c r="M197" s="83">
        <v>257159</v>
      </c>
      <c r="N197" s="83">
        <v>1.88925624427E-3</v>
      </c>
      <c r="O197" s="83">
        <v>1.88925624427E-3</v>
      </c>
      <c r="P197" s="83">
        <v>29</v>
      </c>
      <c r="Q197" s="83">
        <v>336976</v>
      </c>
      <c r="R197" s="83">
        <v>336976</v>
      </c>
      <c r="S197" s="83">
        <v>1.4579554490099999E-3</v>
      </c>
      <c r="T197" s="83">
        <v>1.4579554490099999E-3</v>
      </c>
      <c r="U197" s="83">
        <v>2</v>
      </c>
      <c r="V197" s="83">
        <v>7.9645116180000006E-3</v>
      </c>
      <c r="W197" s="83">
        <v>7.9645116180000006E-3</v>
      </c>
      <c r="X197" s="83" t="s">
        <v>439</v>
      </c>
    </row>
    <row r="198" spans="2:24" s="231" customFormat="1" x14ac:dyDescent="0.2">
      <c r="B198" s="83" t="s">
        <v>640</v>
      </c>
      <c r="C198" s="83" t="s">
        <v>455</v>
      </c>
      <c r="D198" s="83" t="s">
        <v>2</v>
      </c>
      <c r="E198" s="83">
        <v>3008</v>
      </c>
      <c r="F198" s="83">
        <v>17.97</v>
      </c>
      <c r="G198" s="83">
        <v>3.4049999999999998</v>
      </c>
      <c r="H198" s="83">
        <v>7.33</v>
      </c>
      <c r="I198" s="83">
        <v>3.0619999999999998</v>
      </c>
      <c r="J198" s="83">
        <v>1.31</v>
      </c>
      <c r="K198" s="83">
        <v>4</v>
      </c>
      <c r="L198" s="83">
        <v>211128</v>
      </c>
      <c r="M198" s="83">
        <v>211128</v>
      </c>
      <c r="N198" s="83">
        <v>4.2442115067300003E-3</v>
      </c>
      <c r="O198" s="83">
        <v>4.2442115067300003E-3</v>
      </c>
      <c r="P198" s="83">
        <v>7</v>
      </c>
      <c r="Q198" s="83">
        <v>90336</v>
      </c>
      <c r="R198" s="83">
        <v>90336</v>
      </c>
      <c r="S198" s="83">
        <v>6.1916801282999999E-4</v>
      </c>
      <c r="T198" s="83">
        <v>6.1916801282999999E-4</v>
      </c>
      <c r="U198" s="83">
        <v>0</v>
      </c>
      <c r="V198" s="83">
        <v>0</v>
      </c>
      <c r="W198" s="83">
        <v>0</v>
      </c>
      <c r="X198" s="83" t="s">
        <v>439</v>
      </c>
    </row>
    <row r="199" spans="2:24" s="231" customFormat="1" x14ac:dyDescent="0.2">
      <c r="B199" s="83" t="s">
        <v>641</v>
      </c>
      <c r="C199" s="83" t="s">
        <v>455</v>
      </c>
      <c r="D199" s="83" t="s">
        <v>2</v>
      </c>
      <c r="E199" s="83">
        <v>2945</v>
      </c>
      <c r="F199" s="83">
        <v>20.728999999999999</v>
      </c>
      <c r="G199" s="83">
        <v>2.141</v>
      </c>
      <c r="H199" s="83">
        <v>11.273999999999999</v>
      </c>
      <c r="I199" s="83">
        <v>10.012</v>
      </c>
      <c r="J199" s="83">
        <v>0.61399999999999999</v>
      </c>
      <c r="K199" s="83">
        <v>14</v>
      </c>
      <c r="L199" s="83">
        <v>444333</v>
      </c>
      <c r="M199" s="83">
        <v>444333</v>
      </c>
      <c r="N199" s="83">
        <v>1.1963966538470001E-2</v>
      </c>
      <c r="O199" s="83">
        <v>1.1963966538470001E-2</v>
      </c>
      <c r="P199" s="83">
        <v>6</v>
      </c>
      <c r="Q199" s="83">
        <v>27257</v>
      </c>
      <c r="R199" s="83">
        <v>27257</v>
      </c>
      <c r="S199" s="83">
        <v>1.6537607180000001E-4</v>
      </c>
      <c r="T199" s="83">
        <v>1.6537607180000001E-4</v>
      </c>
      <c r="U199" s="83">
        <v>0</v>
      </c>
      <c r="V199" s="83">
        <v>0</v>
      </c>
      <c r="W199" s="83">
        <v>0</v>
      </c>
      <c r="X199" s="83" t="s">
        <v>439</v>
      </c>
    </row>
    <row r="200" spans="2:24" s="231" customFormat="1" x14ac:dyDescent="0.2">
      <c r="B200" s="83" t="s">
        <v>642</v>
      </c>
      <c r="C200" s="83" t="s">
        <v>518</v>
      </c>
      <c r="D200" s="83" t="s">
        <v>456</v>
      </c>
      <c r="E200" s="83">
        <v>801</v>
      </c>
      <c r="F200" s="83">
        <v>302.47899999999998</v>
      </c>
      <c r="G200" s="83">
        <v>7.2999999999999995E-2</v>
      </c>
      <c r="H200" s="83">
        <v>5.2130000000000001</v>
      </c>
      <c r="I200" s="83">
        <v>43.414000000000001</v>
      </c>
      <c r="J200" s="83">
        <v>9.8810000000000002</v>
      </c>
      <c r="K200" s="83">
        <v>47</v>
      </c>
      <c r="L200" s="83">
        <v>703218</v>
      </c>
      <c r="M200" s="83">
        <v>151945</v>
      </c>
      <c r="N200" s="83">
        <v>5.1253352173E-3</v>
      </c>
      <c r="O200" s="83">
        <v>3.5959373052699998E-3</v>
      </c>
      <c r="P200" s="83">
        <v>15</v>
      </c>
      <c r="Q200" s="83">
        <v>160047</v>
      </c>
      <c r="R200" s="83">
        <v>160047</v>
      </c>
      <c r="S200" s="83">
        <v>7.4749984455000002E-4</v>
      </c>
      <c r="T200" s="83">
        <v>7.4749984455000002E-4</v>
      </c>
      <c r="U200" s="83">
        <v>1</v>
      </c>
      <c r="V200" s="83">
        <v>1.05576084239E-3</v>
      </c>
      <c r="W200" s="83">
        <v>1.05576084239E-3</v>
      </c>
      <c r="X200" s="83" t="s">
        <v>466</v>
      </c>
    </row>
    <row r="201" spans="2:24" s="231" customFormat="1" x14ac:dyDescent="0.2">
      <c r="B201" s="83" t="s">
        <v>643</v>
      </c>
      <c r="C201" s="83" t="s">
        <v>518</v>
      </c>
      <c r="D201" s="83" t="s">
        <v>456</v>
      </c>
      <c r="E201" s="83">
        <v>1919</v>
      </c>
      <c r="F201" s="83">
        <v>1181.635</v>
      </c>
      <c r="G201" s="83">
        <v>6.6989999999999998</v>
      </c>
      <c r="H201" s="83">
        <v>4.6989999999999998</v>
      </c>
      <c r="I201" s="83">
        <v>12.324</v>
      </c>
      <c r="J201" s="83">
        <v>5.3959999999999999</v>
      </c>
      <c r="K201" s="83">
        <v>74</v>
      </c>
      <c r="L201" s="83">
        <v>959314</v>
      </c>
      <c r="M201" s="83">
        <v>701004</v>
      </c>
      <c r="N201" s="83">
        <v>8.8813565600700008E-3</v>
      </c>
      <c r="O201" s="83">
        <v>5.9429545162899998E-3</v>
      </c>
      <c r="P201" s="83">
        <v>30</v>
      </c>
      <c r="Q201" s="83">
        <v>420067</v>
      </c>
      <c r="R201" s="83">
        <v>420067</v>
      </c>
      <c r="S201" s="83">
        <v>2.00303498167E-3</v>
      </c>
      <c r="T201" s="83">
        <v>2.00303498167E-3</v>
      </c>
      <c r="U201" s="83">
        <v>0</v>
      </c>
      <c r="V201" s="83">
        <v>0</v>
      </c>
      <c r="W201" s="83">
        <v>0</v>
      </c>
      <c r="X201" s="83" t="s">
        <v>439</v>
      </c>
    </row>
    <row r="202" spans="2:24" s="231" customFormat="1" x14ac:dyDescent="0.2">
      <c r="B202" s="83" t="s">
        <v>644</v>
      </c>
      <c r="C202" s="83" t="s">
        <v>518</v>
      </c>
      <c r="D202" s="83" t="s">
        <v>456</v>
      </c>
      <c r="E202" s="83">
        <v>1848</v>
      </c>
      <c r="F202" s="83">
        <v>525.00900000000001</v>
      </c>
      <c r="G202" s="83">
        <v>0.65</v>
      </c>
      <c r="H202" s="83">
        <v>4.3040000000000003</v>
      </c>
      <c r="I202" s="83">
        <v>3.4830000000000001</v>
      </c>
      <c r="J202" s="83">
        <v>2.6040000000000001</v>
      </c>
      <c r="K202" s="83">
        <v>54</v>
      </c>
      <c r="L202" s="83">
        <v>267050</v>
      </c>
      <c r="M202" s="83">
        <v>267050</v>
      </c>
      <c r="N202" s="83">
        <v>6.26709161702E-3</v>
      </c>
      <c r="O202" s="83">
        <v>6.26709161702E-3</v>
      </c>
      <c r="P202" s="83">
        <v>12</v>
      </c>
      <c r="Q202" s="83">
        <v>199638</v>
      </c>
      <c r="R202" s="83">
        <v>199638</v>
      </c>
      <c r="S202" s="83">
        <v>7.5543789599000005E-4</v>
      </c>
      <c r="T202" s="83">
        <v>7.5543789599000005E-4</v>
      </c>
      <c r="U202" s="83">
        <v>0</v>
      </c>
      <c r="V202" s="83">
        <v>0</v>
      </c>
      <c r="W202" s="83">
        <v>0</v>
      </c>
      <c r="X202" s="83" t="s">
        <v>439</v>
      </c>
    </row>
    <row r="203" spans="2:24" s="231" customFormat="1" x14ac:dyDescent="0.2">
      <c r="B203" s="83" t="s">
        <v>645</v>
      </c>
      <c r="C203" s="83" t="s">
        <v>518</v>
      </c>
      <c r="D203" s="83" t="s">
        <v>456</v>
      </c>
      <c r="E203" s="83">
        <v>3310</v>
      </c>
      <c r="F203" s="83">
        <v>370.21699999999998</v>
      </c>
      <c r="G203" s="83">
        <v>1.2509999999999999</v>
      </c>
      <c r="H203" s="83">
        <v>9.1219999999999999</v>
      </c>
      <c r="I203" s="83">
        <v>15.443</v>
      </c>
      <c r="J203" s="83">
        <v>16.981999999999999</v>
      </c>
      <c r="K203" s="83">
        <v>32</v>
      </c>
      <c r="L203" s="83">
        <v>876534</v>
      </c>
      <c r="M203" s="83">
        <v>550725</v>
      </c>
      <c r="N203" s="83">
        <v>6.2035872054499999E-3</v>
      </c>
      <c r="O203" s="83">
        <v>2.5666366343699999E-3</v>
      </c>
      <c r="P203" s="83">
        <v>29</v>
      </c>
      <c r="Q203" s="83">
        <v>963890</v>
      </c>
      <c r="R203" s="83">
        <v>963890</v>
      </c>
      <c r="S203" s="83">
        <v>4.5405654273999998E-3</v>
      </c>
      <c r="T203" s="83">
        <v>4.5405654273999998E-3</v>
      </c>
      <c r="U203" s="83">
        <v>5</v>
      </c>
      <c r="V203" s="83">
        <v>2.1882561820880001E-2</v>
      </c>
      <c r="W203" s="83">
        <v>2.1882561820880001E-2</v>
      </c>
      <c r="X203" s="83" t="s">
        <v>439</v>
      </c>
    </row>
    <row r="204" spans="2:24" s="231" customFormat="1" x14ac:dyDescent="0.2">
      <c r="B204" s="83" t="s">
        <v>646</v>
      </c>
      <c r="C204" s="83" t="s">
        <v>518</v>
      </c>
      <c r="D204" s="83" t="s">
        <v>456</v>
      </c>
      <c r="E204" s="83">
        <v>2995</v>
      </c>
      <c r="F204" s="83">
        <v>442.94299999999998</v>
      </c>
      <c r="G204" s="83">
        <v>2.7320000000000002</v>
      </c>
      <c r="H204" s="83">
        <v>8.3719999999999999</v>
      </c>
      <c r="I204" s="83">
        <v>10.920999999999999</v>
      </c>
      <c r="J204" s="83">
        <v>0.379</v>
      </c>
      <c r="K204" s="83">
        <v>45</v>
      </c>
      <c r="L204" s="83">
        <v>597501</v>
      </c>
      <c r="M204" s="83">
        <v>340642</v>
      </c>
      <c r="N204" s="83">
        <v>9.68045373902E-3</v>
      </c>
      <c r="O204" s="83">
        <v>5.4719634638E-3</v>
      </c>
      <c r="P204" s="83">
        <v>8</v>
      </c>
      <c r="Q204" s="83">
        <v>20753</v>
      </c>
      <c r="R204" s="83">
        <v>20753</v>
      </c>
      <c r="S204" s="83">
        <v>1.6273005465E-4</v>
      </c>
      <c r="T204" s="83">
        <v>1.6273005465E-4</v>
      </c>
      <c r="U204" s="83">
        <v>1</v>
      </c>
      <c r="V204" s="83">
        <v>3.9637336889599998E-3</v>
      </c>
      <c r="W204" s="83">
        <v>3.9637336889599998E-3</v>
      </c>
      <c r="X204" s="83" t="s">
        <v>439</v>
      </c>
    </row>
    <row r="205" spans="2:24" s="231" customFormat="1" x14ac:dyDescent="0.2">
      <c r="B205" s="83" t="s">
        <v>647</v>
      </c>
      <c r="C205" s="83" t="s">
        <v>518</v>
      </c>
      <c r="D205" s="83" t="s">
        <v>456</v>
      </c>
      <c r="E205" s="83">
        <v>2431</v>
      </c>
      <c r="F205" s="83">
        <v>578.673</v>
      </c>
      <c r="G205" s="83">
        <v>0.22800000000000001</v>
      </c>
      <c r="H205" s="83">
        <v>7.4640000000000004</v>
      </c>
      <c r="I205" s="83">
        <v>15.205</v>
      </c>
      <c r="J205" s="83">
        <v>0.63600000000000001</v>
      </c>
      <c r="K205" s="83">
        <v>72</v>
      </c>
      <c r="L205" s="83">
        <v>1039166</v>
      </c>
      <c r="M205" s="83">
        <v>359240</v>
      </c>
      <c r="N205" s="83">
        <v>1.123498881396E-2</v>
      </c>
      <c r="O205" s="83">
        <v>8.3547991474499997E-3</v>
      </c>
      <c r="P205" s="83">
        <v>15</v>
      </c>
      <c r="Q205" s="83">
        <v>43448</v>
      </c>
      <c r="R205" s="83">
        <v>43448</v>
      </c>
      <c r="S205" s="83">
        <v>2.9106188636999998E-4</v>
      </c>
      <c r="T205" s="83">
        <v>2.9106188636999998E-4</v>
      </c>
      <c r="U205" s="83">
        <v>2</v>
      </c>
      <c r="V205" s="83">
        <v>6.44305175742E-3</v>
      </c>
      <c r="W205" s="83">
        <v>6.44305175742E-3</v>
      </c>
      <c r="X205" s="83" t="s">
        <v>439</v>
      </c>
    </row>
    <row r="206" spans="2:24" s="231" customFormat="1" x14ac:dyDescent="0.2">
      <c r="B206" s="83" t="s">
        <v>648</v>
      </c>
      <c r="C206" s="83" t="s">
        <v>518</v>
      </c>
      <c r="D206" s="83" t="s">
        <v>438</v>
      </c>
      <c r="E206" s="83">
        <v>177</v>
      </c>
      <c r="F206" s="83">
        <v>107.928</v>
      </c>
      <c r="G206" s="83">
        <v>1.3160000000000001</v>
      </c>
      <c r="H206" s="83">
        <v>2.29</v>
      </c>
      <c r="I206" s="83">
        <v>0</v>
      </c>
      <c r="J206" s="83">
        <v>0</v>
      </c>
      <c r="K206" s="83">
        <v>3</v>
      </c>
      <c r="L206" s="83">
        <v>2231</v>
      </c>
      <c r="M206" s="83">
        <v>481</v>
      </c>
      <c r="N206" s="83">
        <v>2.3681853481999999E-4</v>
      </c>
      <c r="O206" s="83">
        <v>5.2920342999999998E-6</v>
      </c>
      <c r="P206" s="83">
        <v>3</v>
      </c>
      <c r="Q206" s="83">
        <v>4803</v>
      </c>
      <c r="R206" s="83">
        <v>4803</v>
      </c>
      <c r="S206" s="83">
        <v>2.5666366344E-4</v>
      </c>
      <c r="T206" s="83">
        <v>2.5666366344E-4</v>
      </c>
      <c r="U206" s="83">
        <v>3</v>
      </c>
      <c r="V206" s="83">
        <v>6.9722551872E-4</v>
      </c>
      <c r="W206" s="83">
        <v>6.9722551872E-4</v>
      </c>
      <c r="X206" s="83" t="s">
        <v>439</v>
      </c>
    </row>
    <row r="207" spans="2:24" s="231" customFormat="1" x14ac:dyDescent="0.2">
      <c r="B207" s="83" t="s">
        <v>649</v>
      </c>
      <c r="C207" s="83" t="s">
        <v>484</v>
      </c>
      <c r="D207" s="83" t="s">
        <v>438</v>
      </c>
      <c r="E207" s="83">
        <v>2168</v>
      </c>
      <c r="F207" s="83">
        <v>55.383000000000003</v>
      </c>
      <c r="G207" s="83">
        <v>0.64600000000000002</v>
      </c>
      <c r="H207" s="83">
        <v>7.2389999999999999</v>
      </c>
      <c r="I207" s="83">
        <v>1.4810000000000001</v>
      </c>
      <c r="J207" s="83">
        <v>5.9669999999999996</v>
      </c>
      <c r="K207" s="83">
        <v>17</v>
      </c>
      <c r="L207" s="83">
        <v>67846</v>
      </c>
      <c r="M207" s="83">
        <v>67496</v>
      </c>
      <c r="N207" s="83">
        <v>3.65679569969E-3</v>
      </c>
      <c r="O207" s="83">
        <v>3.65414968254E-3</v>
      </c>
      <c r="P207" s="83">
        <v>13</v>
      </c>
      <c r="Q207" s="83">
        <v>273433</v>
      </c>
      <c r="R207" s="83">
        <v>273433</v>
      </c>
      <c r="S207" s="83">
        <v>1.1523404683199999E-3</v>
      </c>
      <c r="T207" s="83">
        <v>1.1523404683199999E-3</v>
      </c>
      <c r="U207" s="83">
        <v>1</v>
      </c>
      <c r="V207" s="83">
        <v>2.8854817008099999E-3</v>
      </c>
      <c r="W207" s="83">
        <v>2.8854817008099999E-3</v>
      </c>
      <c r="X207" s="83" t="s">
        <v>439</v>
      </c>
    </row>
    <row r="208" spans="2:24" s="231" customFormat="1" x14ac:dyDescent="0.2">
      <c r="B208" s="83" t="s">
        <v>650</v>
      </c>
      <c r="C208" s="83" t="s">
        <v>484</v>
      </c>
      <c r="D208" s="83" t="s">
        <v>456</v>
      </c>
      <c r="E208" s="83">
        <v>1263</v>
      </c>
      <c r="F208" s="83">
        <v>451.79399999999998</v>
      </c>
      <c r="G208" s="83">
        <v>0.24</v>
      </c>
      <c r="H208" s="83">
        <v>4.4130000000000003</v>
      </c>
      <c r="I208" s="83">
        <v>7.53</v>
      </c>
      <c r="J208" s="83">
        <v>3.6309999999999998</v>
      </c>
      <c r="K208" s="83">
        <v>49</v>
      </c>
      <c r="L208" s="83">
        <v>319733</v>
      </c>
      <c r="M208" s="83">
        <v>319733</v>
      </c>
      <c r="N208" s="83">
        <v>4.8276582880499999E-3</v>
      </c>
      <c r="O208" s="83">
        <v>4.8276582880499999E-3</v>
      </c>
      <c r="P208" s="83">
        <v>9</v>
      </c>
      <c r="Q208" s="83">
        <v>154182</v>
      </c>
      <c r="R208" s="83">
        <v>154182</v>
      </c>
      <c r="S208" s="83">
        <v>6.5621225291E-4</v>
      </c>
      <c r="T208" s="83">
        <v>6.5621225291E-4</v>
      </c>
      <c r="U208" s="83">
        <v>2</v>
      </c>
      <c r="V208" s="83">
        <v>3.3525037275799999E-3</v>
      </c>
      <c r="W208" s="83">
        <v>3.3525037275799999E-3</v>
      </c>
      <c r="X208" s="83" t="s">
        <v>439</v>
      </c>
    </row>
    <row r="209" spans="2:24" s="231" customFormat="1" x14ac:dyDescent="0.2">
      <c r="B209" s="83" t="s">
        <v>651</v>
      </c>
      <c r="C209" s="83" t="s">
        <v>484</v>
      </c>
      <c r="D209" s="83" t="s">
        <v>456</v>
      </c>
      <c r="E209" s="83">
        <v>895</v>
      </c>
      <c r="F209" s="83">
        <v>547.03300000000002</v>
      </c>
      <c r="G209" s="83">
        <v>0.183</v>
      </c>
      <c r="H209" s="83">
        <v>3.7549999999999999</v>
      </c>
      <c r="I209" s="83">
        <v>4.1310000000000002</v>
      </c>
      <c r="J209" s="83">
        <v>3.742</v>
      </c>
      <c r="K209" s="83">
        <v>51</v>
      </c>
      <c r="L209" s="83">
        <v>173305</v>
      </c>
      <c r="M209" s="83">
        <v>173305</v>
      </c>
      <c r="N209" s="83">
        <v>1.5518890577900001E-3</v>
      </c>
      <c r="O209" s="83">
        <v>1.5518890577900001E-3</v>
      </c>
      <c r="P209" s="83">
        <v>17</v>
      </c>
      <c r="Q209" s="83">
        <v>156982</v>
      </c>
      <c r="R209" s="83">
        <v>156982</v>
      </c>
      <c r="S209" s="83">
        <v>7.3162374165000002E-4</v>
      </c>
      <c r="T209" s="83">
        <v>7.3162374165000002E-4</v>
      </c>
      <c r="U209" s="83">
        <v>4</v>
      </c>
      <c r="V209" s="83">
        <v>4.73637069642E-3</v>
      </c>
      <c r="W209" s="83">
        <v>4.73637069642E-3</v>
      </c>
      <c r="X209" s="83" t="s">
        <v>439</v>
      </c>
    </row>
    <row r="210" spans="2:24" s="231" customFormat="1" x14ac:dyDescent="0.2">
      <c r="B210" s="83" t="s">
        <v>652</v>
      </c>
      <c r="C210" s="83" t="s">
        <v>518</v>
      </c>
      <c r="D210" s="83" t="s">
        <v>456</v>
      </c>
      <c r="E210" s="83">
        <v>1020</v>
      </c>
      <c r="F210" s="83">
        <v>298.66300000000001</v>
      </c>
      <c r="G210" s="83">
        <v>0.193</v>
      </c>
      <c r="H210" s="83">
        <v>4.3440000000000003</v>
      </c>
      <c r="I210" s="83">
        <v>12.096</v>
      </c>
      <c r="J210" s="83">
        <v>6.5010000000000003</v>
      </c>
      <c r="K210" s="83">
        <v>40</v>
      </c>
      <c r="L210" s="83">
        <v>586686</v>
      </c>
      <c r="M210" s="83">
        <v>426405</v>
      </c>
      <c r="N210" s="83">
        <v>5.7246581015099997E-3</v>
      </c>
      <c r="O210" s="83">
        <v>4.9943573684299997E-3</v>
      </c>
      <c r="P210" s="83">
        <v>30</v>
      </c>
      <c r="Q210" s="83">
        <v>315319</v>
      </c>
      <c r="R210" s="83">
        <v>315319</v>
      </c>
      <c r="S210" s="83">
        <v>1.5201368520099999E-3</v>
      </c>
      <c r="T210" s="83">
        <v>1.5201368520099999E-3</v>
      </c>
      <c r="U210" s="83">
        <v>1</v>
      </c>
      <c r="V210" s="83">
        <v>1.3521147630599999E-3</v>
      </c>
      <c r="W210" s="83">
        <v>1.3521147630599999E-3</v>
      </c>
      <c r="X210" s="83" t="s">
        <v>466</v>
      </c>
    </row>
    <row r="211" spans="2:24" s="231" customFormat="1" x14ac:dyDescent="0.2">
      <c r="B211" s="83" t="s">
        <v>653</v>
      </c>
      <c r="C211" s="83" t="s">
        <v>518</v>
      </c>
      <c r="D211" s="83" t="s">
        <v>456</v>
      </c>
      <c r="E211" s="83">
        <v>2404</v>
      </c>
      <c r="F211" s="83">
        <v>580.42700000000002</v>
      </c>
      <c r="G211" s="83">
        <v>2.1960000000000002</v>
      </c>
      <c r="H211" s="83">
        <v>8.0559999999999992</v>
      </c>
      <c r="I211" s="83">
        <v>4.9349999999999996</v>
      </c>
      <c r="J211" s="83">
        <v>15.978</v>
      </c>
      <c r="K211" s="83">
        <v>86</v>
      </c>
      <c r="L211" s="83">
        <v>190724</v>
      </c>
      <c r="M211" s="83">
        <v>189774</v>
      </c>
      <c r="N211" s="83">
        <v>3.43982229349E-3</v>
      </c>
      <c r="O211" s="83">
        <v>3.4345302591900001E-3</v>
      </c>
      <c r="P211" s="83">
        <v>35</v>
      </c>
      <c r="Q211" s="83">
        <v>617488</v>
      </c>
      <c r="R211" s="83">
        <v>617488</v>
      </c>
      <c r="S211" s="83">
        <v>3.1090701498800001E-3</v>
      </c>
      <c r="T211" s="83">
        <v>3.1090701498800001E-3</v>
      </c>
      <c r="U211" s="83">
        <v>0</v>
      </c>
      <c r="V211" s="83">
        <v>0</v>
      </c>
      <c r="W211" s="83">
        <v>0</v>
      </c>
      <c r="X211" s="83" t="s">
        <v>439</v>
      </c>
    </row>
    <row r="212" spans="2:24" s="231" customFormat="1" x14ac:dyDescent="0.2">
      <c r="B212" s="83" t="s">
        <v>654</v>
      </c>
      <c r="C212" s="83" t="s">
        <v>518</v>
      </c>
      <c r="D212" s="83" t="s">
        <v>438</v>
      </c>
      <c r="E212" s="83">
        <v>2711</v>
      </c>
      <c r="F212" s="83">
        <v>87.265000000000001</v>
      </c>
      <c r="G212" s="83">
        <v>0.52100000000000002</v>
      </c>
      <c r="H212" s="83">
        <v>8.6479999999999997</v>
      </c>
      <c r="I212" s="83">
        <v>19.256</v>
      </c>
      <c r="J212" s="83">
        <v>6.2850000000000001</v>
      </c>
      <c r="K212" s="83">
        <v>71</v>
      </c>
      <c r="L212" s="83">
        <v>894662</v>
      </c>
      <c r="M212" s="83">
        <v>890792</v>
      </c>
      <c r="N212" s="83">
        <v>1.5734540975559999E-2</v>
      </c>
      <c r="O212" s="83">
        <v>1.5675005589709998E-2</v>
      </c>
      <c r="P212" s="83">
        <v>24</v>
      </c>
      <c r="Q212" s="83">
        <v>292020</v>
      </c>
      <c r="R212" s="83">
        <v>292020</v>
      </c>
      <c r="S212" s="83">
        <v>1.6114244436399999E-3</v>
      </c>
      <c r="T212" s="83">
        <v>1.6114244436399999E-3</v>
      </c>
      <c r="U212" s="83">
        <v>1</v>
      </c>
      <c r="V212" s="83">
        <v>3.5787381938000001E-3</v>
      </c>
      <c r="W212" s="83">
        <v>3.5787381938000001E-3</v>
      </c>
      <c r="X212" s="83" t="s">
        <v>439</v>
      </c>
    </row>
    <row r="213" spans="2:24" s="231" customFormat="1" x14ac:dyDescent="0.2">
      <c r="B213" s="83" t="s">
        <v>655</v>
      </c>
      <c r="C213" s="83" t="s">
        <v>518</v>
      </c>
      <c r="D213" s="83" t="s">
        <v>438</v>
      </c>
      <c r="E213" s="83">
        <v>2877</v>
      </c>
      <c r="F213" s="83">
        <v>27.202999999999999</v>
      </c>
      <c r="G213" s="83">
        <v>2.0539999999999998</v>
      </c>
      <c r="H213" s="83">
        <v>7.7006978904512282</v>
      </c>
      <c r="I213" s="83">
        <v>18.097999999999999</v>
      </c>
      <c r="J213" s="83">
        <v>3.5459999999999998</v>
      </c>
      <c r="K213" s="83">
        <v>23</v>
      </c>
      <c r="L213" s="83">
        <v>577751</v>
      </c>
      <c r="M213" s="83">
        <v>565174</v>
      </c>
      <c r="N213" s="83">
        <v>9.6659006446999998E-3</v>
      </c>
      <c r="O213" s="83">
        <v>9.6394404732099998E-3</v>
      </c>
      <c r="P213" s="83">
        <v>10</v>
      </c>
      <c r="Q213" s="83">
        <v>113189</v>
      </c>
      <c r="R213" s="83">
        <v>113189</v>
      </c>
      <c r="S213" s="83">
        <v>5.4375652408999997E-4</v>
      </c>
      <c r="T213" s="83">
        <v>5.4375652408999997E-4</v>
      </c>
      <c r="U213" s="83">
        <v>4</v>
      </c>
      <c r="V213" s="83">
        <v>2.2600955476789999E-2</v>
      </c>
      <c r="W213" s="83">
        <v>2.2600955476789999E-2</v>
      </c>
      <c r="X213" s="83" t="s">
        <v>439</v>
      </c>
    </row>
    <row r="214" spans="2:24" s="231" customFormat="1" x14ac:dyDescent="0.2">
      <c r="B214" s="83" t="s">
        <v>656</v>
      </c>
      <c r="C214" s="83" t="s">
        <v>518</v>
      </c>
      <c r="D214" s="83" t="s">
        <v>2</v>
      </c>
      <c r="E214" s="83">
        <v>161</v>
      </c>
      <c r="F214" s="83">
        <v>25.154</v>
      </c>
      <c r="G214" s="83">
        <v>0.63700000000000001</v>
      </c>
      <c r="H214" s="83">
        <v>8.6880000000000006</v>
      </c>
      <c r="I214" s="83">
        <v>8.5760000000000005</v>
      </c>
      <c r="J214" s="83">
        <v>12.282999999999999</v>
      </c>
      <c r="K214" s="83">
        <v>7</v>
      </c>
      <c r="L214" s="83">
        <v>15127</v>
      </c>
      <c r="M214" s="83">
        <v>15127</v>
      </c>
      <c r="N214" s="83">
        <v>1.5479200321000001E-4</v>
      </c>
      <c r="O214" s="83">
        <v>1.5479200321000001E-4</v>
      </c>
      <c r="P214" s="83">
        <v>10</v>
      </c>
      <c r="Q214" s="83">
        <v>21667</v>
      </c>
      <c r="R214" s="83">
        <v>21667</v>
      </c>
      <c r="S214" s="83">
        <v>3.6779638369000001E-4</v>
      </c>
      <c r="T214" s="83">
        <v>3.6779638369000001E-4</v>
      </c>
      <c r="U214" s="83">
        <v>2</v>
      </c>
      <c r="V214" s="83">
        <v>4.2865477810999998E-4</v>
      </c>
      <c r="W214" s="83">
        <v>4.2865477810999998E-4</v>
      </c>
      <c r="X214" s="83" t="s">
        <v>439</v>
      </c>
    </row>
    <row r="215" spans="2:24" s="231" customFormat="1" x14ac:dyDescent="0.2">
      <c r="B215" s="83" t="s">
        <v>657</v>
      </c>
      <c r="C215" s="83" t="s">
        <v>536</v>
      </c>
      <c r="D215" s="83" t="s">
        <v>456</v>
      </c>
      <c r="E215" s="83">
        <v>1692</v>
      </c>
      <c r="F215" s="83">
        <v>452.90800000000002</v>
      </c>
      <c r="G215" s="83">
        <v>0.79100000000000004</v>
      </c>
      <c r="H215" s="83">
        <v>6.6529999999999996</v>
      </c>
      <c r="I215" s="83">
        <v>6.9610000000000003</v>
      </c>
      <c r="J215" s="83">
        <v>3.5649999999999999</v>
      </c>
      <c r="K215" s="83">
        <v>65</v>
      </c>
      <c r="L215" s="83">
        <v>334279</v>
      </c>
      <c r="M215" s="83">
        <v>334184</v>
      </c>
      <c r="N215" s="83">
        <v>7.5887771828600003E-3</v>
      </c>
      <c r="O215" s="83">
        <v>7.5874541742900004E-3</v>
      </c>
      <c r="P215" s="83">
        <v>39</v>
      </c>
      <c r="Q215" s="83">
        <v>171185</v>
      </c>
      <c r="R215" s="83">
        <v>171185</v>
      </c>
      <c r="S215" s="83">
        <v>1.9514376472700001E-3</v>
      </c>
      <c r="T215" s="83">
        <v>1.9514376472700001E-3</v>
      </c>
      <c r="U215" s="83">
        <v>5</v>
      </c>
      <c r="V215" s="83">
        <v>9.2438609094599999E-3</v>
      </c>
      <c r="W215" s="83">
        <v>9.2438609094599999E-3</v>
      </c>
      <c r="X215" s="83" t="s">
        <v>439</v>
      </c>
    </row>
    <row r="216" spans="2:24" s="231" customFormat="1" x14ac:dyDescent="0.2">
      <c r="B216" s="83" t="s">
        <v>658</v>
      </c>
      <c r="C216" s="83" t="s">
        <v>536</v>
      </c>
      <c r="D216" s="83" t="s">
        <v>438</v>
      </c>
      <c r="E216" s="83">
        <v>1063</v>
      </c>
      <c r="F216" s="83">
        <v>43.206000000000003</v>
      </c>
      <c r="G216" s="83">
        <v>0.93799999999999994</v>
      </c>
      <c r="H216" s="83">
        <v>4.9800000000000004</v>
      </c>
      <c r="I216" s="83">
        <v>0.14299999999999999</v>
      </c>
      <c r="J216" s="83">
        <v>3.2210000000000001</v>
      </c>
      <c r="K216" s="83">
        <v>3</v>
      </c>
      <c r="L216" s="83">
        <v>5053</v>
      </c>
      <c r="M216" s="83">
        <v>5053</v>
      </c>
      <c r="N216" s="83">
        <v>8.070352304E-5</v>
      </c>
      <c r="O216" s="83">
        <v>8.070352304E-5</v>
      </c>
      <c r="P216" s="83">
        <v>8</v>
      </c>
      <c r="Q216" s="83">
        <v>113644</v>
      </c>
      <c r="R216" s="83">
        <v>113644</v>
      </c>
      <c r="S216" s="83">
        <v>5.5169457552999999E-4</v>
      </c>
      <c r="T216" s="83">
        <v>5.5169457552999999E-4</v>
      </c>
      <c r="U216" s="83">
        <v>1</v>
      </c>
      <c r="V216" s="83">
        <v>1.4116501488999999E-3</v>
      </c>
      <c r="W216" s="83">
        <v>1.4116501488999999E-3</v>
      </c>
      <c r="X216" s="83" t="s">
        <v>439</v>
      </c>
    </row>
    <row r="217" spans="2:24" s="231" customFormat="1" x14ac:dyDescent="0.2">
      <c r="B217" s="83" t="s">
        <v>659</v>
      </c>
      <c r="C217" s="83" t="s">
        <v>536</v>
      </c>
      <c r="D217" s="83" t="s">
        <v>456</v>
      </c>
      <c r="E217" s="83">
        <v>1162</v>
      </c>
      <c r="F217" s="83">
        <v>230.68299999999999</v>
      </c>
      <c r="G217" s="83">
        <v>1.8169999999999999</v>
      </c>
      <c r="H217" s="83">
        <v>6.2539999999999996</v>
      </c>
      <c r="I217" s="83">
        <v>6.5289999999999999</v>
      </c>
      <c r="J217" s="83">
        <v>7.5650000000000004</v>
      </c>
      <c r="K217" s="83">
        <v>35</v>
      </c>
      <c r="L217" s="83">
        <v>231794</v>
      </c>
      <c r="M217" s="83">
        <v>225892</v>
      </c>
      <c r="N217" s="83">
        <v>2.4819640856100001E-3</v>
      </c>
      <c r="O217" s="83">
        <v>2.4435968369499999E-3</v>
      </c>
      <c r="P217" s="83">
        <v>53</v>
      </c>
      <c r="Q217" s="83">
        <v>268569</v>
      </c>
      <c r="R217" s="83">
        <v>268569</v>
      </c>
      <c r="S217" s="83">
        <v>1.2528891199699999E-3</v>
      </c>
      <c r="T217" s="83">
        <v>1.2528891199699999E-3</v>
      </c>
      <c r="U217" s="83">
        <v>4</v>
      </c>
      <c r="V217" s="83">
        <v>6.12817571671E-3</v>
      </c>
      <c r="W217" s="83">
        <v>6.12817571671E-3</v>
      </c>
      <c r="X217" s="83" t="s">
        <v>439</v>
      </c>
    </row>
    <row r="218" spans="2:24" s="231" customFormat="1" x14ac:dyDescent="0.2">
      <c r="B218" s="83" t="s">
        <v>660</v>
      </c>
      <c r="C218" s="83" t="s">
        <v>536</v>
      </c>
      <c r="D218" s="83" t="s">
        <v>456</v>
      </c>
      <c r="E218" s="83">
        <v>1530</v>
      </c>
      <c r="F218" s="83">
        <v>293.66199999999998</v>
      </c>
      <c r="G218" s="83">
        <v>0.88100000000000001</v>
      </c>
      <c r="H218" s="83">
        <v>6.0949999999999998</v>
      </c>
      <c r="I218" s="83">
        <v>27.510999999999999</v>
      </c>
      <c r="J218" s="83">
        <v>2.0059999999999998</v>
      </c>
      <c r="K218" s="83">
        <v>71</v>
      </c>
      <c r="L218" s="83">
        <v>1128857</v>
      </c>
      <c r="M218" s="83">
        <v>1128857</v>
      </c>
      <c r="N218" s="83">
        <v>6.0620252879900003E-3</v>
      </c>
      <c r="O218" s="83">
        <v>6.0620252879900003E-3</v>
      </c>
      <c r="P218" s="83">
        <v>9</v>
      </c>
      <c r="Q218" s="83">
        <v>82323</v>
      </c>
      <c r="R218" s="83">
        <v>82323</v>
      </c>
      <c r="S218" s="83">
        <v>3.8631850373000001E-4</v>
      </c>
      <c r="T218" s="83">
        <v>3.8631850373000001E-4</v>
      </c>
      <c r="U218" s="83">
        <v>4</v>
      </c>
      <c r="V218" s="83">
        <v>8.07035230395E-3</v>
      </c>
      <c r="W218" s="83">
        <v>8.07035230395E-3</v>
      </c>
      <c r="X218" s="83" t="s">
        <v>439</v>
      </c>
    </row>
    <row r="219" spans="2:24" s="231" customFormat="1" x14ac:dyDescent="0.2">
      <c r="B219" s="83" t="s">
        <v>661</v>
      </c>
      <c r="C219" s="83" t="s">
        <v>536</v>
      </c>
      <c r="D219" s="83" t="s">
        <v>2</v>
      </c>
      <c r="E219" s="83">
        <v>1931</v>
      </c>
      <c r="F219" s="83">
        <v>12.571999999999999</v>
      </c>
      <c r="G219" s="83">
        <v>1.966</v>
      </c>
      <c r="H219" s="83">
        <v>6.2939999999999996</v>
      </c>
      <c r="I219" s="83">
        <v>0.60699999999999998</v>
      </c>
      <c r="J219" s="83">
        <v>3.899</v>
      </c>
      <c r="K219" s="83">
        <v>8</v>
      </c>
      <c r="L219" s="83">
        <v>40355</v>
      </c>
      <c r="M219" s="83">
        <v>40355</v>
      </c>
      <c r="N219" s="83">
        <v>2.9238489494999998E-4</v>
      </c>
      <c r="O219" s="83">
        <v>2.9238489494999998E-4</v>
      </c>
      <c r="P219" s="83">
        <v>18</v>
      </c>
      <c r="Q219" s="83">
        <v>259150</v>
      </c>
      <c r="R219" s="83">
        <v>259150</v>
      </c>
      <c r="S219" s="83">
        <v>1.44737138041E-3</v>
      </c>
      <c r="T219" s="83">
        <v>1.44737138041E-3</v>
      </c>
      <c r="U219" s="83">
        <v>2</v>
      </c>
      <c r="V219" s="83">
        <v>5.0962290286599996E-3</v>
      </c>
      <c r="W219" s="83">
        <v>5.0962290286599996E-3</v>
      </c>
      <c r="X219" s="83" t="s">
        <v>439</v>
      </c>
    </row>
    <row r="220" spans="2:24" s="231" customFormat="1" x14ac:dyDescent="0.2">
      <c r="B220" s="83" t="s">
        <v>662</v>
      </c>
      <c r="C220" s="83" t="s">
        <v>536</v>
      </c>
      <c r="D220" s="83" t="s">
        <v>438</v>
      </c>
      <c r="E220" s="83">
        <v>477</v>
      </c>
      <c r="F220" s="83">
        <v>105.675</v>
      </c>
      <c r="G220" s="83">
        <v>0.34499999999999997</v>
      </c>
      <c r="H220" s="83">
        <v>7.1710000000000003</v>
      </c>
      <c r="I220" s="83">
        <v>11.231</v>
      </c>
      <c r="J220" s="83">
        <v>17.951000000000001</v>
      </c>
      <c r="K220" s="83">
        <v>25</v>
      </c>
      <c r="L220" s="83">
        <v>90190</v>
      </c>
      <c r="M220" s="83">
        <v>90190</v>
      </c>
      <c r="N220" s="83">
        <v>1.6233315208099999E-3</v>
      </c>
      <c r="O220" s="83">
        <v>1.6233315208099999E-3</v>
      </c>
      <c r="P220" s="83">
        <v>25</v>
      </c>
      <c r="Q220" s="83">
        <v>144156</v>
      </c>
      <c r="R220" s="83">
        <v>144156</v>
      </c>
      <c r="S220" s="83">
        <v>5.6227864413000003E-4</v>
      </c>
      <c r="T220" s="83">
        <v>5.6227864413000003E-4</v>
      </c>
      <c r="U220" s="83">
        <v>2</v>
      </c>
      <c r="V220" s="83">
        <v>1.2542121285500001E-3</v>
      </c>
      <c r="W220" s="83">
        <v>1.2542121285500001E-3</v>
      </c>
      <c r="X220" s="83" t="s">
        <v>439</v>
      </c>
    </row>
    <row r="221" spans="2:24" s="231" customFormat="1" x14ac:dyDescent="0.2">
      <c r="B221" s="83" t="s">
        <v>663</v>
      </c>
      <c r="C221" s="83" t="s">
        <v>437</v>
      </c>
      <c r="D221" s="83" t="s">
        <v>2</v>
      </c>
      <c r="E221" s="83">
        <v>3517</v>
      </c>
      <c r="F221" s="83">
        <v>13.582000000000001</v>
      </c>
      <c r="G221" s="83">
        <v>10.983000000000001</v>
      </c>
      <c r="H221" s="83">
        <v>10.544</v>
      </c>
      <c r="I221" s="83">
        <v>0.247</v>
      </c>
      <c r="J221" s="83">
        <v>0.89700000000000002</v>
      </c>
      <c r="K221" s="83">
        <v>7</v>
      </c>
      <c r="L221" s="83">
        <v>14284</v>
      </c>
      <c r="M221" s="83">
        <v>14284</v>
      </c>
      <c r="N221" s="83">
        <v>1.2171678885E-4</v>
      </c>
      <c r="O221" s="83">
        <v>1.2171678885E-4</v>
      </c>
      <c r="P221" s="83">
        <v>3</v>
      </c>
      <c r="Q221" s="83">
        <v>51960</v>
      </c>
      <c r="R221" s="83">
        <v>51960</v>
      </c>
      <c r="S221" s="83">
        <v>2.9370790352000001E-4</v>
      </c>
      <c r="T221" s="83">
        <v>2.9370790352000001E-4</v>
      </c>
      <c r="U221" s="83">
        <v>3</v>
      </c>
      <c r="V221" s="83">
        <v>1.359920513645E-2</v>
      </c>
      <c r="W221" s="83">
        <v>1.359920513645E-2</v>
      </c>
      <c r="X221" s="83" t="s">
        <v>439</v>
      </c>
    </row>
    <row r="222" spans="2:24" s="231" customFormat="1" x14ac:dyDescent="0.2">
      <c r="B222" s="83" t="s">
        <v>664</v>
      </c>
      <c r="C222" s="83" t="s">
        <v>437</v>
      </c>
      <c r="D222" s="83" t="s">
        <v>438</v>
      </c>
      <c r="E222" s="83">
        <v>6441</v>
      </c>
      <c r="F222" s="83">
        <v>83.49</v>
      </c>
      <c r="G222" s="83">
        <v>38.375999999999998</v>
      </c>
      <c r="H222" s="83">
        <v>12.835000000000001</v>
      </c>
      <c r="I222" s="83">
        <v>9.8450000000000006</v>
      </c>
      <c r="J222" s="83">
        <v>0.504</v>
      </c>
      <c r="K222" s="83">
        <v>24</v>
      </c>
      <c r="L222" s="83">
        <v>1499830</v>
      </c>
      <c r="M222" s="83">
        <v>1499830</v>
      </c>
      <c r="N222" s="83">
        <v>1.821782806974E-2</v>
      </c>
      <c r="O222" s="83">
        <v>1.821782806974E-2</v>
      </c>
      <c r="P222" s="83">
        <v>15</v>
      </c>
      <c r="Q222" s="83">
        <v>76797</v>
      </c>
      <c r="R222" s="83">
        <v>76797</v>
      </c>
      <c r="S222" s="83">
        <v>3.5853532366999998E-4</v>
      </c>
      <c r="T222" s="83">
        <v>3.5853532366999998E-4</v>
      </c>
      <c r="U222" s="83">
        <v>1</v>
      </c>
      <c r="V222" s="83">
        <v>8.8350512599700004E-3</v>
      </c>
      <c r="W222" s="83">
        <v>8.8350512599700004E-3</v>
      </c>
      <c r="X222" s="83" t="s">
        <v>439</v>
      </c>
    </row>
    <row r="223" spans="2:24" s="231" customFormat="1" x14ac:dyDescent="0.2">
      <c r="B223" s="83" t="s">
        <v>665</v>
      </c>
      <c r="C223" s="83" t="s">
        <v>437</v>
      </c>
      <c r="D223" s="83" t="s">
        <v>438</v>
      </c>
      <c r="E223" s="83">
        <v>3327</v>
      </c>
      <c r="F223" s="83">
        <v>20.84</v>
      </c>
      <c r="G223" s="83">
        <v>11.988</v>
      </c>
      <c r="H223" s="83">
        <v>3.3959999999999999</v>
      </c>
      <c r="I223" s="83">
        <v>1E-3</v>
      </c>
      <c r="J223" s="83">
        <v>0.505</v>
      </c>
      <c r="K223" s="83">
        <v>0</v>
      </c>
      <c r="L223" s="83">
        <v>82</v>
      </c>
      <c r="M223" s="83">
        <v>82</v>
      </c>
      <c r="N223" s="83">
        <v>1.32300857E-6</v>
      </c>
      <c r="O223" s="83">
        <v>1.32300857E-6</v>
      </c>
      <c r="P223" s="83">
        <v>2</v>
      </c>
      <c r="Q223" s="83">
        <v>54695</v>
      </c>
      <c r="R223" s="83">
        <v>54695</v>
      </c>
      <c r="S223" s="83">
        <v>2.5137162913999999E-4</v>
      </c>
      <c r="T223" s="83">
        <v>2.5137162913999999E-4</v>
      </c>
      <c r="U223" s="83">
        <v>0</v>
      </c>
      <c r="V223" s="83">
        <v>0</v>
      </c>
      <c r="W223" s="83">
        <v>0</v>
      </c>
      <c r="X223" s="83" t="s">
        <v>439</v>
      </c>
    </row>
    <row r="224" spans="2:24" s="231" customFormat="1" x14ac:dyDescent="0.2">
      <c r="B224" s="83" t="s">
        <v>666</v>
      </c>
      <c r="C224" s="83" t="s">
        <v>437</v>
      </c>
      <c r="D224" s="83" t="s">
        <v>2</v>
      </c>
      <c r="E224" s="83">
        <v>5369</v>
      </c>
      <c r="F224" s="83">
        <v>16.138999999999999</v>
      </c>
      <c r="G224" s="83">
        <v>22.152999999999999</v>
      </c>
      <c r="H224" s="83">
        <v>13.387</v>
      </c>
      <c r="I224" s="83">
        <v>14.766</v>
      </c>
      <c r="J224" s="83">
        <v>1.0999999999999999E-2</v>
      </c>
      <c r="K224" s="83">
        <v>10</v>
      </c>
      <c r="L224" s="83">
        <v>1008193</v>
      </c>
      <c r="M224" s="83">
        <v>221134</v>
      </c>
      <c r="N224" s="83">
        <v>1.6279620508219999E-2</v>
      </c>
      <c r="O224" s="83">
        <v>1.9726057844600001E-3</v>
      </c>
      <c r="P224" s="83">
        <v>1</v>
      </c>
      <c r="Q224" s="83">
        <v>738</v>
      </c>
      <c r="R224" s="83">
        <v>738</v>
      </c>
      <c r="S224" s="83">
        <v>3.9690257199999997E-6</v>
      </c>
      <c r="T224" s="83">
        <v>3.9690257199999997E-6</v>
      </c>
      <c r="U224" s="83">
        <v>0</v>
      </c>
      <c r="V224" s="83">
        <v>0</v>
      </c>
      <c r="W224" s="83">
        <v>0</v>
      </c>
      <c r="X224" s="83" t="s">
        <v>439</v>
      </c>
    </row>
    <row r="225" spans="2:24" s="231" customFormat="1" x14ac:dyDescent="0.2">
      <c r="B225" s="83" t="s">
        <v>667</v>
      </c>
      <c r="C225" s="83" t="s">
        <v>437</v>
      </c>
      <c r="D225" s="83" t="s">
        <v>2</v>
      </c>
      <c r="E225" s="83">
        <v>2373</v>
      </c>
      <c r="F225" s="83">
        <v>6.9409999999999998</v>
      </c>
      <c r="G225" s="83">
        <v>15.484999999999999</v>
      </c>
      <c r="H225" s="83">
        <v>9.7940000000000005</v>
      </c>
      <c r="I225" s="83">
        <v>3.577</v>
      </c>
      <c r="J225" s="83">
        <v>0.29599999999999999</v>
      </c>
      <c r="K225" s="83">
        <v>2</v>
      </c>
      <c r="L225" s="83">
        <v>133632</v>
      </c>
      <c r="M225" s="83">
        <v>130882</v>
      </c>
      <c r="N225" s="83">
        <v>3.1474373985399999E-3</v>
      </c>
      <c r="O225" s="83">
        <v>3.14479138139E-3</v>
      </c>
      <c r="P225" s="83">
        <v>2</v>
      </c>
      <c r="Q225" s="83">
        <v>11073</v>
      </c>
      <c r="R225" s="83">
        <v>11073</v>
      </c>
      <c r="S225" s="83">
        <v>3.3075214359999997E-5</v>
      </c>
      <c r="T225" s="83">
        <v>3.3075214359999997E-5</v>
      </c>
      <c r="U225" s="83">
        <v>1</v>
      </c>
      <c r="V225" s="83">
        <v>3.1289152784999999E-3</v>
      </c>
      <c r="W225" s="83">
        <v>3.1289152784999999E-3</v>
      </c>
      <c r="X225" s="83" t="s">
        <v>439</v>
      </c>
    </row>
    <row r="226" spans="2:24" s="231" customFormat="1" x14ac:dyDescent="0.2">
      <c r="B226" s="83" t="s">
        <v>668</v>
      </c>
      <c r="C226" s="83" t="s">
        <v>437</v>
      </c>
      <c r="D226" s="83" t="s">
        <v>2</v>
      </c>
      <c r="E226" s="83">
        <v>3717</v>
      </c>
      <c r="F226" s="83">
        <v>20.199000000000002</v>
      </c>
      <c r="G226" s="83">
        <v>15.606999999999999</v>
      </c>
      <c r="H226" s="83">
        <v>11.215</v>
      </c>
      <c r="I226" s="83">
        <v>27.422000000000001</v>
      </c>
      <c r="J226" s="83">
        <v>0.01</v>
      </c>
      <c r="K226" s="83">
        <v>6</v>
      </c>
      <c r="L226" s="83">
        <v>1046200</v>
      </c>
      <c r="M226" s="83">
        <v>320820</v>
      </c>
      <c r="N226" s="83">
        <v>1.063434292118E-2</v>
      </c>
      <c r="O226" s="83">
        <v>7.6125913371999998E-3</v>
      </c>
      <c r="P226" s="83">
        <v>2</v>
      </c>
      <c r="Q226" s="83">
        <v>390</v>
      </c>
      <c r="R226" s="83">
        <v>390</v>
      </c>
      <c r="S226" s="83">
        <v>2.5137162910000001E-5</v>
      </c>
      <c r="T226" s="83">
        <v>2.5137162910000001E-5</v>
      </c>
      <c r="U226" s="83">
        <v>1</v>
      </c>
      <c r="V226" s="83">
        <v>3.2056497758199999E-3</v>
      </c>
      <c r="W226" s="83">
        <v>3.2056497758199999E-3</v>
      </c>
      <c r="X226" s="83" t="s">
        <v>466</v>
      </c>
    </row>
    <row r="227" spans="2:24" s="231" customFormat="1" x14ac:dyDescent="0.2">
      <c r="B227" s="83" t="s">
        <v>669</v>
      </c>
      <c r="C227" s="83" t="s">
        <v>437</v>
      </c>
      <c r="D227" s="83" t="s">
        <v>2</v>
      </c>
      <c r="E227" s="83">
        <v>3808</v>
      </c>
      <c r="F227" s="83">
        <v>2.903</v>
      </c>
      <c r="G227" s="83">
        <v>13.816000000000001</v>
      </c>
      <c r="H227" s="83">
        <v>13.506</v>
      </c>
      <c r="I227" s="83">
        <v>3.351</v>
      </c>
      <c r="J227" s="83">
        <v>6.5890000000000004</v>
      </c>
      <c r="K227" s="83">
        <v>5</v>
      </c>
      <c r="L227" s="83">
        <v>153511</v>
      </c>
      <c r="M227" s="83">
        <v>152542</v>
      </c>
      <c r="N227" s="83">
        <v>4.4942601273000003E-3</v>
      </c>
      <c r="O227" s="83">
        <v>4.4929371187299996E-3</v>
      </c>
      <c r="P227" s="83">
        <v>5</v>
      </c>
      <c r="Q227" s="83">
        <v>301827</v>
      </c>
      <c r="R227" s="83">
        <v>301827</v>
      </c>
      <c r="S227" s="83">
        <v>1.28596433433E-3</v>
      </c>
      <c r="T227" s="83">
        <v>1.28596433433E-3</v>
      </c>
      <c r="U227" s="83">
        <v>1</v>
      </c>
      <c r="V227" s="83">
        <v>7.1561533790300003E-3</v>
      </c>
      <c r="W227" s="83">
        <v>7.1561533790300003E-3</v>
      </c>
      <c r="X227" s="83" t="s">
        <v>439</v>
      </c>
    </row>
    <row r="228" spans="2:24" s="231" customFormat="1" x14ac:dyDescent="0.2">
      <c r="B228" s="83" t="s">
        <v>670</v>
      </c>
      <c r="C228" s="83" t="s">
        <v>437</v>
      </c>
      <c r="D228" s="83" t="s">
        <v>2</v>
      </c>
      <c r="E228" s="83">
        <v>4144</v>
      </c>
      <c r="F228" s="83">
        <v>8.41</v>
      </c>
      <c r="G228" s="83">
        <v>20.742999999999999</v>
      </c>
      <c r="H228" s="83">
        <v>13.465999999999999</v>
      </c>
      <c r="I228" s="83">
        <v>6.5609999999999999</v>
      </c>
      <c r="J228" s="83">
        <v>0.84099999999999997</v>
      </c>
      <c r="K228" s="83">
        <v>6</v>
      </c>
      <c r="L228" s="83">
        <v>344522</v>
      </c>
      <c r="M228" s="83">
        <v>323618</v>
      </c>
      <c r="N228" s="83">
        <v>6.1414058024499996E-3</v>
      </c>
      <c r="O228" s="83">
        <v>6.0898084680500002E-3</v>
      </c>
      <c r="P228" s="83">
        <v>4</v>
      </c>
      <c r="Q228" s="83">
        <v>44157</v>
      </c>
      <c r="R228" s="83">
        <v>44157</v>
      </c>
      <c r="S228" s="83">
        <v>2.4475658626999999E-4</v>
      </c>
      <c r="T228" s="83">
        <v>2.4475658626999999E-4</v>
      </c>
      <c r="U228" s="83">
        <v>0</v>
      </c>
      <c r="V228" s="83">
        <v>0</v>
      </c>
      <c r="W228" s="83">
        <v>0</v>
      </c>
      <c r="X228" s="83" t="s">
        <v>439</v>
      </c>
    </row>
    <row r="229" spans="2:24" s="231" customFormat="1" x14ac:dyDescent="0.2">
      <c r="B229" s="83" t="s">
        <v>671</v>
      </c>
      <c r="C229" s="83" t="s">
        <v>437</v>
      </c>
      <c r="D229" s="83" t="s">
        <v>2</v>
      </c>
      <c r="E229" s="83">
        <v>4123</v>
      </c>
      <c r="F229" s="83">
        <v>15.227</v>
      </c>
      <c r="G229" s="83">
        <v>4.7210000000000001</v>
      </c>
      <c r="H229" s="83">
        <v>9.3989999999999991</v>
      </c>
      <c r="I229" s="83">
        <v>16.532</v>
      </c>
      <c r="J229" s="83">
        <v>0.33400000000000002</v>
      </c>
      <c r="K229" s="83">
        <v>8</v>
      </c>
      <c r="L229" s="83">
        <v>1641328</v>
      </c>
      <c r="M229" s="83">
        <v>769751</v>
      </c>
      <c r="N229" s="83">
        <v>1.6061324093440001E-2</v>
      </c>
      <c r="O229" s="83">
        <v>1.059729868109E-2</v>
      </c>
      <c r="P229" s="83">
        <v>1</v>
      </c>
      <c r="Q229" s="83">
        <v>33184</v>
      </c>
      <c r="R229" s="83">
        <v>33184</v>
      </c>
      <c r="S229" s="83">
        <v>1.7992916612E-4</v>
      </c>
      <c r="T229" s="83">
        <v>1.7992916612E-4</v>
      </c>
      <c r="U229" s="83">
        <v>1</v>
      </c>
      <c r="V229" s="83">
        <v>5.4865165581100004E-3</v>
      </c>
      <c r="W229" s="83">
        <v>5.4865165581100004E-3</v>
      </c>
      <c r="X229" s="83" t="s">
        <v>466</v>
      </c>
    </row>
    <row r="230" spans="2:24" s="231" customFormat="1" x14ac:dyDescent="0.2">
      <c r="B230" s="83" t="s">
        <v>672</v>
      </c>
      <c r="C230" s="83" t="s">
        <v>437</v>
      </c>
      <c r="D230" s="83" t="s">
        <v>2</v>
      </c>
      <c r="E230" s="83">
        <v>3281</v>
      </c>
      <c r="F230" s="83">
        <v>1.07</v>
      </c>
      <c r="G230" s="83">
        <v>19.975000000000001</v>
      </c>
      <c r="H230" s="83">
        <v>10.268000000000001</v>
      </c>
      <c r="I230" s="83">
        <v>0.64900000000000002</v>
      </c>
      <c r="J230" s="83">
        <v>0</v>
      </c>
      <c r="K230" s="83">
        <v>2</v>
      </c>
      <c r="L230" s="83">
        <v>35565</v>
      </c>
      <c r="M230" s="83">
        <v>35565</v>
      </c>
      <c r="N230" s="83">
        <v>4.8726405795799996E-3</v>
      </c>
      <c r="O230" s="83">
        <v>4.8726405795799996E-3</v>
      </c>
      <c r="P230" s="83">
        <v>0</v>
      </c>
      <c r="Q230" s="83">
        <v>0</v>
      </c>
      <c r="R230" s="83">
        <v>0</v>
      </c>
      <c r="S230" s="83">
        <v>0</v>
      </c>
      <c r="T230" s="83">
        <v>0</v>
      </c>
      <c r="U230" s="83">
        <v>0</v>
      </c>
      <c r="V230" s="83">
        <v>0</v>
      </c>
      <c r="W230" s="83">
        <v>0</v>
      </c>
      <c r="X230" s="83" t="s">
        <v>439</v>
      </c>
    </row>
    <row r="231" spans="2:24" s="231" customFormat="1" x14ac:dyDescent="0.2">
      <c r="B231" s="83" t="s">
        <v>673</v>
      </c>
      <c r="C231" s="83" t="s">
        <v>437</v>
      </c>
      <c r="D231" s="83" t="s">
        <v>2</v>
      </c>
      <c r="E231" s="83">
        <v>1</v>
      </c>
      <c r="F231" s="83">
        <v>0</v>
      </c>
      <c r="G231" s="83">
        <v>2.089</v>
      </c>
      <c r="H231" s="83">
        <v>14.491</v>
      </c>
      <c r="I231" s="83">
        <v>0</v>
      </c>
      <c r="J231" s="83">
        <v>0</v>
      </c>
      <c r="K231" s="83">
        <v>0</v>
      </c>
      <c r="L231" s="83">
        <v>0</v>
      </c>
      <c r="M231" s="83">
        <v>0</v>
      </c>
      <c r="N231" s="83">
        <v>0</v>
      </c>
      <c r="O231" s="83">
        <v>0</v>
      </c>
      <c r="P231" s="83">
        <v>0</v>
      </c>
      <c r="Q231" s="83">
        <v>0</v>
      </c>
      <c r="R231" s="83">
        <v>0</v>
      </c>
      <c r="S231" s="83">
        <v>0</v>
      </c>
      <c r="T231" s="83">
        <v>0</v>
      </c>
      <c r="U231" s="83">
        <v>0</v>
      </c>
      <c r="V231" s="83">
        <v>0</v>
      </c>
      <c r="W231" s="83">
        <v>0</v>
      </c>
      <c r="X231" s="83" t="s">
        <v>439</v>
      </c>
    </row>
    <row r="232" spans="2:24" s="231" customFormat="1" x14ac:dyDescent="0.2">
      <c r="B232" s="83" t="s">
        <v>674</v>
      </c>
      <c r="C232" s="83" t="s">
        <v>437</v>
      </c>
      <c r="D232" s="83" t="s">
        <v>2</v>
      </c>
      <c r="E232" s="83">
        <v>21</v>
      </c>
      <c r="F232" s="83">
        <v>4.8739999999999997</v>
      </c>
      <c r="G232" s="83">
        <v>0.621</v>
      </c>
      <c r="H232" s="83">
        <v>6.2350000000000003</v>
      </c>
      <c r="I232" s="83">
        <v>0.91</v>
      </c>
      <c r="J232" s="83">
        <v>5.7690000000000001</v>
      </c>
      <c r="K232" s="83">
        <v>3</v>
      </c>
      <c r="L232" s="83">
        <v>745</v>
      </c>
      <c r="M232" s="83">
        <v>745</v>
      </c>
      <c r="N232" s="83">
        <v>6.6150428700000001E-6</v>
      </c>
      <c r="O232" s="83">
        <v>6.6150428700000001E-6</v>
      </c>
      <c r="P232" s="83">
        <v>3</v>
      </c>
      <c r="Q232" s="83">
        <v>4721</v>
      </c>
      <c r="R232" s="83">
        <v>4721</v>
      </c>
      <c r="S232" s="83">
        <v>1.984512862E-5</v>
      </c>
      <c r="T232" s="83">
        <v>1.984512862E-5</v>
      </c>
      <c r="U232" s="83">
        <v>1</v>
      </c>
      <c r="V232" s="83">
        <v>3.0429197210000001E-5</v>
      </c>
      <c r="W232" s="83">
        <v>3.0429197210000001E-5</v>
      </c>
      <c r="X232" s="83" t="s">
        <v>439</v>
      </c>
    </row>
    <row r="233" spans="2:24" s="231" customFormat="1" x14ac:dyDescent="0.2">
      <c r="B233" s="83" t="s">
        <v>675</v>
      </c>
      <c r="C233" s="83" t="s">
        <v>437</v>
      </c>
      <c r="D233" s="83" t="s">
        <v>2</v>
      </c>
      <c r="E233" s="83">
        <v>4557</v>
      </c>
      <c r="F233" s="83">
        <v>28.013999999999999</v>
      </c>
      <c r="G233" s="83">
        <v>5.6210000000000004</v>
      </c>
      <c r="H233" s="83">
        <v>15.121</v>
      </c>
      <c r="I233" s="83">
        <v>33.286999999999999</v>
      </c>
      <c r="J233" s="83">
        <v>0.39600000000000002</v>
      </c>
      <c r="K233" s="83">
        <v>26</v>
      </c>
      <c r="L233" s="83">
        <v>1393247</v>
      </c>
      <c r="M233" s="83">
        <v>1375495</v>
      </c>
      <c r="N233" s="83">
        <v>1.956597380708E-2</v>
      </c>
      <c r="O233" s="83">
        <v>1.9257712809240001E-2</v>
      </c>
      <c r="P233" s="83">
        <v>4</v>
      </c>
      <c r="Q233" s="83">
        <v>16575</v>
      </c>
      <c r="R233" s="83">
        <v>16575</v>
      </c>
      <c r="S233" s="83">
        <v>8.4672548759999998E-5</v>
      </c>
      <c r="T233" s="83">
        <v>8.4672548759999998E-5</v>
      </c>
      <c r="U233" s="83">
        <v>0</v>
      </c>
      <c r="V233" s="83">
        <v>0</v>
      </c>
      <c r="W233" s="83">
        <v>0</v>
      </c>
      <c r="X233" s="83" t="s">
        <v>466</v>
      </c>
    </row>
    <row r="234" spans="2:24" s="231" customFormat="1" x14ac:dyDescent="0.2">
      <c r="B234" s="83" t="s">
        <v>676</v>
      </c>
      <c r="C234" s="83" t="s">
        <v>437</v>
      </c>
      <c r="D234" s="83" t="s">
        <v>2</v>
      </c>
      <c r="E234" s="83">
        <v>135</v>
      </c>
      <c r="F234" s="83">
        <v>5.0549999999999997</v>
      </c>
      <c r="G234" s="83">
        <v>1.903</v>
      </c>
      <c r="H234" s="83">
        <v>11.651999999999999</v>
      </c>
      <c r="I234" s="83">
        <v>0.52100000000000002</v>
      </c>
      <c r="J234" s="83">
        <v>0.34300000000000003</v>
      </c>
      <c r="K234" s="83">
        <v>1</v>
      </c>
      <c r="L234" s="83">
        <v>636</v>
      </c>
      <c r="M234" s="83">
        <v>636</v>
      </c>
      <c r="N234" s="83">
        <v>7.9380514499999993E-6</v>
      </c>
      <c r="O234" s="83">
        <v>7.9380514499999993E-6</v>
      </c>
      <c r="P234" s="83">
        <v>2</v>
      </c>
      <c r="Q234" s="83">
        <v>419</v>
      </c>
      <c r="R234" s="83">
        <v>419</v>
      </c>
      <c r="S234" s="83">
        <v>2.6460171499999999E-6</v>
      </c>
      <c r="T234" s="83">
        <v>2.6460171499999999E-6</v>
      </c>
      <c r="U234" s="83">
        <v>0</v>
      </c>
      <c r="V234" s="83">
        <v>0</v>
      </c>
      <c r="W234" s="83">
        <v>0</v>
      </c>
      <c r="X234" s="83" t="s">
        <v>439</v>
      </c>
    </row>
    <row r="235" spans="2:24" s="231" customFormat="1" x14ac:dyDescent="0.2">
      <c r="B235" s="83" t="s">
        <v>677</v>
      </c>
      <c r="C235" s="83" t="s">
        <v>437</v>
      </c>
      <c r="D235" s="83" t="s">
        <v>2</v>
      </c>
      <c r="E235" s="83">
        <v>369</v>
      </c>
      <c r="F235" s="83">
        <v>10.762</v>
      </c>
      <c r="G235" s="83">
        <v>20.106999999999999</v>
      </c>
      <c r="H235" s="83">
        <v>17.908999999999999</v>
      </c>
      <c r="I235" s="83">
        <v>0.33900000000000002</v>
      </c>
      <c r="J235" s="83">
        <v>9.5860000000000003</v>
      </c>
      <c r="K235" s="83">
        <v>0</v>
      </c>
      <c r="L235" s="83">
        <v>856</v>
      </c>
      <c r="M235" s="83">
        <v>856</v>
      </c>
      <c r="N235" s="83">
        <v>3.9690257199999997E-6</v>
      </c>
      <c r="O235" s="83">
        <v>3.9690257199999997E-6</v>
      </c>
      <c r="P235" s="83">
        <v>5</v>
      </c>
      <c r="Q235" s="83">
        <v>24213</v>
      </c>
      <c r="R235" s="83">
        <v>24213</v>
      </c>
      <c r="S235" s="83">
        <v>5.1597334400000001E-5</v>
      </c>
      <c r="T235" s="83">
        <v>5.1597334400000001E-5</v>
      </c>
      <c r="U235" s="83">
        <v>1</v>
      </c>
      <c r="V235" s="83">
        <v>4.7099105249000001E-4</v>
      </c>
      <c r="W235" s="83">
        <v>4.7099105249000001E-4</v>
      </c>
      <c r="X235" s="83" t="s">
        <v>439</v>
      </c>
    </row>
    <row r="236" spans="2:24" s="231" customFormat="1" x14ac:dyDescent="0.2">
      <c r="B236" s="83" t="s">
        <v>678</v>
      </c>
      <c r="C236" s="83" t="s">
        <v>437</v>
      </c>
      <c r="D236" s="83" t="s">
        <v>2</v>
      </c>
      <c r="E236" s="83">
        <v>57</v>
      </c>
      <c r="F236" s="83">
        <v>6.5279999999999996</v>
      </c>
      <c r="G236" s="83">
        <v>2.0249999999999999</v>
      </c>
      <c r="H236" s="83">
        <v>11.535</v>
      </c>
      <c r="I236" s="83">
        <v>0.75900000000000001</v>
      </c>
      <c r="J236" s="83">
        <v>0</v>
      </c>
      <c r="K236" s="83">
        <v>2</v>
      </c>
      <c r="L236" s="83">
        <v>320</v>
      </c>
      <c r="M236" s="83">
        <v>320</v>
      </c>
      <c r="N236" s="83">
        <v>2.6460171499999999E-6</v>
      </c>
      <c r="O236" s="83">
        <v>2.6460171499999999E-6</v>
      </c>
      <c r="P236" s="83">
        <v>0</v>
      </c>
      <c r="Q236" s="83">
        <v>0</v>
      </c>
      <c r="R236" s="83">
        <v>0</v>
      </c>
      <c r="S236" s="83">
        <v>0</v>
      </c>
      <c r="T236" s="83">
        <v>0</v>
      </c>
      <c r="U236" s="83">
        <v>0</v>
      </c>
      <c r="V236" s="83">
        <v>0</v>
      </c>
      <c r="W236" s="83">
        <v>0</v>
      </c>
      <c r="X236" s="83" t="s">
        <v>439</v>
      </c>
    </row>
    <row r="237" spans="2:24" s="231" customFormat="1" x14ac:dyDescent="0.2">
      <c r="B237" s="83" t="s">
        <v>679</v>
      </c>
      <c r="C237" s="83" t="s">
        <v>437</v>
      </c>
      <c r="D237" s="83" t="s">
        <v>2</v>
      </c>
      <c r="E237" s="83">
        <v>200</v>
      </c>
      <c r="F237" s="83">
        <v>8.3070000000000004</v>
      </c>
      <c r="G237" s="83">
        <v>1</v>
      </c>
      <c r="H237" s="83">
        <v>13.601000000000001</v>
      </c>
      <c r="I237" s="83">
        <v>18.251000000000001</v>
      </c>
      <c r="J237" s="83">
        <v>2.95</v>
      </c>
      <c r="K237" s="83">
        <v>10</v>
      </c>
      <c r="L237" s="83">
        <v>26570</v>
      </c>
      <c r="M237" s="83">
        <v>26570</v>
      </c>
      <c r="N237" s="83">
        <v>1.1113272025E-4</v>
      </c>
      <c r="O237" s="83">
        <v>1.1113272025E-4</v>
      </c>
      <c r="P237" s="83">
        <v>3</v>
      </c>
      <c r="Q237" s="83">
        <v>4294</v>
      </c>
      <c r="R237" s="83">
        <v>4294</v>
      </c>
      <c r="S237" s="83">
        <v>3.0429197210000001E-5</v>
      </c>
      <c r="T237" s="83">
        <v>3.0429197210000001E-5</v>
      </c>
      <c r="U237" s="83">
        <v>1</v>
      </c>
      <c r="V237" s="83">
        <v>2.6460171487999997E-4</v>
      </c>
      <c r="W237" s="83">
        <v>2.6460171487999997E-4</v>
      </c>
      <c r="X237" s="83" t="s">
        <v>439</v>
      </c>
    </row>
    <row r="238" spans="2:24" s="231" customFormat="1" x14ac:dyDescent="0.2">
      <c r="B238" s="83" t="s">
        <v>680</v>
      </c>
      <c r="C238" s="83" t="s">
        <v>437</v>
      </c>
      <c r="D238" s="83" t="s">
        <v>2</v>
      </c>
      <c r="E238" s="83">
        <v>128</v>
      </c>
      <c r="F238" s="83">
        <v>5.0330000000000004</v>
      </c>
      <c r="G238" s="83">
        <v>0.43</v>
      </c>
      <c r="H238" s="83">
        <v>7.8330000000000002</v>
      </c>
      <c r="I238" s="83">
        <v>1.0029999999999999</v>
      </c>
      <c r="J238" s="83">
        <v>1.9450000000000001</v>
      </c>
      <c r="K238" s="83">
        <v>3</v>
      </c>
      <c r="L238" s="83">
        <v>1640</v>
      </c>
      <c r="M238" s="83">
        <v>1640</v>
      </c>
      <c r="N238" s="83">
        <v>1.05840686E-5</v>
      </c>
      <c r="O238" s="83">
        <v>1.05840686E-5</v>
      </c>
      <c r="P238" s="83">
        <v>2</v>
      </c>
      <c r="Q238" s="83">
        <v>3181</v>
      </c>
      <c r="R238" s="83">
        <v>3181</v>
      </c>
      <c r="S238" s="83">
        <v>1.1907077170000001E-5</v>
      </c>
      <c r="T238" s="83">
        <v>1.1907077170000001E-5</v>
      </c>
      <c r="U238" s="83">
        <v>0</v>
      </c>
      <c r="V238" s="83">
        <v>0</v>
      </c>
      <c r="W238" s="83">
        <v>0</v>
      </c>
      <c r="X238" s="83" t="s">
        <v>439</v>
      </c>
    </row>
    <row r="239" spans="2:24" s="231" customFormat="1" x14ac:dyDescent="0.2">
      <c r="B239" s="83" t="s">
        <v>681</v>
      </c>
      <c r="C239" s="83" t="s">
        <v>437</v>
      </c>
      <c r="D239" s="83" t="s">
        <v>2</v>
      </c>
      <c r="E239" s="83">
        <v>105</v>
      </c>
      <c r="F239" s="83">
        <v>6.7649999999999997</v>
      </c>
      <c r="G239" s="83">
        <v>2.6440000000000001</v>
      </c>
      <c r="H239" s="83">
        <v>13.795999999999999</v>
      </c>
      <c r="I239" s="83">
        <v>2.9660000000000002</v>
      </c>
      <c r="J239" s="83">
        <v>1.55</v>
      </c>
      <c r="K239" s="83">
        <v>4</v>
      </c>
      <c r="L239" s="83">
        <v>2611</v>
      </c>
      <c r="M239" s="83">
        <v>2611</v>
      </c>
      <c r="N239" s="83">
        <v>4.2336274379999999E-5</v>
      </c>
      <c r="O239" s="83">
        <v>4.2336274379999999E-5</v>
      </c>
      <c r="P239" s="83">
        <v>5</v>
      </c>
      <c r="Q239" s="83">
        <v>1365</v>
      </c>
      <c r="R239" s="83">
        <v>1365</v>
      </c>
      <c r="S239" s="83">
        <v>1.4553094319999999E-5</v>
      </c>
      <c r="T239" s="83">
        <v>1.4553094319999999E-5</v>
      </c>
      <c r="U239" s="83">
        <v>1</v>
      </c>
      <c r="V239" s="83">
        <v>1.4420793461E-4</v>
      </c>
      <c r="W239" s="83">
        <v>1.4420793461E-4</v>
      </c>
      <c r="X239" s="83" t="s">
        <v>439</v>
      </c>
    </row>
    <row r="240" spans="2:24" s="231" customFormat="1" x14ac:dyDescent="0.2">
      <c r="B240" s="83" t="s">
        <v>682</v>
      </c>
      <c r="C240" s="83" t="s">
        <v>484</v>
      </c>
      <c r="D240" s="83" t="s">
        <v>2</v>
      </c>
      <c r="E240" s="83">
        <v>1949</v>
      </c>
      <c r="F240" s="83">
        <v>12.888999999999999</v>
      </c>
      <c r="G240" s="83">
        <v>3.3439999999999999</v>
      </c>
      <c r="H240" s="83">
        <v>4.9400000000000004</v>
      </c>
      <c r="I240" s="83">
        <v>0.115</v>
      </c>
      <c r="J240" s="83">
        <v>0.70799999999999996</v>
      </c>
      <c r="K240" s="83">
        <v>5</v>
      </c>
      <c r="L240" s="83">
        <v>6293</v>
      </c>
      <c r="M240" s="83">
        <v>6293</v>
      </c>
      <c r="N240" s="83">
        <v>9.1287591630000004E-5</v>
      </c>
      <c r="O240" s="83">
        <v>9.1287591630000004E-5</v>
      </c>
      <c r="P240" s="83">
        <v>6</v>
      </c>
      <c r="Q240" s="83">
        <v>38647</v>
      </c>
      <c r="R240" s="83">
        <v>38647</v>
      </c>
      <c r="S240" s="83">
        <v>2.0638933761000001E-4</v>
      </c>
      <c r="T240" s="83">
        <v>2.0638933761000001E-4</v>
      </c>
      <c r="U240" s="83">
        <v>1</v>
      </c>
      <c r="V240" s="83">
        <v>3.7110390512399998E-3</v>
      </c>
      <c r="W240" s="83">
        <v>3.7110390512399998E-3</v>
      </c>
      <c r="X240" s="83" t="s">
        <v>439</v>
      </c>
    </row>
    <row r="241" spans="2:24" s="231" customFormat="1" x14ac:dyDescent="0.2">
      <c r="B241" s="83" t="s">
        <v>683</v>
      </c>
      <c r="C241" s="83" t="s">
        <v>484</v>
      </c>
      <c r="D241" s="83" t="s">
        <v>438</v>
      </c>
      <c r="E241" s="83">
        <v>448</v>
      </c>
      <c r="F241" s="83">
        <v>39.351999999999997</v>
      </c>
      <c r="G241" s="83">
        <v>0.44800000000000001</v>
      </c>
      <c r="H241" s="83">
        <v>2.948</v>
      </c>
      <c r="I241" s="83">
        <v>7.3579999999999997</v>
      </c>
      <c r="J241" s="83">
        <v>0.16700000000000001</v>
      </c>
      <c r="K241" s="83">
        <v>18</v>
      </c>
      <c r="L241" s="83">
        <v>253647</v>
      </c>
      <c r="M241" s="83">
        <v>253647</v>
      </c>
      <c r="N241" s="83">
        <v>1.3031634458E-3</v>
      </c>
      <c r="O241" s="83">
        <v>1.3031634458E-3</v>
      </c>
      <c r="P241" s="83">
        <v>2</v>
      </c>
      <c r="Q241" s="83">
        <v>5756</v>
      </c>
      <c r="R241" s="83">
        <v>5756</v>
      </c>
      <c r="S241" s="83">
        <v>3.1752205790000001E-5</v>
      </c>
      <c r="T241" s="83">
        <v>3.1752205790000001E-5</v>
      </c>
      <c r="U241" s="83">
        <v>1</v>
      </c>
      <c r="V241" s="83">
        <v>5.9138483277000001E-4</v>
      </c>
      <c r="W241" s="83">
        <v>5.9138483277000001E-4</v>
      </c>
      <c r="X241" s="83" t="s">
        <v>439</v>
      </c>
    </row>
    <row r="242" spans="2:24" s="231" customFormat="1" x14ac:dyDescent="0.2">
      <c r="B242" s="83" t="s">
        <v>684</v>
      </c>
      <c r="C242" s="83" t="s">
        <v>484</v>
      </c>
      <c r="D242" s="83" t="s">
        <v>438</v>
      </c>
      <c r="E242" s="83">
        <v>809</v>
      </c>
      <c r="F242" s="83">
        <v>87.158000000000001</v>
      </c>
      <c r="G242" s="83">
        <v>0.70399999999999996</v>
      </c>
      <c r="H242" s="83">
        <v>4.3419999999999996</v>
      </c>
      <c r="I242" s="83">
        <v>3.694</v>
      </c>
      <c r="J242" s="83">
        <v>1.1990000000000001</v>
      </c>
      <c r="K242" s="83">
        <v>19</v>
      </c>
      <c r="L242" s="83">
        <v>118745</v>
      </c>
      <c r="M242" s="83">
        <v>118745</v>
      </c>
      <c r="N242" s="83">
        <v>1.17350860551E-3</v>
      </c>
      <c r="O242" s="83">
        <v>1.17350860551E-3</v>
      </c>
      <c r="P242" s="83">
        <v>7</v>
      </c>
      <c r="Q242" s="83">
        <v>38558</v>
      </c>
      <c r="R242" s="83">
        <v>38558</v>
      </c>
      <c r="S242" s="83">
        <v>2.4078756054000001E-4</v>
      </c>
      <c r="T242" s="83">
        <v>2.4078756054000001E-4</v>
      </c>
      <c r="U242" s="83">
        <v>4</v>
      </c>
      <c r="V242" s="83">
        <v>4.2825787553900001E-3</v>
      </c>
      <c r="W242" s="83">
        <v>4.2825787553900001E-3</v>
      </c>
      <c r="X242" s="83" t="s">
        <v>439</v>
      </c>
    </row>
    <row r="243" spans="2:24" s="231" customFormat="1" x14ac:dyDescent="0.2">
      <c r="B243" s="83" t="s">
        <v>685</v>
      </c>
      <c r="C243" s="83" t="s">
        <v>484</v>
      </c>
      <c r="D243" s="83" t="s">
        <v>438</v>
      </c>
      <c r="E243" s="83">
        <v>1299</v>
      </c>
      <c r="F243" s="83">
        <v>117.979</v>
      </c>
      <c r="G243" s="83">
        <v>2.9649999999999999</v>
      </c>
      <c r="H243" s="83">
        <v>7.0110000000000001</v>
      </c>
      <c r="I243" s="83">
        <v>2.7770000000000001</v>
      </c>
      <c r="J243" s="83">
        <v>7.056</v>
      </c>
      <c r="K243" s="83">
        <v>25</v>
      </c>
      <c r="L243" s="83">
        <v>79368</v>
      </c>
      <c r="M243" s="83">
        <v>79368</v>
      </c>
      <c r="N243" s="83">
        <v>2.0056809988199999E-3</v>
      </c>
      <c r="O243" s="83">
        <v>2.0056809988199999E-3</v>
      </c>
      <c r="P243" s="83">
        <v>16</v>
      </c>
      <c r="Q243" s="83">
        <v>201656</v>
      </c>
      <c r="R243" s="83">
        <v>201656</v>
      </c>
      <c r="S243" s="83">
        <v>1.2515661114000001E-3</v>
      </c>
      <c r="T243" s="83">
        <v>1.2515661114000001E-3</v>
      </c>
      <c r="U243" s="83">
        <v>3</v>
      </c>
      <c r="V243" s="83">
        <v>5.1438573373399996E-3</v>
      </c>
      <c r="W243" s="83">
        <v>5.1438573373399996E-3</v>
      </c>
      <c r="X243" s="83" t="s">
        <v>439</v>
      </c>
    </row>
    <row r="244" spans="2:24" s="231" customFormat="1" x14ac:dyDescent="0.2">
      <c r="B244" s="83" t="s">
        <v>686</v>
      </c>
      <c r="C244" s="83" t="s">
        <v>484</v>
      </c>
      <c r="D244" s="83" t="s">
        <v>438</v>
      </c>
      <c r="E244" s="83">
        <v>2177</v>
      </c>
      <c r="F244" s="83">
        <v>49.954000000000001</v>
      </c>
      <c r="G244" s="83">
        <v>3.4049999999999998</v>
      </c>
      <c r="H244" s="83">
        <v>6.8920000000000003</v>
      </c>
      <c r="I244" s="83">
        <v>2</v>
      </c>
      <c r="J244" s="83">
        <v>1.865</v>
      </c>
      <c r="K244" s="83">
        <v>15</v>
      </c>
      <c r="L244" s="83">
        <v>106205</v>
      </c>
      <c r="M244" s="83">
        <v>106205</v>
      </c>
      <c r="N244" s="83">
        <v>4.4307557157300002E-3</v>
      </c>
      <c r="O244" s="83">
        <v>4.4307557157300002E-3</v>
      </c>
      <c r="P244" s="83">
        <v>17</v>
      </c>
      <c r="Q244" s="83">
        <v>99052</v>
      </c>
      <c r="R244" s="83">
        <v>99052</v>
      </c>
      <c r="S244" s="83">
        <v>4.3130079526000002E-4</v>
      </c>
      <c r="T244" s="83">
        <v>4.3130079526000002E-4</v>
      </c>
      <c r="U244" s="83">
        <v>2</v>
      </c>
      <c r="V244" s="83">
        <v>5.8503439160800001E-3</v>
      </c>
      <c r="W244" s="83">
        <v>5.8503439160800001E-3</v>
      </c>
      <c r="X244" s="83" t="s">
        <v>439</v>
      </c>
    </row>
    <row r="245" spans="2:24" s="231" customFormat="1" x14ac:dyDescent="0.2">
      <c r="B245" s="83" t="s">
        <v>687</v>
      </c>
      <c r="C245" s="83" t="s">
        <v>484</v>
      </c>
      <c r="D245" s="83" t="s">
        <v>438</v>
      </c>
      <c r="E245" s="83">
        <v>1385</v>
      </c>
      <c r="F245" s="83">
        <v>27.411000000000001</v>
      </c>
      <c r="G245" s="83">
        <v>6.1120000000000001</v>
      </c>
      <c r="H245" s="83">
        <v>6.6929999999999996</v>
      </c>
      <c r="I245" s="83">
        <v>5.2999999999999999E-2</v>
      </c>
      <c r="J245" s="83">
        <v>0.63200000000000001</v>
      </c>
      <c r="K245" s="83">
        <v>4</v>
      </c>
      <c r="L245" s="83">
        <v>3687</v>
      </c>
      <c r="M245" s="83">
        <v>3687</v>
      </c>
      <c r="N245" s="83">
        <v>9.5256617360000006E-5</v>
      </c>
      <c r="O245" s="83">
        <v>9.5256617360000006E-5</v>
      </c>
      <c r="P245" s="83">
        <v>9</v>
      </c>
      <c r="Q245" s="83">
        <v>44188</v>
      </c>
      <c r="R245" s="83">
        <v>44188</v>
      </c>
      <c r="S245" s="83">
        <v>4.7628308679000003E-4</v>
      </c>
      <c r="T245" s="83">
        <v>4.7628308679000003E-4</v>
      </c>
      <c r="U245" s="83">
        <v>1</v>
      </c>
      <c r="V245" s="83">
        <v>3.6528266739700001E-3</v>
      </c>
      <c r="W245" s="83">
        <v>3.6528266739700001E-3</v>
      </c>
      <c r="X245" s="83" t="s">
        <v>439</v>
      </c>
    </row>
    <row r="246" spans="2:24" s="231" customFormat="1" x14ac:dyDescent="0.2">
      <c r="B246" s="83" t="s">
        <v>688</v>
      </c>
      <c r="C246" s="83" t="s">
        <v>484</v>
      </c>
      <c r="D246" s="83" t="s">
        <v>2</v>
      </c>
      <c r="E246" s="83">
        <v>1769</v>
      </c>
      <c r="F246" s="83">
        <v>7.61</v>
      </c>
      <c r="G246" s="83">
        <v>3.0049999999999999</v>
      </c>
      <c r="H246" s="83">
        <v>10.914999999999999</v>
      </c>
      <c r="I246" s="83">
        <v>1.4079999999999999</v>
      </c>
      <c r="J246" s="83">
        <v>0.67700000000000005</v>
      </c>
      <c r="K246" s="83">
        <v>8</v>
      </c>
      <c r="L246" s="83">
        <v>40050</v>
      </c>
      <c r="M246" s="83">
        <v>40050</v>
      </c>
      <c r="N246" s="83">
        <v>1.33359264301E-3</v>
      </c>
      <c r="O246" s="83">
        <v>1.33359264301E-3</v>
      </c>
      <c r="P246" s="83">
        <v>3</v>
      </c>
      <c r="Q246" s="83">
        <v>19253</v>
      </c>
      <c r="R246" s="83">
        <v>19253</v>
      </c>
      <c r="S246" s="83">
        <v>7.6734497320000002E-5</v>
      </c>
      <c r="T246" s="83">
        <v>7.6734497320000002E-5</v>
      </c>
      <c r="U246" s="83">
        <v>0</v>
      </c>
      <c r="V246" s="83">
        <v>0</v>
      </c>
      <c r="W246" s="83">
        <v>0</v>
      </c>
      <c r="X246" s="83" t="s">
        <v>439</v>
      </c>
    </row>
    <row r="247" spans="2:24" s="231" customFormat="1" x14ac:dyDescent="0.2">
      <c r="B247" s="83" t="s">
        <v>689</v>
      </c>
      <c r="C247" s="83" t="s">
        <v>484</v>
      </c>
      <c r="D247" s="83" t="s">
        <v>438</v>
      </c>
      <c r="E247" s="83">
        <v>2055</v>
      </c>
      <c r="F247" s="83">
        <v>74.522999999999996</v>
      </c>
      <c r="G247" s="83">
        <v>6.4429999999999996</v>
      </c>
      <c r="H247" s="83">
        <v>10.119</v>
      </c>
      <c r="I247" s="83">
        <v>0.64600000000000002</v>
      </c>
      <c r="J247" s="83">
        <v>1.843</v>
      </c>
      <c r="K247" s="83">
        <v>16</v>
      </c>
      <c r="L247" s="83">
        <v>23023</v>
      </c>
      <c r="M247" s="83">
        <v>23023</v>
      </c>
      <c r="N247" s="83">
        <v>2.9767692924000002E-4</v>
      </c>
      <c r="O247" s="83">
        <v>2.9767692924000002E-4</v>
      </c>
      <c r="P247" s="83">
        <v>7</v>
      </c>
      <c r="Q247" s="83">
        <v>65705</v>
      </c>
      <c r="R247" s="83">
        <v>65705</v>
      </c>
      <c r="S247" s="83">
        <v>5.3052643833999995E-4</v>
      </c>
      <c r="T247" s="83">
        <v>5.3052643833999995E-4</v>
      </c>
      <c r="U247" s="83">
        <v>0</v>
      </c>
      <c r="V247" s="83">
        <v>0</v>
      </c>
      <c r="W247" s="83">
        <v>0</v>
      </c>
      <c r="X247" s="83" t="s">
        <v>439</v>
      </c>
    </row>
    <row r="248" spans="2:24" s="231" customFormat="1" x14ac:dyDescent="0.2">
      <c r="B248" s="83" t="s">
        <v>690</v>
      </c>
      <c r="C248" s="83" t="s">
        <v>484</v>
      </c>
      <c r="D248" s="83" t="s">
        <v>2</v>
      </c>
      <c r="E248" s="83">
        <v>1184</v>
      </c>
      <c r="F248" s="83">
        <v>29.885000000000002</v>
      </c>
      <c r="G248" s="83">
        <v>2.2810000000000001</v>
      </c>
      <c r="H248" s="83">
        <v>9.8800000000000008</v>
      </c>
      <c r="I248" s="83">
        <v>3.4660000000000002</v>
      </c>
      <c r="J248" s="83">
        <v>6.3259999999999996</v>
      </c>
      <c r="K248" s="83">
        <v>6</v>
      </c>
      <c r="L248" s="83">
        <v>74731</v>
      </c>
      <c r="M248" s="83">
        <v>74731</v>
      </c>
      <c r="N248" s="83">
        <v>7.7528302461E-4</v>
      </c>
      <c r="O248" s="83">
        <v>7.7528302461E-4</v>
      </c>
      <c r="P248" s="83">
        <v>10</v>
      </c>
      <c r="Q248" s="83">
        <v>136382</v>
      </c>
      <c r="R248" s="83">
        <v>136382</v>
      </c>
      <c r="S248" s="83">
        <v>6.2710606427000002E-4</v>
      </c>
      <c r="T248" s="83">
        <v>6.2710606427000002E-4</v>
      </c>
      <c r="U248" s="83">
        <v>1</v>
      </c>
      <c r="V248" s="83">
        <v>1.54527401492E-3</v>
      </c>
      <c r="W248" s="83">
        <v>1.54527401492E-3</v>
      </c>
      <c r="X248" s="83" t="s">
        <v>439</v>
      </c>
    </row>
    <row r="249" spans="2:24" s="231" customFormat="1" x14ac:dyDescent="0.2">
      <c r="B249" s="83" t="s">
        <v>691</v>
      </c>
      <c r="C249" s="83" t="s">
        <v>484</v>
      </c>
      <c r="D249" s="83" t="s">
        <v>2</v>
      </c>
      <c r="E249" s="83">
        <v>1797</v>
      </c>
      <c r="F249" s="83">
        <v>9.6590000000000007</v>
      </c>
      <c r="G249" s="83">
        <v>3.4169999999999998</v>
      </c>
      <c r="H249" s="83">
        <v>7.1710000000000003</v>
      </c>
      <c r="I249" s="83">
        <v>0.35199999999999998</v>
      </c>
      <c r="J249" s="83">
        <v>1.821</v>
      </c>
      <c r="K249" s="83">
        <v>8</v>
      </c>
      <c r="L249" s="83">
        <v>15668</v>
      </c>
      <c r="M249" s="83">
        <v>15668</v>
      </c>
      <c r="N249" s="83">
        <v>1.2965484029000001E-4</v>
      </c>
      <c r="O249" s="83">
        <v>1.2965484029000001E-4</v>
      </c>
      <c r="P249" s="83">
        <v>7</v>
      </c>
      <c r="Q249" s="83">
        <v>81036</v>
      </c>
      <c r="R249" s="83">
        <v>81036</v>
      </c>
      <c r="S249" s="83">
        <v>3.4398222934999998E-4</v>
      </c>
      <c r="T249" s="83">
        <v>3.4398222934999998E-4</v>
      </c>
      <c r="U249" s="83">
        <v>0</v>
      </c>
      <c r="V249" s="83">
        <v>0</v>
      </c>
      <c r="W249" s="83">
        <v>0</v>
      </c>
      <c r="X249" s="83" t="s">
        <v>439</v>
      </c>
    </row>
    <row r="250" spans="2:24" s="231" customFormat="1" x14ac:dyDescent="0.2">
      <c r="B250" s="83" t="s">
        <v>692</v>
      </c>
      <c r="C250" s="83" t="s">
        <v>484</v>
      </c>
      <c r="D250" s="83" t="s">
        <v>2</v>
      </c>
      <c r="E250" s="83">
        <v>2027</v>
      </c>
      <c r="F250" s="83">
        <v>11.073</v>
      </c>
      <c r="G250" s="83">
        <v>2.21</v>
      </c>
      <c r="H250" s="83">
        <v>7.9669999999999996</v>
      </c>
      <c r="I250" s="83">
        <v>2.0939999999999999</v>
      </c>
      <c r="J250" s="83">
        <v>8.3000000000000004E-2</v>
      </c>
      <c r="K250" s="83">
        <v>13</v>
      </c>
      <c r="L250" s="83">
        <v>77103</v>
      </c>
      <c r="M250" s="83">
        <v>77103</v>
      </c>
      <c r="N250" s="83">
        <v>5.8609279846700002E-3</v>
      </c>
      <c r="O250" s="83">
        <v>5.8609279846700002E-3</v>
      </c>
      <c r="P250" s="83">
        <v>2</v>
      </c>
      <c r="Q250" s="83">
        <v>3066</v>
      </c>
      <c r="R250" s="83">
        <v>3066</v>
      </c>
      <c r="S250" s="83">
        <v>2.9106188639999999E-5</v>
      </c>
      <c r="T250" s="83">
        <v>2.9106188639999999E-5</v>
      </c>
      <c r="U250" s="83">
        <v>1</v>
      </c>
      <c r="V250" s="83">
        <v>2.6962914746699999E-3</v>
      </c>
      <c r="W250" s="83">
        <v>2.6962914746699999E-3</v>
      </c>
      <c r="X250" s="83" t="s">
        <v>439</v>
      </c>
    </row>
    <row r="251" spans="2:24" s="231" customFormat="1" x14ac:dyDescent="0.2">
      <c r="B251" s="83" t="s">
        <v>693</v>
      </c>
      <c r="C251" s="83" t="s">
        <v>484</v>
      </c>
      <c r="D251" s="83" t="s">
        <v>2</v>
      </c>
      <c r="E251" s="83">
        <v>1612</v>
      </c>
      <c r="F251" s="83">
        <v>10.821</v>
      </c>
      <c r="G251" s="83">
        <v>3.7770000000000001</v>
      </c>
      <c r="H251" s="83">
        <v>6.0949999999999998</v>
      </c>
      <c r="I251" s="83">
        <v>3.2000000000000001E-2</v>
      </c>
      <c r="J251" s="83">
        <v>3.1230000000000002</v>
      </c>
      <c r="K251" s="83">
        <v>2</v>
      </c>
      <c r="L251" s="83">
        <v>1324</v>
      </c>
      <c r="M251" s="83">
        <v>1324</v>
      </c>
      <c r="N251" s="83">
        <v>1.323008574E-5</v>
      </c>
      <c r="O251" s="83">
        <v>1.323008574E-5</v>
      </c>
      <c r="P251" s="83">
        <v>6</v>
      </c>
      <c r="Q251" s="83">
        <v>130224</v>
      </c>
      <c r="R251" s="83">
        <v>130224</v>
      </c>
      <c r="S251" s="83">
        <v>6.9061047584999995E-4</v>
      </c>
      <c r="T251" s="83">
        <v>6.9061047584999995E-4</v>
      </c>
      <c r="U251" s="83">
        <v>1</v>
      </c>
      <c r="V251" s="83">
        <v>2.1326898219600002E-3</v>
      </c>
      <c r="W251" s="83">
        <v>2.1326898219600002E-3</v>
      </c>
      <c r="X251" s="83" t="s">
        <v>439</v>
      </c>
    </row>
    <row r="252" spans="2:24" s="231" customFormat="1" x14ac:dyDescent="0.2">
      <c r="B252" s="83" t="s">
        <v>694</v>
      </c>
      <c r="C252" s="83" t="s">
        <v>484</v>
      </c>
      <c r="D252" s="83" t="s">
        <v>2</v>
      </c>
      <c r="E252" s="83">
        <v>2505</v>
      </c>
      <c r="F252" s="83">
        <v>7.8380000000000001</v>
      </c>
      <c r="G252" s="83">
        <v>7.4009999999999998</v>
      </c>
      <c r="H252" s="83">
        <v>11.194000000000001</v>
      </c>
      <c r="I252" s="83">
        <v>2.41</v>
      </c>
      <c r="J252" s="83">
        <v>2.5999999999999999E-2</v>
      </c>
      <c r="K252" s="83">
        <v>9</v>
      </c>
      <c r="L252" s="83">
        <v>89355</v>
      </c>
      <c r="M252" s="83">
        <v>89355</v>
      </c>
      <c r="N252" s="83">
        <v>1.3521147630599999E-3</v>
      </c>
      <c r="O252" s="83">
        <v>1.3521147630599999E-3</v>
      </c>
      <c r="P252" s="83">
        <v>2</v>
      </c>
      <c r="Q252" s="83">
        <v>968</v>
      </c>
      <c r="R252" s="83">
        <v>968</v>
      </c>
      <c r="S252" s="83">
        <v>6.6150428700000001E-6</v>
      </c>
      <c r="T252" s="83">
        <v>6.6150428700000001E-6</v>
      </c>
      <c r="U252" s="83">
        <v>1</v>
      </c>
      <c r="V252" s="83">
        <v>3.3194285132200001E-3</v>
      </c>
      <c r="W252" s="83">
        <v>3.3194285132200001E-3</v>
      </c>
      <c r="X252" s="83" t="s">
        <v>439</v>
      </c>
    </row>
    <row r="253" spans="2:24" s="231" customFormat="1" x14ac:dyDescent="0.2">
      <c r="B253" s="83" t="s">
        <v>695</v>
      </c>
      <c r="C253" s="83" t="s">
        <v>437</v>
      </c>
      <c r="D253" s="83" t="s">
        <v>438</v>
      </c>
      <c r="E253" s="83">
        <v>4088</v>
      </c>
      <c r="F253" s="83">
        <v>70.628</v>
      </c>
      <c r="G253" s="83">
        <v>6.8220000000000001</v>
      </c>
      <c r="H253" s="83">
        <v>8.9220000000000006</v>
      </c>
      <c r="I253" s="83">
        <v>9.4870000000000001</v>
      </c>
      <c r="J253" s="83">
        <v>6.0810000000000004</v>
      </c>
      <c r="K253" s="83">
        <v>23</v>
      </c>
      <c r="L253" s="83">
        <v>748190</v>
      </c>
      <c r="M253" s="83">
        <v>517497</v>
      </c>
      <c r="N253" s="83">
        <v>5.8556359503800001E-3</v>
      </c>
      <c r="O253" s="83">
        <v>5.1028440715300003E-3</v>
      </c>
      <c r="P253" s="83">
        <v>19</v>
      </c>
      <c r="Q253" s="83">
        <v>479581</v>
      </c>
      <c r="R253" s="83">
        <v>479581</v>
      </c>
      <c r="S253" s="83">
        <v>1.9368845529500001E-3</v>
      </c>
      <c r="T253" s="83">
        <v>1.9368845529500001E-3</v>
      </c>
      <c r="U253" s="83">
        <v>2</v>
      </c>
      <c r="V253" s="83">
        <v>1.0901590653209999E-2</v>
      </c>
      <c r="W253" s="83">
        <v>5.4732864723699998E-3</v>
      </c>
      <c r="X253" s="83" t="s">
        <v>439</v>
      </c>
    </row>
    <row r="254" spans="2:24" s="231" customFormat="1" x14ac:dyDescent="0.2">
      <c r="B254" s="83" t="s">
        <v>696</v>
      </c>
      <c r="C254" s="83" t="s">
        <v>437</v>
      </c>
      <c r="D254" s="83" t="s">
        <v>438</v>
      </c>
      <c r="E254" s="83">
        <v>3201</v>
      </c>
      <c r="F254" s="83">
        <v>105.295</v>
      </c>
      <c r="G254" s="83">
        <v>9.9420000000000002</v>
      </c>
      <c r="H254" s="83">
        <v>5.6509999999999998</v>
      </c>
      <c r="I254" s="83">
        <v>0.497</v>
      </c>
      <c r="J254" s="83">
        <v>0.71</v>
      </c>
      <c r="K254" s="83">
        <v>14</v>
      </c>
      <c r="L254" s="83">
        <v>30615</v>
      </c>
      <c r="M254" s="83">
        <v>30615</v>
      </c>
      <c r="N254" s="83">
        <v>1.6405306323000001E-4</v>
      </c>
      <c r="O254" s="83">
        <v>1.6405306323000001E-4</v>
      </c>
      <c r="P254" s="83">
        <v>6</v>
      </c>
      <c r="Q254" s="83">
        <v>43775</v>
      </c>
      <c r="R254" s="83">
        <v>43775</v>
      </c>
      <c r="S254" s="83">
        <v>2.2358844908000001E-4</v>
      </c>
      <c r="T254" s="83">
        <v>2.2358844908000001E-4</v>
      </c>
      <c r="U254" s="83">
        <v>0</v>
      </c>
      <c r="V254" s="83">
        <v>0</v>
      </c>
      <c r="W254" s="83">
        <v>0</v>
      </c>
      <c r="X254" s="83" t="s">
        <v>439</v>
      </c>
    </row>
    <row r="255" spans="2:24" s="231" customFormat="1" x14ac:dyDescent="0.2">
      <c r="B255" s="83" t="s">
        <v>697</v>
      </c>
      <c r="C255" s="83" t="s">
        <v>437</v>
      </c>
      <c r="D255" s="83" t="s">
        <v>438</v>
      </c>
      <c r="E255" s="83">
        <v>3488</v>
      </c>
      <c r="F255" s="83">
        <v>16.584</v>
      </c>
      <c r="G255" s="83">
        <v>19.094999999999999</v>
      </c>
      <c r="H255" s="83">
        <v>9.9920000000000009</v>
      </c>
      <c r="I255" s="83">
        <v>0.49099999999999999</v>
      </c>
      <c r="J255" s="83">
        <v>0.27200000000000002</v>
      </c>
      <c r="K255" s="83">
        <v>7</v>
      </c>
      <c r="L255" s="83">
        <v>25879</v>
      </c>
      <c r="M255" s="83">
        <v>25879</v>
      </c>
      <c r="N255" s="83">
        <v>1.0980971168E-4</v>
      </c>
      <c r="O255" s="83">
        <v>1.0980971168E-4</v>
      </c>
      <c r="P255" s="83">
        <v>1</v>
      </c>
      <c r="Q255" s="83">
        <v>14341</v>
      </c>
      <c r="R255" s="83">
        <v>14341</v>
      </c>
      <c r="S255" s="83">
        <v>9.393360878E-5</v>
      </c>
      <c r="T255" s="83">
        <v>9.393360878E-5</v>
      </c>
      <c r="U255" s="83">
        <v>0</v>
      </c>
      <c r="V255" s="83">
        <v>0</v>
      </c>
      <c r="W255" s="83">
        <v>0</v>
      </c>
      <c r="X255" s="83" t="s">
        <v>439</v>
      </c>
    </row>
    <row r="256" spans="2:24" s="231" customFormat="1" x14ac:dyDescent="0.2">
      <c r="B256" s="83" t="s">
        <v>698</v>
      </c>
      <c r="C256" s="83" t="s">
        <v>437</v>
      </c>
      <c r="D256" s="83" t="s">
        <v>438</v>
      </c>
      <c r="E256" s="83">
        <v>4513</v>
      </c>
      <c r="F256" s="83">
        <v>19.2</v>
      </c>
      <c r="G256" s="83">
        <v>12.113</v>
      </c>
      <c r="H256" s="83">
        <v>8.3789999999999996</v>
      </c>
      <c r="I256" s="83">
        <v>0.36899999999999999</v>
      </c>
      <c r="J256" s="83">
        <v>1.7390000000000001</v>
      </c>
      <c r="K256" s="83">
        <v>14</v>
      </c>
      <c r="L256" s="83">
        <v>28267</v>
      </c>
      <c r="M256" s="83">
        <v>28267</v>
      </c>
      <c r="N256" s="83">
        <v>2.1697340620000001E-4</v>
      </c>
      <c r="O256" s="83">
        <v>2.1697340620000001E-4</v>
      </c>
      <c r="P256" s="83">
        <v>9</v>
      </c>
      <c r="Q256" s="83">
        <v>133217</v>
      </c>
      <c r="R256" s="83">
        <v>133217</v>
      </c>
      <c r="S256" s="83">
        <v>8.4143345333E-4</v>
      </c>
      <c r="T256" s="83">
        <v>8.4143345333E-4</v>
      </c>
      <c r="U256" s="83">
        <v>0</v>
      </c>
      <c r="V256" s="83">
        <v>0</v>
      </c>
      <c r="W256" s="83">
        <v>0</v>
      </c>
      <c r="X256" s="83" t="s">
        <v>439</v>
      </c>
    </row>
    <row r="257" spans="2:24" s="231" customFormat="1" x14ac:dyDescent="0.2">
      <c r="B257" s="83" t="s">
        <v>699</v>
      </c>
      <c r="C257" s="83" t="s">
        <v>437</v>
      </c>
      <c r="D257" s="83" t="s">
        <v>438</v>
      </c>
      <c r="E257" s="83">
        <v>891</v>
      </c>
      <c r="F257" s="83">
        <v>80.48</v>
      </c>
      <c r="G257" s="83">
        <v>4.2480000000000002</v>
      </c>
      <c r="H257" s="83">
        <v>5.274</v>
      </c>
      <c r="I257" s="83">
        <v>6.8940000000000001</v>
      </c>
      <c r="J257" s="83">
        <v>2.1000000000000001E-2</v>
      </c>
      <c r="K257" s="83">
        <v>16</v>
      </c>
      <c r="L257" s="83">
        <v>148972</v>
      </c>
      <c r="M257" s="83">
        <v>148972</v>
      </c>
      <c r="N257" s="83">
        <v>3.1474373985399999E-3</v>
      </c>
      <c r="O257" s="83">
        <v>3.1474373985399999E-3</v>
      </c>
      <c r="P257" s="83">
        <v>1</v>
      </c>
      <c r="Q257" s="83">
        <v>450</v>
      </c>
      <c r="R257" s="83">
        <v>450</v>
      </c>
      <c r="S257" s="83">
        <v>2.6460171499999999E-6</v>
      </c>
      <c r="T257" s="83">
        <v>2.6460171499999999E-6</v>
      </c>
      <c r="U257" s="83">
        <v>0</v>
      </c>
      <c r="V257" s="83">
        <v>0</v>
      </c>
      <c r="W257" s="83">
        <v>0</v>
      </c>
      <c r="X257" s="83" t="s">
        <v>439</v>
      </c>
    </row>
    <row r="258" spans="2:24" s="231" customFormat="1" x14ac:dyDescent="0.2">
      <c r="B258" s="83" t="s">
        <v>700</v>
      </c>
      <c r="C258" s="83" t="s">
        <v>437</v>
      </c>
      <c r="D258" s="83" t="s">
        <v>438</v>
      </c>
      <c r="E258" s="83">
        <v>4431</v>
      </c>
      <c r="F258" s="83">
        <v>25.914000000000001</v>
      </c>
      <c r="G258" s="83">
        <v>18.722999999999999</v>
      </c>
      <c r="H258" s="83">
        <v>7.7160000000000002</v>
      </c>
      <c r="I258" s="83">
        <v>10.771000000000001</v>
      </c>
      <c r="J258" s="83">
        <v>0.93400000000000005</v>
      </c>
      <c r="K258" s="83">
        <v>13</v>
      </c>
      <c r="L258" s="83">
        <v>984307</v>
      </c>
      <c r="M258" s="83">
        <v>984307</v>
      </c>
      <c r="N258" s="83">
        <v>6.61371986352E-3</v>
      </c>
      <c r="O258" s="83">
        <v>6.61371986352E-3</v>
      </c>
      <c r="P258" s="83">
        <v>12</v>
      </c>
      <c r="Q258" s="83">
        <v>85341</v>
      </c>
      <c r="R258" s="83">
        <v>85341</v>
      </c>
      <c r="S258" s="83">
        <v>7.6734497315999995E-4</v>
      </c>
      <c r="T258" s="83">
        <v>7.6734497315999995E-4</v>
      </c>
      <c r="U258" s="83">
        <v>0</v>
      </c>
      <c r="V258" s="83">
        <v>0</v>
      </c>
      <c r="W258" s="83">
        <v>0</v>
      </c>
      <c r="X258" s="83" t="s">
        <v>439</v>
      </c>
    </row>
    <row r="259" spans="2:24" s="231" customFormat="1" x14ac:dyDescent="0.2">
      <c r="B259" s="83" t="s">
        <v>701</v>
      </c>
      <c r="C259" s="83" t="s">
        <v>437</v>
      </c>
      <c r="D259" s="83" t="s">
        <v>2</v>
      </c>
      <c r="E259" s="83">
        <v>1436</v>
      </c>
      <c r="F259" s="83">
        <v>4.7930000000000001</v>
      </c>
      <c r="G259" s="83">
        <v>7.0449999999999999</v>
      </c>
      <c r="H259" s="83">
        <v>7.2510000000000003</v>
      </c>
      <c r="I259" s="83">
        <v>0.40300000000000002</v>
      </c>
      <c r="J259" s="83">
        <v>8.3059999999999992</v>
      </c>
      <c r="K259" s="83">
        <v>2</v>
      </c>
      <c r="L259" s="83">
        <v>10348</v>
      </c>
      <c r="M259" s="83">
        <v>10348</v>
      </c>
      <c r="N259" s="83">
        <v>2.5137162910000001E-5</v>
      </c>
      <c r="O259" s="83">
        <v>2.5137162910000001E-5</v>
      </c>
      <c r="P259" s="83">
        <v>8</v>
      </c>
      <c r="Q259" s="83">
        <v>213384</v>
      </c>
      <c r="R259" s="83">
        <v>213384</v>
      </c>
      <c r="S259" s="83">
        <v>1.0041635079800001E-3</v>
      </c>
      <c r="T259" s="83">
        <v>1.0041635079800001E-3</v>
      </c>
      <c r="U259" s="83">
        <v>0</v>
      </c>
      <c r="V259" s="83">
        <v>0</v>
      </c>
      <c r="W259" s="83">
        <v>0</v>
      </c>
      <c r="X259" s="83" t="s">
        <v>439</v>
      </c>
    </row>
    <row r="260" spans="2:24" s="231" customFormat="1" x14ac:dyDescent="0.2">
      <c r="B260" s="83" t="s">
        <v>702</v>
      </c>
      <c r="C260" s="83" t="s">
        <v>536</v>
      </c>
      <c r="D260" s="83" t="s">
        <v>2</v>
      </c>
      <c r="E260" s="83">
        <v>643</v>
      </c>
      <c r="F260" s="83">
        <v>34.642000000000003</v>
      </c>
      <c r="G260" s="83">
        <v>1.397</v>
      </c>
      <c r="H260" s="83">
        <v>11.632</v>
      </c>
      <c r="I260" s="83">
        <v>0.40600000000000003</v>
      </c>
      <c r="J260" s="83">
        <v>2.7440000000000002</v>
      </c>
      <c r="K260" s="83">
        <v>5</v>
      </c>
      <c r="L260" s="83">
        <v>2209</v>
      </c>
      <c r="M260" s="83">
        <v>2209</v>
      </c>
      <c r="N260" s="83">
        <v>4.2336274379999999E-5</v>
      </c>
      <c r="O260" s="83">
        <v>4.2336274379999999E-5</v>
      </c>
      <c r="P260" s="83">
        <v>2</v>
      </c>
      <c r="Q260" s="83">
        <v>14930</v>
      </c>
      <c r="R260" s="83">
        <v>14930</v>
      </c>
      <c r="S260" s="83">
        <v>9.7902634510000001E-5</v>
      </c>
      <c r="T260" s="83">
        <v>9.7902634510000001E-5</v>
      </c>
      <c r="U260" s="83">
        <v>1</v>
      </c>
      <c r="V260" s="83">
        <v>8.5466353906999998E-4</v>
      </c>
      <c r="W260" s="83">
        <v>8.5466353906999998E-4</v>
      </c>
      <c r="X260" s="83" t="s">
        <v>439</v>
      </c>
    </row>
    <row r="261" spans="2:24" s="231" customFormat="1" x14ac:dyDescent="0.2">
      <c r="B261" s="83" t="s">
        <v>703</v>
      </c>
      <c r="C261" s="83" t="s">
        <v>536</v>
      </c>
      <c r="D261" s="83" t="s">
        <v>456</v>
      </c>
      <c r="E261" s="83">
        <v>1562</v>
      </c>
      <c r="F261" s="83">
        <v>229.929</v>
      </c>
      <c r="G261" s="83">
        <v>2.7850000000000001</v>
      </c>
      <c r="H261" s="83">
        <v>9.0030000000000001</v>
      </c>
      <c r="I261" s="83">
        <v>31.13</v>
      </c>
      <c r="J261" s="83">
        <v>3.63</v>
      </c>
      <c r="K261" s="83">
        <v>44</v>
      </c>
      <c r="L261" s="83">
        <v>781789</v>
      </c>
      <c r="M261" s="83">
        <v>781789</v>
      </c>
      <c r="N261" s="83">
        <v>9.6976528504900007E-3</v>
      </c>
      <c r="O261" s="83">
        <v>9.6976528504900007E-3</v>
      </c>
      <c r="P261" s="83">
        <v>9</v>
      </c>
      <c r="Q261" s="83">
        <v>91162</v>
      </c>
      <c r="R261" s="83">
        <v>91162</v>
      </c>
      <c r="S261" s="83">
        <v>5.6492466128000001E-4</v>
      </c>
      <c r="T261" s="83">
        <v>5.6492466128000001E-4</v>
      </c>
      <c r="U261" s="83">
        <v>2</v>
      </c>
      <c r="V261" s="83">
        <v>4.1449858636499999E-3</v>
      </c>
      <c r="W261" s="83">
        <v>4.1449858636499999E-3</v>
      </c>
      <c r="X261" s="83" t="s">
        <v>439</v>
      </c>
    </row>
    <row r="262" spans="2:24" s="231" customFormat="1" x14ac:dyDescent="0.2">
      <c r="B262" s="83" t="s">
        <v>704</v>
      </c>
      <c r="C262" s="83" t="s">
        <v>536</v>
      </c>
      <c r="D262" s="83" t="s">
        <v>438</v>
      </c>
      <c r="E262" s="83">
        <v>2525</v>
      </c>
      <c r="F262" s="83">
        <v>151.452</v>
      </c>
      <c r="G262" s="83">
        <v>2.097</v>
      </c>
      <c r="H262" s="83">
        <v>11.513</v>
      </c>
      <c r="I262" s="83">
        <v>21.931999999999999</v>
      </c>
      <c r="J262" s="83">
        <v>5.3259999999999996</v>
      </c>
      <c r="K262" s="83">
        <v>34</v>
      </c>
      <c r="L262" s="83">
        <v>867525</v>
      </c>
      <c r="M262" s="83">
        <v>867525</v>
      </c>
      <c r="N262" s="83">
        <v>9.6063652588500009E-3</v>
      </c>
      <c r="O262" s="83">
        <v>9.6063652588500009E-3</v>
      </c>
      <c r="P262" s="83">
        <v>17</v>
      </c>
      <c r="Q262" s="83">
        <v>210661</v>
      </c>
      <c r="R262" s="83">
        <v>210661</v>
      </c>
      <c r="S262" s="83">
        <v>8.8244671913999999E-4</v>
      </c>
      <c r="T262" s="83">
        <v>8.8244671913999999E-4</v>
      </c>
      <c r="U262" s="83">
        <v>7</v>
      </c>
      <c r="V262" s="83">
        <v>2.341857477578E-2</v>
      </c>
      <c r="W262" s="83">
        <v>2.341857477578E-2</v>
      </c>
      <c r="X262" s="83" t="s">
        <v>439</v>
      </c>
    </row>
    <row r="263" spans="2:24" s="231" customFormat="1" x14ac:dyDescent="0.2">
      <c r="B263" s="83" t="s">
        <v>705</v>
      </c>
      <c r="C263" s="83" t="s">
        <v>536</v>
      </c>
      <c r="D263" s="83" t="s">
        <v>2</v>
      </c>
      <c r="E263" s="83">
        <v>585</v>
      </c>
      <c r="F263" s="83">
        <v>3.8959999999999999</v>
      </c>
      <c r="G263" s="83">
        <v>2.2010000000000001</v>
      </c>
      <c r="H263" s="83">
        <v>3.7450000000000001</v>
      </c>
      <c r="I263" s="83">
        <v>0.17799999999999999</v>
      </c>
      <c r="J263" s="83">
        <v>0.27800000000000002</v>
      </c>
      <c r="K263" s="83">
        <v>1</v>
      </c>
      <c r="L263" s="83">
        <v>4094</v>
      </c>
      <c r="M263" s="83">
        <v>4094</v>
      </c>
      <c r="N263" s="83">
        <v>6.0858394420000003E-5</v>
      </c>
      <c r="O263" s="83">
        <v>6.0858394420000003E-5</v>
      </c>
      <c r="P263" s="83">
        <v>2</v>
      </c>
      <c r="Q263" s="83">
        <v>6411</v>
      </c>
      <c r="R263" s="83">
        <v>6411</v>
      </c>
      <c r="S263" s="83">
        <v>7.5411488739999996E-5</v>
      </c>
      <c r="T263" s="83">
        <v>7.5411488739999996E-5</v>
      </c>
      <c r="U263" s="83">
        <v>0</v>
      </c>
      <c r="V263" s="83">
        <v>0</v>
      </c>
      <c r="W263" s="83">
        <v>0</v>
      </c>
      <c r="X263" s="83" t="s">
        <v>439</v>
      </c>
    </row>
    <row r="264" spans="2:24" s="231" customFormat="1" x14ac:dyDescent="0.2">
      <c r="B264" s="83" t="s">
        <v>706</v>
      </c>
      <c r="C264" s="83" t="s">
        <v>536</v>
      </c>
      <c r="D264" s="83" t="s">
        <v>438</v>
      </c>
      <c r="E264" s="83">
        <v>1839</v>
      </c>
      <c r="F264" s="83">
        <v>32.341999999999999</v>
      </c>
      <c r="G264" s="83">
        <v>6.6989999999999998</v>
      </c>
      <c r="H264" s="83">
        <v>7.5289999999999999</v>
      </c>
      <c r="I264" s="83">
        <v>3.63</v>
      </c>
      <c r="J264" s="83">
        <v>3.532</v>
      </c>
      <c r="K264" s="83">
        <v>6</v>
      </c>
      <c r="L264" s="83">
        <v>134672</v>
      </c>
      <c r="M264" s="83">
        <v>134672</v>
      </c>
      <c r="N264" s="83">
        <v>2.5745746858199998E-3</v>
      </c>
      <c r="O264" s="83">
        <v>2.5745746858199998E-3</v>
      </c>
      <c r="P264" s="83">
        <v>3</v>
      </c>
      <c r="Q264" s="83">
        <v>131054</v>
      </c>
      <c r="R264" s="83">
        <v>131054</v>
      </c>
      <c r="S264" s="83">
        <v>4.6305300104999998E-4</v>
      </c>
      <c r="T264" s="83">
        <v>4.6305300104999998E-4</v>
      </c>
      <c r="U264" s="83">
        <v>0</v>
      </c>
      <c r="V264" s="83">
        <v>0</v>
      </c>
      <c r="W264" s="83">
        <v>0</v>
      </c>
      <c r="X264" s="83" t="s">
        <v>439</v>
      </c>
    </row>
    <row r="265" spans="2:24" s="231" customFormat="1" x14ac:dyDescent="0.2">
      <c r="B265" s="83" t="s">
        <v>707</v>
      </c>
      <c r="C265" s="83" t="s">
        <v>536</v>
      </c>
      <c r="D265" s="83" t="s">
        <v>456</v>
      </c>
      <c r="E265" s="83">
        <v>2274</v>
      </c>
      <c r="F265" s="83">
        <v>325.161</v>
      </c>
      <c r="G265" s="83">
        <v>4.0149999999999997</v>
      </c>
      <c r="H265" s="83">
        <v>9.3620000000000001</v>
      </c>
      <c r="I265" s="83">
        <v>22.120999999999999</v>
      </c>
      <c r="J265" s="83">
        <v>10.317</v>
      </c>
      <c r="K265" s="83">
        <v>85</v>
      </c>
      <c r="L265" s="83">
        <v>1067057</v>
      </c>
      <c r="M265" s="83">
        <v>1064913</v>
      </c>
      <c r="N265" s="83">
        <v>1.48997225651E-2</v>
      </c>
      <c r="O265" s="83">
        <v>1.4889138496509999E-2</v>
      </c>
      <c r="P265" s="83">
        <v>46</v>
      </c>
      <c r="Q265" s="83">
        <v>497660</v>
      </c>
      <c r="R265" s="83">
        <v>497660</v>
      </c>
      <c r="S265" s="83">
        <v>2.25043758509E-3</v>
      </c>
      <c r="T265" s="83">
        <v>2.25043758509E-3</v>
      </c>
      <c r="U265" s="83">
        <v>3</v>
      </c>
      <c r="V265" s="83">
        <v>9.0480556404499996E-3</v>
      </c>
      <c r="W265" s="83">
        <v>9.0480556404499996E-3</v>
      </c>
      <c r="X265" s="83" t="s">
        <v>439</v>
      </c>
    </row>
    <row r="266" spans="2:24" s="231" customFormat="1" x14ac:dyDescent="0.2">
      <c r="B266" s="83" t="s">
        <v>708</v>
      </c>
      <c r="C266" s="83" t="s">
        <v>489</v>
      </c>
      <c r="D266" s="83" t="s">
        <v>2</v>
      </c>
      <c r="E266" s="83">
        <v>2</v>
      </c>
      <c r="F266" s="83">
        <v>0.77600000000000002</v>
      </c>
      <c r="G266" s="83">
        <v>0</v>
      </c>
      <c r="H266" s="83">
        <v>1.115</v>
      </c>
      <c r="I266" s="83">
        <v>5.3970000000000002</v>
      </c>
      <c r="J266" s="83">
        <v>0</v>
      </c>
      <c r="K266" s="83">
        <v>2</v>
      </c>
      <c r="L266" s="83">
        <v>1458</v>
      </c>
      <c r="M266" s="83">
        <v>1458</v>
      </c>
      <c r="N266" s="83">
        <v>5.2920342999999998E-6</v>
      </c>
      <c r="O266" s="83">
        <v>5.2920342999999998E-6</v>
      </c>
      <c r="P266" s="83">
        <v>0</v>
      </c>
      <c r="Q266" s="83">
        <v>0</v>
      </c>
      <c r="R266" s="83">
        <v>0</v>
      </c>
      <c r="S266" s="83">
        <v>0</v>
      </c>
      <c r="T266" s="83">
        <v>0</v>
      </c>
      <c r="U266" s="83">
        <v>0</v>
      </c>
      <c r="V266" s="83">
        <v>0</v>
      </c>
      <c r="W266" s="83">
        <v>0</v>
      </c>
      <c r="X266" s="83" t="s">
        <v>466</v>
      </c>
    </row>
    <row r="267" spans="2:24" s="231" customFormat="1" x14ac:dyDescent="0.2">
      <c r="B267" s="83" t="s">
        <v>709</v>
      </c>
      <c r="C267" s="83" t="s">
        <v>489</v>
      </c>
      <c r="D267" s="83" t="s">
        <v>438</v>
      </c>
      <c r="E267" s="83">
        <v>1773</v>
      </c>
      <c r="F267" s="83">
        <v>16.251999999999999</v>
      </c>
      <c r="G267" s="83">
        <v>0.34799999999999998</v>
      </c>
      <c r="H267" s="83">
        <v>4.3019999999999996</v>
      </c>
      <c r="I267" s="83">
        <v>3.1E-2</v>
      </c>
      <c r="J267" s="83">
        <v>0</v>
      </c>
      <c r="K267" s="83">
        <v>1</v>
      </c>
      <c r="L267" s="83">
        <v>2442</v>
      </c>
      <c r="M267" s="83">
        <v>93</v>
      </c>
      <c r="N267" s="83">
        <v>1.1642475455000001E-4</v>
      </c>
      <c r="O267" s="83">
        <v>1.32300857E-6</v>
      </c>
      <c r="P267" s="83">
        <v>0</v>
      </c>
      <c r="Q267" s="83">
        <v>0</v>
      </c>
      <c r="R267" s="83">
        <v>0</v>
      </c>
      <c r="S267" s="83">
        <v>0</v>
      </c>
      <c r="T267" s="83">
        <v>0</v>
      </c>
      <c r="U267" s="83">
        <v>0</v>
      </c>
      <c r="V267" s="83">
        <v>0</v>
      </c>
      <c r="W267" s="83">
        <v>0</v>
      </c>
      <c r="X267" s="83" t="s">
        <v>439</v>
      </c>
    </row>
    <row r="268" spans="2:24" s="231" customFormat="1" x14ac:dyDescent="0.2">
      <c r="B268" s="83" t="s">
        <v>710</v>
      </c>
      <c r="C268" s="83" t="s">
        <v>489</v>
      </c>
      <c r="D268" s="83" t="s">
        <v>456</v>
      </c>
      <c r="E268" s="83">
        <v>1999</v>
      </c>
      <c r="F268" s="83">
        <v>547.64200000000005</v>
      </c>
      <c r="G268" s="83">
        <v>2.1930000000000001</v>
      </c>
      <c r="H268" s="83">
        <v>5.4980000000000002</v>
      </c>
      <c r="I268" s="83">
        <v>14.436999999999999</v>
      </c>
      <c r="J268" s="83">
        <v>0.75600000000000001</v>
      </c>
      <c r="K268" s="83">
        <v>36</v>
      </c>
      <c r="L268" s="83">
        <v>830095</v>
      </c>
      <c r="M268" s="83">
        <v>830095</v>
      </c>
      <c r="N268" s="83">
        <v>9.1618343778500002E-3</v>
      </c>
      <c r="O268" s="83">
        <v>9.1618343778500002E-3</v>
      </c>
      <c r="P268" s="83">
        <v>21</v>
      </c>
      <c r="Q268" s="83">
        <v>43491</v>
      </c>
      <c r="R268" s="83">
        <v>43491</v>
      </c>
      <c r="S268" s="83">
        <v>1.65111470087E-3</v>
      </c>
      <c r="T268" s="83">
        <v>1.65111470087E-3</v>
      </c>
      <c r="U268" s="83">
        <v>1</v>
      </c>
      <c r="V268" s="83">
        <v>2.6473401574100002E-3</v>
      </c>
      <c r="W268" s="83">
        <v>2.6473401574100002E-3</v>
      </c>
      <c r="X268" s="83" t="s">
        <v>439</v>
      </c>
    </row>
    <row r="269" spans="2:24" s="231" customFormat="1" x14ac:dyDescent="0.2">
      <c r="B269" s="83" t="s">
        <v>711</v>
      </c>
      <c r="C269" s="83" t="s">
        <v>489</v>
      </c>
      <c r="D269" s="83" t="s">
        <v>2</v>
      </c>
      <c r="E269" s="83">
        <v>1045</v>
      </c>
      <c r="F269" s="83">
        <v>5.4950000000000001</v>
      </c>
      <c r="G269" s="83">
        <v>0.53200000000000003</v>
      </c>
      <c r="H269" s="83">
        <v>4.6210000000000004</v>
      </c>
      <c r="I269" s="83">
        <v>6.5000000000000002E-2</v>
      </c>
      <c r="J269" s="83">
        <v>1.0409999999999999</v>
      </c>
      <c r="K269" s="83">
        <v>1</v>
      </c>
      <c r="L269" s="83">
        <v>2128</v>
      </c>
      <c r="M269" s="83">
        <v>2128</v>
      </c>
      <c r="N269" s="83">
        <v>1.3362386601999999E-4</v>
      </c>
      <c r="O269" s="83">
        <v>1.3362386601999999E-4</v>
      </c>
      <c r="P269" s="83">
        <v>2</v>
      </c>
      <c r="Q269" s="83">
        <v>34300</v>
      </c>
      <c r="R269" s="83">
        <v>34300</v>
      </c>
      <c r="S269" s="83">
        <v>1.2171678885E-4</v>
      </c>
      <c r="T269" s="83">
        <v>1.2171678885E-4</v>
      </c>
      <c r="U269" s="83">
        <v>0</v>
      </c>
      <c r="V269" s="83">
        <v>0</v>
      </c>
      <c r="W269" s="83">
        <v>0</v>
      </c>
      <c r="X269" s="83" t="s">
        <v>439</v>
      </c>
    </row>
    <row r="270" spans="2:24" s="231" customFormat="1" x14ac:dyDescent="0.2">
      <c r="B270" s="83" t="s">
        <v>712</v>
      </c>
      <c r="C270" s="83" t="s">
        <v>489</v>
      </c>
      <c r="D270" s="83" t="s">
        <v>456</v>
      </c>
      <c r="E270" s="83">
        <v>2676</v>
      </c>
      <c r="F270" s="83">
        <v>723.62</v>
      </c>
      <c r="G270" s="83">
        <v>4.7510000000000003</v>
      </c>
      <c r="H270" s="83">
        <v>5.617</v>
      </c>
      <c r="I270" s="83">
        <v>16.620999999999999</v>
      </c>
      <c r="J270" s="83">
        <v>10.867000000000001</v>
      </c>
      <c r="K270" s="83">
        <v>63</v>
      </c>
      <c r="L270" s="83">
        <v>1202950</v>
      </c>
      <c r="M270" s="83">
        <v>1088982</v>
      </c>
      <c r="N270" s="83">
        <v>1.6627571763290001E-2</v>
      </c>
      <c r="O270" s="83">
        <v>1.5815244498600001E-2</v>
      </c>
      <c r="P270" s="83">
        <v>51</v>
      </c>
      <c r="Q270" s="83">
        <v>786475</v>
      </c>
      <c r="R270" s="83">
        <v>786475</v>
      </c>
      <c r="S270" s="83">
        <v>2.8166852549399999E-3</v>
      </c>
      <c r="T270" s="83">
        <v>2.8166852549399999E-3</v>
      </c>
      <c r="U270" s="83">
        <v>4</v>
      </c>
      <c r="V270" s="83">
        <v>1.4137669626239999E-2</v>
      </c>
      <c r="W270" s="83">
        <v>1.4137669626239999E-2</v>
      </c>
      <c r="X270" s="83" t="s">
        <v>439</v>
      </c>
    </row>
    <row r="271" spans="2:24" s="231" customFormat="1" x14ac:dyDescent="0.2">
      <c r="B271" s="83" t="s">
        <v>713</v>
      </c>
      <c r="C271" s="83" t="s">
        <v>489</v>
      </c>
      <c r="D271" s="83" t="s">
        <v>456</v>
      </c>
      <c r="E271" s="83">
        <v>2759</v>
      </c>
      <c r="F271" s="83">
        <v>297.33100000000002</v>
      </c>
      <c r="G271" s="83">
        <v>0.61799999999999999</v>
      </c>
      <c r="H271" s="83">
        <v>6.7320000000000002</v>
      </c>
      <c r="I271" s="83">
        <v>5.6790000000000003</v>
      </c>
      <c r="J271" s="83">
        <v>0.51600000000000001</v>
      </c>
      <c r="K271" s="83">
        <v>31</v>
      </c>
      <c r="L271" s="83">
        <v>382972</v>
      </c>
      <c r="M271" s="83">
        <v>382972</v>
      </c>
      <c r="N271" s="83">
        <v>4.1965831980600001E-3</v>
      </c>
      <c r="O271" s="83">
        <v>4.1965831980600001E-3</v>
      </c>
      <c r="P271" s="83">
        <v>29</v>
      </c>
      <c r="Q271" s="83">
        <v>34789</v>
      </c>
      <c r="R271" s="83">
        <v>34789</v>
      </c>
      <c r="S271" s="83">
        <v>3.0561498069000002E-4</v>
      </c>
      <c r="T271" s="83">
        <v>3.0561498069000002E-4</v>
      </c>
      <c r="U271" s="83">
        <v>0</v>
      </c>
      <c r="V271" s="83">
        <v>0</v>
      </c>
      <c r="W271" s="83">
        <v>0</v>
      </c>
      <c r="X271" s="83" t="s">
        <v>439</v>
      </c>
    </row>
    <row r="272" spans="2:24" s="231" customFormat="1" x14ac:dyDescent="0.2">
      <c r="B272" s="83" t="s">
        <v>714</v>
      </c>
      <c r="C272" s="83" t="s">
        <v>455</v>
      </c>
      <c r="D272" s="83" t="s">
        <v>456</v>
      </c>
      <c r="E272" s="83">
        <v>1625</v>
      </c>
      <c r="F272" s="83">
        <v>1047.9570000000001</v>
      </c>
      <c r="G272" s="83">
        <v>0.41199999999999998</v>
      </c>
      <c r="H272" s="83">
        <v>3.9039999999999999</v>
      </c>
      <c r="I272" s="83">
        <v>10.332000000000001</v>
      </c>
      <c r="J272" s="83">
        <v>0.27200000000000002</v>
      </c>
      <c r="K272" s="83">
        <v>49</v>
      </c>
      <c r="L272" s="83">
        <v>892747</v>
      </c>
      <c r="M272" s="83">
        <v>892747</v>
      </c>
      <c r="N272" s="83">
        <v>8.5797106051000004E-3</v>
      </c>
      <c r="O272" s="83">
        <v>8.5797106051000004E-3</v>
      </c>
      <c r="P272" s="83">
        <v>9</v>
      </c>
      <c r="Q272" s="83">
        <v>23469</v>
      </c>
      <c r="R272" s="83">
        <v>23469</v>
      </c>
      <c r="S272" s="83">
        <v>1.6273005465E-4</v>
      </c>
      <c r="T272" s="83">
        <v>1.6273005465E-4</v>
      </c>
      <c r="U272" s="83">
        <v>6</v>
      </c>
      <c r="V272" s="83">
        <v>1.2853028300479999E-2</v>
      </c>
      <c r="W272" s="83">
        <v>1.2853028300479999E-2</v>
      </c>
      <c r="X272" s="83" t="s">
        <v>439</v>
      </c>
    </row>
    <row r="273" spans="2:24" s="231" customFormat="1" x14ac:dyDescent="0.2">
      <c r="B273" s="83" t="s">
        <v>715</v>
      </c>
      <c r="C273" s="83" t="s">
        <v>455</v>
      </c>
      <c r="D273" s="83" t="s">
        <v>456</v>
      </c>
      <c r="E273" s="83">
        <v>1390</v>
      </c>
      <c r="F273" s="83">
        <v>290.495</v>
      </c>
      <c r="G273" s="83">
        <v>0.48899999999999999</v>
      </c>
      <c r="H273" s="83">
        <v>4.024</v>
      </c>
      <c r="I273" s="83">
        <v>8.3559999999999999</v>
      </c>
      <c r="J273" s="83">
        <v>7.1999999999999995E-2</v>
      </c>
      <c r="K273" s="83">
        <v>28</v>
      </c>
      <c r="L273" s="83">
        <v>487586</v>
      </c>
      <c r="M273" s="83">
        <v>487586</v>
      </c>
      <c r="N273" s="83">
        <v>6.1070075795199999E-3</v>
      </c>
      <c r="O273" s="83">
        <v>6.1070075795199999E-3</v>
      </c>
      <c r="P273" s="83">
        <v>5</v>
      </c>
      <c r="Q273" s="83">
        <v>4213</v>
      </c>
      <c r="R273" s="83">
        <v>4213</v>
      </c>
      <c r="S273" s="83">
        <v>3.5721231509999999E-5</v>
      </c>
      <c r="T273" s="83">
        <v>3.5721231509999999E-5</v>
      </c>
      <c r="U273" s="83">
        <v>4</v>
      </c>
      <c r="V273" s="83">
        <v>7.3744497938100003E-3</v>
      </c>
      <c r="W273" s="83">
        <v>7.3744497938100003E-3</v>
      </c>
      <c r="X273" s="83" t="s">
        <v>439</v>
      </c>
    </row>
    <row r="274" spans="2:24" s="231" customFormat="1" x14ac:dyDescent="0.2">
      <c r="B274" s="83" t="s">
        <v>716</v>
      </c>
      <c r="C274" s="83" t="s">
        <v>455</v>
      </c>
      <c r="D274" s="83" t="s">
        <v>456</v>
      </c>
      <c r="E274" s="83">
        <v>1395</v>
      </c>
      <c r="F274" s="83">
        <v>911.4</v>
      </c>
      <c r="G274" s="83">
        <v>0.441</v>
      </c>
      <c r="H274" s="83">
        <v>5.3780000000000001</v>
      </c>
      <c r="I274" s="83">
        <v>3.2330000000000001</v>
      </c>
      <c r="J274" s="83">
        <v>0.748</v>
      </c>
      <c r="K274" s="83">
        <v>54</v>
      </c>
      <c r="L274" s="83">
        <v>915140</v>
      </c>
      <c r="M274" s="83">
        <v>915140</v>
      </c>
      <c r="N274" s="83">
        <v>4.8594104938399999E-3</v>
      </c>
      <c r="O274" s="83">
        <v>4.8594104938399999E-3</v>
      </c>
      <c r="P274" s="83">
        <v>18</v>
      </c>
      <c r="Q274" s="83">
        <v>211606</v>
      </c>
      <c r="R274" s="83">
        <v>211606</v>
      </c>
      <c r="S274" s="83">
        <v>9.5124316500999997E-4</v>
      </c>
      <c r="T274" s="83">
        <v>9.5124316500999997E-4</v>
      </c>
      <c r="U274" s="83">
        <v>5</v>
      </c>
      <c r="V274" s="83">
        <v>9.2491529437600008E-3</v>
      </c>
      <c r="W274" s="83">
        <v>9.2491529437600008E-3</v>
      </c>
      <c r="X274" s="83" t="s">
        <v>439</v>
      </c>
    </row>
    <row r="275" spans="2:24" s="231" customFormat="1" x14ac:dyDescent="0.2">
      <c r="B275" s="83" t="s">
        <v>717</v>
      </c>
      <c r="C275" s="83" t="s">
        <v>536</v>
      </c>
      <c r="D275" s="83" t="s">
        <v>456</v>
      </c>
      <c r="E275" s="83">
        <v>1118</v>
      </c>
      <c r="F275" s="83">
        <v>381.10199999999998</v>
      </c>
      <c r="G275" s="83">
        <v>0.36699999999999999</v>
      </c>
      <c r="H275" s="83">
        <v>3.952</v>
      </c>
      <c r="I275" s="83">
        <v>7.27</v>
      </c>
      <c r="J275" s="83">
        <v>0.63</v>
      </c>
      <c r="K275" s="83">
        <v>42</v>
      </c>
      <c r="L275" s="83">
        <v>328617</v>
      </c>
      <c r="M275" s="83">
        <v>328617</v>
      </c>
      <c r="N275" s="83">
        <v>4.0206230576600001E-3</v>
      </c>
      <c r="O275" s="83">
        <v>4.0206230576600001E-3</v>
      </c>
      <c r="P275" s="83">
        <v>9</v>
      </c>
      <c r="Q275" s="83">
        <v>28483</v>
      </c>
      <c r="R275" s="83">
        <v>28483</v>
      </c>
      <c r="S275" s="83">
        <v>1.1510174597E-4</v>
      </c>
      <c r="T275" s="83">
        <v>1.1510174597E-4</v>
      </c>
      <c r="U275" s="83">
        <v>1</v>
      </c>
      <c r="V275" s="83">
        <v>1.5161678262800001E-3</v>
      </c>
      <c r="W275" s="83">
        <v>1.5161678262800001E-3</v>
      </c>
      <c r="X275" s="83" t="s">
        <v>439</v>
      </c>
    </row>
    <row r="276" spans="2:24" s="231" customFormat="1" x14ac:dyDescent="0.2">
      <c r="B276" s="83" t="s">
        <v>718</v>
      </c>
      <c r="C276" s="83" t="s">
        <v>536</v>
      </c>
      <c r="D276" s="83" t="s">
        <v>456</v>
      </c>
      <c r="E276" s="83">
        <v>1631</v>
      </c>
      <c r="F276" s="83">
        <v>284.36700000000002</v>
      </c>
      <c r="G276" s="83">
        <v>1.1339999999999999</v>
      </c>
      <c r="H276" s="83">
        <v>5.0270000000000001</v>
      </c>
      <c r="I276" s="83">
        <v>50.036000000000001</v>
      </c>
      <c r="J276" s="83">
        <v>2.4380000000000002</v>
      </c>
      <c r="K276" s="83">
        <v>53</v>
      </c>
      <c r="L276" s="83">
        <v>2654543</v>
      </c>
      <c r="M276" s="83">
        <v>2654543</v>
      </c>
      <c r="N276" s="83">
        <v>1.5462001209229999E-2</v>
      </c>
      <c r="O276" s="83">
        <v>1.5462001209229999E-2</v>
      </c>
      <c r="P276" s="83">
        <v>10</v>
      </c>
      <c r="Q276" s="83">
        <v>129358</v>
      </c>
      <c r="R276" s="83">
        <v>129358</v>
      </c>
      <c r="S276" s="83">
        <v>6.4827420146999998E-4</v>
      </c>
      <c r="T276" s="83">
        <v>6.4827420146999998E-4</v>
      </c>
      <c r="U276" s="83">
        <v>5</v>
      </c>
      <c r="V276" s="83">
        <v>1.0794426958679999E-2</v>
      </c>
      <c r="W276" s="83">
        <v>1.0794426958679999E-2</v>
      </c>
      <c r="X276" s="83" t="s">
        <v>466</v>
      </c>
    </row>
    <row r="277" spans="2:24" s="231" customFormat="1" x14ac:dyDescent="0.2">
      <c r="B277" s="83" t="s">
        <v>719</v>
      </c>
      <c r="C277" s="83" t="s">
        <v>536</v>
      </c>
      <c r="D277" s="83" t="s">
        <v>438</v>
      </c>
      <c r="E277" s="83">
        <v>579</v>
      </c>
      <c r="F277" s="83">
        <v>118.78400000000001</v>
      </c>
      <c r="G277" s="83">
        <v>0.38900000000000001</v>
      </c>
      <c r="H277" s="83">
        <v>5.1390000000000002</v>
      </c>
      <c r="I277" s="83">
        <v>2.6949999999999998</v>
      </c>
      <c r="J277" s="83">
        <v>2.0190000000000001</v>
      </c>
      <c r="K277" s="83">
        <v>16</v>
      </c>
      <c r="L277" s="83">
        <v>37933</v>
      </c>
      <c r="M277" s="83">
        <v>37933</v>
      </c>
      <c r="N277" s="83">
        <v>9.5785820788000001E-4</v>
      </c>
      <c r="O277" s="83">
        <v>9.5785820788000001E-4</v>
      </c>
      <c r="P277" s="83">
        <v>5</v>
      </c>
      <c r="Q277" s="83">
        <v>28413</v>
      </c>
      <c r="R277" s="83">
        <v>28413</v>
      </c>
      <c r="S277" s="83">
        <v>1.6802208894999999E-4</v>
      </c>
      <c r="T277" s="83">
        <v>1.6802208894999999E-4</v>
      </c>
      <c r="U277" s="83">
        <v>2</v>
      </c>
      <c r="V277" s="83">
        <v>1.7119730953E-3</v>
      </c>
      <c r="W277" s="83">
        <v>1.7119730953E-3</v>
      </c>
      <c r="X277" s="83" t="s">
        <v>439</v>
      </c>
    </row>
    <row r="278" spans="2:24" s="231" customFormat="1" x14ac:dyDescent="0.2">
      <c r="B278" s="83" t="s">
        <v>720</v>
      </c>
      <c r="C278" s="83" t="s">
        <v>536</v>
      </c>
      <c r="D278" s="83" t="s">
        <v>438</v>
      </c>
      <c r="E278" s="83">
        <v>2403</v>
      </c>
      <c r="F278" s="83">
        <v>71.408000000000001</v>
      </c>
      <c r="G278" s="83">
        <v>2.137</v>
      </c>
      <c r="H278" s="83">
        <v>8.1669999999999998</v>
      </c>
      <c r="I278" s="83">
        <v>35.718000000000004</v>
      </c>
      <c r="J278" s="83">
        <v>0.433</v>
      </c>
      <c r="K278" s="83">
        <v>25</v>
      </c>
      <c r="L278" s="83">
        <v>1396784</v>
      </c>
      <c r="M278" s="83">
        <v>1396784</v>
      </c>
      <c r="N278" s="83">
        <v>1.331078926723E-2</v>
      </c>
      <c r="O278" s="83">
        <v>1.331078926723E-2</v>
      </c>
      <c r="P278" s="83">
        <v>5</v>
      </c>
      <c r="Q278" s="83">
        <v>16933</v>
      </c>
      <c r="R278" s="83">
        <v>16933</v>
      </c>
      <c r="S278" s="83">
        <v>9.5256617360000006E-5</v>
      </c>
      <c r="T278" s="83">
        <v>9.5256617360000006E-5</v>
      </c>
      <c r="U278" s="83">
        <v>5</v>
      </c>
      <c r="V278" s="83">
        <v>1.591711615883E-2</v>
      </c>
      <c r="W278" s="83">
        <v>1.591711615883E-2</v>
      </c>
      <c r="X278" s="83" t="s">
        <v>439</v>
      </c>
    </row>
    <row r="279" spans="2:24" s="231" customFormat="1" x14ac:dyDescent="0.2">
      <c r="B279" s="83" t="s">
        <v>721</v>
      </c>
      <c r="C279" s="83" t="s">
        <v>536</v>
      </c>
      <c r="D279" s="83" t="s">
        <v>456</v>
      </c>
      <c r="E279" s="83">
        <v>890</v>
      </c>
      <c r="F279" s="83">
        <v>215.08199999999999</v>
      </c>
      <c r="G279" s="83">
        <v>0.83199999999999996</v>
      </c>
      <c r="H279" s="83">
        <v>5.298</v>
      </c>
      <c r="I279" s="83">
        <v>10.997</v>
      </c>
      <c r="J279" s="83">
        <v>0.64700000000000002</v>
      </c>
      <c r="K279" s="83">
        <v>50</v>
      </c>
      <c r="L279" s="83">
        <v>313526</v>
      </c>
      <c r="M279" s="83">
        <v>313526</v>
      </c>
      <c r="N279" s="83">
        <v>4.0616363234700003E-3</v>
      </c>
      <c r="O279" s="83">
        <v>4.0616363234700003E-3</v>
      </c>
      <c r="P279" s="83">
        <v>9</v>
      </c>
      <c r="Q279" s="83">
        <v>18434</v>
      </c>
      <c r="R279" s="83">
        <v>18434</v>
      </c>
      <c r="S279" s="83">
        <v>8.3349540189999995E-5</v>
      </c>
      <c r="T279" s="83">
        <v>8.3349540189999995E-5</v>
      </c>
      <c r="U279" s="83">
        <v>2</v>
      </c>
      <c r="V279" s="83">
        <v>2.1776721134899998E-3</v>
      </c>
      <c r="W279" s="83">
        <v>2.1776721134899998E-3</v>
      </c>
      <c r="X279" s="83" t="s">
        <v>439</v>
      </c>
    </row>
    <row r="280" spans="2:24" s="231" customFormat="1" x14ac:dyDescent="0.2">
      <c r="B280" s="83" t="s">
        <v>722</v>
      </c>
      <c r="C280" s="83" t="s">
        <v>536</v>
      </c>
      <c r="D280" s="83" t="s">
        <v>456</v>
      </c>
      <c r="E280" s="83">
        <v>1383</v>
      </c>
      <c r="F280" s="83">
        <v>412.42399999999998</v>
      </c>
      <c r="G280" s="83">
        <v>2.6709999999999998</v>
      </c>
      <c r="H280" s="83">
        <v>7.1310000000000002</v>
      </c>
      <c r="I280" s="83">
        <v>55.276000000000003</v>
      </c>
      <c r="J280" s="83">
        <v>6.4669999999999996</v>
      </c>
      <c r="K280" s="83">
        <v>74</v>
      </c>
      <c r="L280" s="83">
        <v>1554897</v>
      </c>
      <c r="M280" s="83">
        <v>1547032</v>
      </c>
      <c r="N280" s="83">
        <v>1.4629828815919999E-2</v>
      </c>
      <c r="O280" s="83">
        <v>1.444063858978E-2</v>
      </c>
      <c r="P280" s="83">
        <v>33</v>
      </c>
      <c r="Q280" s="83">
        <v>181928</v>
      </c>
      <c r="R280" s="83">
        <v>181928</v>
      </c>
      <c r="S280" s="83">
        <v>8.0174319610000001E-4</v>
      </c>
      <c r="T280" s="83">
        <v>8.0174319610000001E-4</v>
      </c>
      <c r="U280" s="83">
        <v>12</v>
      </c>
      <c r="V280" s="83">
        <v>2.1973849412520001E-2</v>
      </c>
      <c r="W280" s="83">
        <v>2.1973849412520001E-2</v>
      </c>
      <c r="X280" s="83" t="s">
        <v>466</v>
      </c>
    </row>
    <row r="281" spans="2:24" s="231" customFormat="1" x14ac:dyDescent="0.2">
      <c r="B281" s="83" t="s">
        <v>723</v>
      </c>
      <c r="C281" s="83" t="s">
        <v>484</v>
      </c>
      <c r="D281" s="83" t="s">
        <v>456</v>
      </c>
      <c r="E281" s="83">
        <v>949</v>
      </c>
      <c r="F281" s="83">
        <v>885.13300000000004</v>
      </c>
      <c r="G281" s="83">
        <v>5.6000000000000001E-2</v>
      </c>
      <c r="H281" s="83">
        <v>2.2709999999999999</v>
      </c>
      <c r="I281" s="83">
        <v>20.991</v>
      </c>
      <c r="J281" s="83">
        <v>1.056</v>
      </c>
      <c r="K281" s="83">
        <v>48</v>
      </c>
      <c r="L281" s="83">
        <v>1819542</v>
      </c>
      <c r="M281" s="83">
        <v>1725294</v>
      </c>
      <c r="N281" s="83">
        <v>1.011440055143E-2</v>
      </c>
      <c r="O281" s="83">
        <v>6.3358880628900001E-3</v>
      </c>
      <c r="P281" s="83">
        <v>3</v>
      </c>
      <c r="Q281" s="83">
        <v>91567</v>
      </c>
      <c r="R281" s="83">
        <v>91567</v>
      </c>
      <c r="S281" s="83">
        <v>6.6811933008000001E-4</v>
      </c>
      <c r="T281" s="83">
        <v>6.6811933008000001E-4</v>
      </c>
      <c r="U281" s="83">
        <v>2</v>
      </c>
      <c r="V281" s="83">
        <v>2.5110702742500001E-3</v>
      </c>
      <c r="W281" s="83">
        <v>2.5110702742500001E-3</v>
      </c>
      <c r="X281" s="83" t="s">
        <v>466</v>
      </c>
    </row>
    <row r="282" spans="2:24" s="231" customFormat="1" x14ac:dyDescent="0.2">
      <c r="B282" s="83" t="s">
        <v>724</v>
      </c>
      <c r="C282" s="83" t="s">
        <v>484</v>
      </c>
      <c r="D282" s="83" t="s">
        <v>456</v>
      </c>
      <c r="E282" s="83">
        <v>375</v>
      </c>
      <c r="F282" s="83">
        <v>410.12799999999999</v>
      </c>
      <c r="G282" s="83">
        <v>0.26300000000000001</v>
      </c>
      <c r="H282" s="83">
        <v>0.91600000000000004</v>
      </c>
      <c r="I282" s="83">
        <v>1.327</v>
      </c>
      <c r="J282" s="83">
        <v>0.376</v>
      </c>
      <c r="K282" s="83">
        <v>20</v>
      </c>
      <c r="L282" s="83">
        <v>152651</v>
      </c>
      <c r="M282" s="83">
        <v>115803</v>
      </c>
      <c r="N282" s="83">
        <v>3.5522780223100001E-3</v>
      </c>
      <c r="O282" s="83">
        <v>2.0599243503699998E-3</v>
      </c>
      <c r="P282" s="83">
        <v>23</v>
      </c>
      <c r="Q282" s="83">
        <v>43255</v>
      </c>
      <c r="R282" s="83">
        <v>43255</v>
      </c>
      <c r="S282" s="83">
        <v>2.6460171487999997E-4</v>
      </c>
      <c r="T282" s="83">
        <v>2.6460171487999997E-4</v>
      </c>
      <c r="U282" s="83">
        <v>4</v>
      </c>
      <c r="V282" s="83">
        <v>1.9990659559500001E-3</v>
      </c>
      <c r="W282" s="83">
        <v>1.9990659559500001E-3</v>
      </c>
      <c r="X282" s="83" t="s">
        <v>439</v>
      </c>
    </row>
    <row r="283" spans="2:24" s="231" customFormat="1" x14ac:dyDescent="0.2">
      <c r="B283" s="83" t="s">
        <v>725</v>
      </c>
      <c r="C283" s="83" t="s">
        <v>484</v>
      </c>
      <c r="D283" s="83" t="s">
        <v>456</v>
      </c>
      <c r="E283" s="83">
        <v>1356</v>
      </c>
      <c r="F283" s="83">
        <v>1027.3109999999999</v>
      </c>
      <c r="G283" s="83">
        <v>1.0349999999999999</v>
      </c>
      <c r="H283" s="83">
        <v>3.5459999999999998</v>
      </c>
      <c r="I283" s="83">
        <v>25.760999999999999</v>
      </c>
      <c r="J283" s="83">
        <v>3.53</v>
      </c>
      <c r="K283" s="83">
        <v>47</v>
      </c>
      <c r="L283" s="83">
        <v>2048344</v>
      </c>
      <c r="M283" s="83">
        <v>1902778</v>
      </c>
      <c r="N283" s="83">
        <v>1.277893982031E-2</v>
      </c>
      <c r="O283" s="83">
        <v>6.9775472214799999E-3</v>
      </c>
      <c r="P283" s="83">
        <v>14</v>
      </c>
      <c r="Q283" s="83">
        <v>280665</v>
      </c>
      <c r="R283" s="83">
        <v>280665</v>
      </c>
      <c r="S283" s="83">
        <v>1.83633590129E-3</v>
      </c>
      <c r="T283" s="83">
        <v>1.83633590129E-3</v>
      </c>
      <c r="U283" s="83">
        <v>4</v>
      </c>
      <c r="V283" s="83">
        <v>7.2090737220100003E-3</v>
      </c>
      <c r="W283" s="83">
        <v>7.2090737220100003E-3</v>
      </c>
      <c r="X283" s="83" t="s">
        <v>466</v>
      </c>
    </row>
    <row r="284" spans="2:24" s="231" customFormat="1" x14ac:dyDescent="0.2">
      <c r="B284" s="83" t="s">
        <v>726</v>
      </c>
      <c r="C284" s="83" t="s">
        <v>484</v>
      </c>
      <c r="D284" s="83" t="s">
        <v>438</v>
      </c>
      <c r="E284" s="83">
        <v>644</v>
      </c>
      <c r="F284" s="83">
        <v>9.48</v>
      </c>
      <c r="G284" s="83">
        <v>0</v>
      </c>
      <c r="H284" s="83">
        <v>2.5099999999999998</v>
      </c>
      <c r="I284" s="83">
        <v>2.8330000000000002</v>
      </c>
      <c r="J284" s="83">
        <v>0</v>
      </c>
      <c r="K284" s="83">
        <v>8</v>
      </c>
      <c r="L284" s="83">
        <v>139700</v>
      </c>
      <c r="M284" s="83">
        <v>77684</v>
      </c>
      <c r="N284" s="83">
        <v>4.5842247103599996E-3</v>
      </c>
      <c r="O284" s="83">
        <v>2.0202340931400001E-3</v>
      </c>
      <c r="P284" s="83">
        <v>0</v>
      </c>
      <c r="Q284" s="83">
        <v>0</v>
      </c>
      <c r="R284" s="83">
        <v>0</v>
      </c>
      <c r="S284" s="83">
        <v>0</v>
      </c>
      <c r="T284" s="83">
        <v>0</v>
      </c>
      <c r="U284" s="83">
        <v>3</v>
      </c>
      <c r="V284" s="83">
        <v>2.5653136258E-3</v>
      </c>
      <c r="W284" s="83">
        <v>2.5653136258E-3</v>
      </c>
      <c r="X284" s="83" t="s">
        <v>439</v>
      </c>
    </row>
    <row r="285" spans="2:24" s="231" customFormat="1" x14ac:dyDescent="0.2">
      <c r="B285" s="83" t="s">
        <v>727</v>
      </c>
      <c r="C285" s="83" t="s">
        <v>518</v>
      </c>
      <c r="D285" s="83" t="s">
        <v>456</v>
      </c>
      <c r="E285" s="83">
        <v>1843</v>
      </c>
      <c r="F285" s="83">
        <v>310.661</v>
      </c>
      <c r="G285" s="83">
        <v>1.2150000000000001</v>
      </c>
      <c r="H285" s="83">
        <v>5.8049999999999997</v>
      </c>
      <c r="I285" s="83">
        <v>16.661000000000001</v>
      </c>
      <c r="J285" s="83">
        <v>12.477</v>
      </c>
      <c r="K285" s="83">
        <v>48</v>
      </c>
      <c r="L285" s="83">
        <v>943160</v>
      </c>
      <c r="M285" s="83">
        <v>943160</v>
      </c>
      <c r="N285" s="83">
        <v>5.2629281090400002E-3</v>
      </c>
      <c r="O285" s="83">
        <v>5.2629281090400002E-3</v>
      </c>
      <c r="P285" s="83">
        <v>38</v>
      </c>
      <c r="Q285" s="83">
        <v>706330</v>
      </c>
      <c r="R285" s="83">
        <v>706330</v>
      </c>
      <c r="S285" s="83">
        <v>3.6819328626100001E-3</v>
      </c>
      <c r="T285" s="83">
        <v>3.6819328626100001E-3</v>
      </c>
      <c r="U285" s="83">
        <v>1</v>
      </c>
      <c r="V285" s="83">
        <v>2.4343357769300001E-3</v>
      </c>
      <c r="W285" s="83">
        <v>2.4343357769300001E-3</v>
      </c>
      <c r="X285" s="83" t="s">
        <v>466</v>
      </c>
    </row>
    <row r="286" spans="2:24" s="231" customFormat="1" x14ac:dyDescent="0.2">
      <c r="B286" s="83" t="s">
        <v>728</v>
      </c>
      <c r="C286" s="83" t="s">
        <v>518</v>
      </c>
      <c r="D286" s="83" t="s">
        <v>2</v>
      </c>
      <c r="E286" s="83">
        <v>17</v>
      </c>
      <c r="F286" s="83">
        <v>3.5249999999999999</v>
      </c>
      <c r="G286" s="83">
        <v>0.3</v>
      </c>
      <c r="H286" s="83">
        <v>1.738</v>
      </c>
      <c r="I286" s="83">
        <v>2.1000000000000001E-2</v>
      </c>
      <c r="J286" s="83">
        <v>0</v>
      </c>
      <c r="K286" s="83">
        <v>0</v>
      </c>
      <c r="L286" s="83">
        <v>59</v>
      </c>
      <c r="M286" s="83">
        <v>59</v>
      </c>
      <c r="N286" s="83">
        <v>1.32300857E-6</v>
      </c>
      <c r="O286" s="83">
        <v>1.32300857E-6</v>
      </c>
      <c r="P286" s="83">
        <v>0</v>
      </c>
      <c r="Q286" s="83">
        <v>0</v>
      </c>
      <c r="R286" s="83">
        <v>0</v>
      </c>
      <c r="S286" s="83">
        <v>0</v>
      </c>
      <c r="T286" s="83">
        <v>0</v>
      </c>
      <c r="U286" s="83">
        <v>1</v>
      </c>
      <c r="V286" s="83">
        <v>2.1168137189999999E-5</v>
      </c>
      <c r="W286" s="83">
        <v>2.1168137189999999E-5</v>
      </c>
      <c r="X286" s="83" t="s">
        <v>439</v>
      </c>
    </row>
    <row r="287" spans="2:24" s="231" customFormat="1" x14ac:dyDescent="0.2">
      <c r="B287" s="83" t="s">
        <v>729</v>
      </c>
      <c r="C287" s="83" t="s">
        <v>518</v>
      </c>
      <c r="D287" s="83" t="s">
        <v>456</v>
      </c>
      <c r="E287" s="83">
        <v>1107</v>
      </c>
      <c r="F287" s="83">
        <v>451.23399999999998</v>
      </c>
      <c r="G287" s="83">
        <v>1.1180000000000001</v>
      </c>
      <c r="H287" s="83">
        <v>1.58</v>
      </c>
      <c r="I287" s="83">
        <v>1.6459999999999999</v>
      </c>
      <c r="J287" s="83">
        <v>4.5590000000000002</v>
      </c>
      <c r="K287" s="83">
        <v>50</v>
      </c>
      <c r="L287" s="83">
        <v>176714</v>
      </c>
      <c r="M287" s="83">
        <v>176714</v>
      </c>
      <c r="N287" s="83">
        <v>2.31261898808E-3</v>
      </c>
      <c r="O287" s="83">
        <v>2.31261898808E-3</v>
      </c>
      <c r="P287" s="83">
        <v>32</v>
      </c>
      <c r="Q287" s="83">
        <v>489501</v>
      </c>
      <c r="R287" s="83">
        <v>489501</v>
      </c>
      <c r="S287" s="83">
        <v>1.91571641576E-3</v>
      </c>
      <c r="T287" s="83">
        <v>1.91571641576E-3</v>
      </c>
      <c r="U287" s="83">
        <v>0</v>
      </c>
      <c r="V287" s="83">
        <v>0</v>
      </c>
      <c r="W287" s="83">
        <v>0</v>
      </c>
      <c r="X287" s="83" t="s">
        <v>439</v>
      </c>
    </row>
    <row r="288" spans="2:24" s="231" customFormat="1" x14ac:dyDescent="0.2">
      <c r="B288" s="83" t="s">
        <v>730</v>
      </c>
      <c r="C288" s="83" t="s">
        <v>518</v>
      </c>
      <c r="D288" s="83" t="s">
        <v>438</v>
      </c>
      <c r="E288" s="83">
        <v>2812</v>
      </c>
      <c r="F288" s="83">
        <v>26.952000000000002</v>
      </c>
      <c r="G288" s="83">
        <v>1.2829999999999999</v>
      </c>
      <c r="H288" s="83">
        <v>6.6740000000000004</v>
      </c>
      <c r="I288" s="83">
        <v>2.4079999999999999</v>
      </c>
      <c r="J288" s="83">
        <v>1.607</v>
      </c>
      <c r="K288" s="83">
        <v>14</v>
      </c>
      <c r="L288" s="83">
        <v>129464</v>
      </c>
      <c r="M288" s="83">
        <v>129365</v>
      </c>
      <c r="N288" s="83">
        <v>5.7061359814700001E-3</v>
      </c>
      <c r="O288" s="83">
        <v>5.7048129728900004E-3</v>
      </c>
      <c r="P288" s="83">
        <v>4</v>
      </c>
      <c r="Q288" s="83">
        <v>86422</v>
      </c>
      <c r="R288" s="83">
        <v>86422</v>
      </c>
      <c r="S288" s="83">
        <v>4.2997778668999999E-4</v>
      </c>
      <c r="T288" s="83">
        <v>4.2997778668999999E-4</v>
      </c>
      <c r="U288" s="83">
        <v>0</v>
      </c>
      <c r="V288" s="83">
        <v>0</v>
      </c>
      <c r="W288" s="83">
        <v>0</v>
      </c>
      <c r="X288" s="83" t="s">
        <v>439</v>
      </c>
    </row>
    <row r="289" spans="2:24" s="231" customFormat="1" x14ac:dyDescent="0.2">
      <c r="B289" s="83" t="s">
        <v>731</v>
      </c>
      <c r="C289" s="83" t="s">
        <v>518</v>
      </c>
      <c r="D289" s="83" t="s">
        <v>2</v>
      </c>
      <c r="E289" s="83">
        <v>162</v>
      </c>
      <c r="F289" s="83">
        <v>7.5609999999999999</v>
      </c>
      <c r="G289" s="83">
        <v>3.585</v>
      </c>
      <c r="H289" s="83">
        <v>5.726</v>
      </c>
      <c r="I289" s="83">
        <v>0.15</v>
      </c>
      <c r="J289" s="83">
        <v>0</v>
      </c>
      <c r="K289" s="83">
        <v>4</v>
      </c>
      <c r="L289" s="83">
        <v>662</v>
      </c>
      <c r="M289" s="83">
        <v>662</v>
      </c>
      <c r="N289" s="83">
        <v>9.2610600200000004E-6</v>
      </c>
      <c r="O289" s="83">
        <v>9.2610600200000004E-6</v>
      </c>
      <c r="P289" s="83">
        <v>0</v>
      </c>
      <c r="Q289" s="83">
        <v>0</v>
      </c>
      <c r="R289" s="83">
        <v>0</v>
      </c>
      <c r="S289" s="83">
        <v>0</v>
      </c>
      <c r="T289" s="83">
        <v>0</v>
      </c>
      <c r="U289" s="83">
        <v>1</v>
      </c>
      <c r="V289" s="83">
        <v>2.1300438048E-4</v>
      </c>
      <c r="W289" s="83">
        <v>2.1300438048E-4</v>
      </c>
      <c r="X289" s="83" t="s">
        <v>439</v>
      </c>
    </row>
    <row r="290" spans="2:24" s="231" customFormat="1" x14ac:dyDescent="0.2">
      <c r="B290" s="83" t="s">
        <v>732</v>
      </c>
      <c r="C290" s="83" t="s">
        <v>518</v>
      </c>
      <c r="D290" s="83" t="s">
        <v>438</v>
      </c>
      <c r="E290" s="83">
        <v>3241</v>
      </c>
      <c r="F290" s="83">
        <v>137.27699999999999</v>
      </c>
      <c r="G290" s="83">
        <v>1.319</v>
      </c>
      <c r="H290" s="83">
        <v>5.3310000000000004</v>
      </c>
      <c r="I290" s="83">
        <v>6.06</v>
      </c>
      <c r="J290" s="83">
        <v>2.1909999999999998</v>
      </c>
      <c r="K290" s="83">
        <v>57</v>
      </c>
      <c r="L290" s="83">
        <v>578115</v>
      </c>
      <c r="M290" s="83">
        <v>575572</v>
      </c>
      <c r="N290" s="83">
        <v>5.5460519439600002E-3</v>
      </c>
      <c r="O290" s="83">
        <v>5.5090077038800001E-3</v>
      </c>
      <c r="P290" s="83">
        <v>21</v>
      </c>
      <c r="Q290" s="83">
        <v>209029</v>
      </c>
      <c r="R290" s="83">
        <v>209029</v>
      </c>
      <c r="S290" s="83">
        <v>1.0875130481699999E-3</v>
      </c>
      <c r="T290" s="83">
        <v>1.0875130481699999E-3</v>
      </c>
      <c r="U290" s="83">
        <v>1</v>
      </c>
      <c r="V290" s="83">
        <v>4.3090389268800001E-3</v>
      </c>
      <c r="W290" s="83">
        <v>4.3090389268800001E-3</v>
      </c>
      <c r="X290" s="83" t="s">
        <v>439</v>
      </c>
    </row>
    <row r="291" spans="2:24" s="231" customFormat="1" x14ac:dyDescent="0.2">
      <c r="B291" s="83" t="s">
        <v>733</v>
      </c>
      <c r="C291" s="83" t="s">
        <v>484</v>
      </c>
      <c r="D291" s="83" t="s">
        <v>438</v>
      </c>
      <c r="E291" s="83">
        <v>993</v>
      </c>
      <c r="F291" s="83">
        <v>43.637</v>
      </c>
      <c r="G291" s="83">
        <v>0.83099999999999996</v>
      </c>
      <c r="H291" s="83">
        <v>4.2649999999999997</v>
      </c>
      <c r="I291" s="83">
        <v>5.2919999999999998</v>
      </c>
      <c r="J291" s="83">
        <v>3.3079999999999998</v>
      </c>
      <c r="K291" s="83">
        <v>9</v>
      </c>
      <c r="L291" s="83">
        <v>245185</v>
      </c>
      <c r="M291" s="83">
        <v>245185</v>
      </c>
      <c r="N291" s="83">
        <v>1.55585808352E-3</v>
      </c>
      <c r="O291" s="83">
        <v>1.55585808352E-3</v>
      </c>
      <c r="P291" s="83">
        <v>6</v>
      </c>
      <c r="Q291" s="83">
        <v>153287</v>
      </c>
      <c r="R291" s="83">
        <v>153287</v>
      </c>
      <c r="S291" s="83">
        <v>5.1861936117000005E-4</v>
      </c>
      <c r="T291" s="83">
        <v>5.1861936117000005E-4</v>
      </c>
      <c r="U291" s="83">
        <v>2</v>
      </c>
      <c r="V291" s="83">
        <v>2.6420481231100002E-3</v>
      </c>
      <c r="W291" s="83">
        <v>2.6420481231100002E-3</v>
      </c>
      <c r="X291" s="83" t="s">
        <v>439</v>
      </c>
    </row>
    <row r="292" spans="2:24" s="231" customFormat="1" x14ac:dyDescent="0.2">
      <c r="B292" s="83" t="s">
        <v>734</v>
      </c>
      <c r="C292" s="83" t="s">
        <v>484</v>
      </c>
      <c r="D292" s="83" t="s">
        <v>2</v>
      </c>
      <c r="E292" s="83">
        <v>1</v>
      </c>
      <c r="F292" s="83">
        <v>0.23699999999999999</v>
      </c>
      <c r="G292" s="83">
        <v>1E-3</v>
      </c>
      <c r="H292" s="83">
        <v>1.8560000000000001</v>
      </c>
      <c r="I292" s="83">
        <v>0</v>
      </c>
      <c r="J292" s="83">
        <v>0</v>
      </c>
      <c r="K292" s="83">
        <v>0</v>
      </c>
      <c r="L292" s="83">
        <v>0</v>
      </c>
      <c r="M292" s="83">
        <v>0</v>
      </c>
      <c r="N292" s="83">
        <v>0</v>
      </c>
      <c r="O292" s="83">
        <v>0</v>
      </c>
      <c r="P292" s="83">
        <v>0</v>
      </c>
      <c r="Q292" s="83">
        <v>0</v>
      </c>
      <c r="R292" s="83">
        <v>0</v>
      </c>
      <c r="S292" s="83">
        <v>0</v>
      </c>
      <c r="T292" s="83">
        <v>0</v>
      </c>
      <c r="U292" s="83">
        <v>0</v>
      </c>
      <c r="V292" s="83">
        <v>0</v>
      </c>
      <c r="W292" s="83">
        <v>0</v>
      </c>
      <c r="X292" s="83" t="s">
        <v>439</v>
      </c>
    </row>
    <row r="293" spans="2:24" s="231" customFormat="1" x14ac:dyDescent="0.2">
      <c r="B293" s="83" t="s">
        <v>735</v>
      </c>
      <c r="C293" s="83" t="s">
        <v>484</v>
      </c>
      <c r="D293" s="83" t="s">
        <v>438</v>
      </c>
      <c r="E293" s="83">
        <v>639</v>
      </c>
      <c r="F293" s="83">
        <v>135.697</v>
      </c>
      <c r="G293" s="83">
        <v>0.41599999999999998</v>
      </c>
      <c r="H293" s="83">
        <v>11.215</v>
      </c>
      <c r="I293" s="83">
        <v>7.64</v>
      </c>
      <c r="J293" s="83">
        <v>0.47699999999999998</v>
      </c>
      <c r="K293" s="83">
        <v>18</v>
      </c>
      <c r="L293" s="83">
        <v>93062</v>
      </c>
      <c r="M293" s="83">
        <v>93062</v>
      </c>
      <c r="N293" s="83">
        <v>9.9490244796000002E-4</v>
      </c>
      <c r="O293" s="83">
        <v>9.9490244796000002E-4</v>
      </c>
      <c r="P293" s="83">
        <v>5</v>
      </c>
      <c r="Q293" s="83">
        <v>5816</v>
      </c>
      <c r="R293" s="83">
        <v>5816</v>
      </c>
      <c r="S293" s="83">
        <v>4.4982291530000001E-5</v>
      </c>
      <c r="T293" s="83">
        <v>4.4982291530000001E-5</v>
      </c>
      <c r="U293" s="83">
        <v>4</v>
      </c>
      <c r="V293" s="83">
        <v>3.38954796766E-3</v>
      </c>
      <c r="W293" s="83">
        <v>3.38954796766E-3</v>
      </c>
      <c r="X293" s="83" t="s">
        <v>439</v>
      </c>
    </row>
    <row r="294" spans="2:24" s="231" customFormat="1" x14ac:dyDescent="0.2">
      <c r="B294" s="83" t="s">
        <v>736</v>
      </c>
      <c r="C294" s="83" t="s">
        <v>484</v>
      </c>
      <c r="D294" s="83" t="s">
        <v>438</v>
      </c>
      <c r="E294" s="83">
        <v>365</v>
      </c>
      <c r="F294" s="83">
        <v>77.12</v>
      </c>
      <c r="G294" s="83">
        <v>1.4570000000000001</v>
      </c>
      <c r="H294" s="83">
        <v>12.478999999999999</v>
      </c>
      <c r="I294" s="83">
        <v>2.5350000000000001</v>
      </c>
      <c r="J294" s="83">
        <v>0.26700000000000002</v>
      </c>
      <c r="K294" s="83">
        <v>9</v>
      </c>
      <c r="L294" s="83">
        <v>13608</v>
      </c>
      <c r="M294" s="83">
        <v>13608</v>
      </c>
      <c r="N294" s="83">
        <v>8.9964583060000002E-5</v>
      </c>
      <c r="O294" s="83">
        <v>8.9964583060000002E-5</v>
      </c>
      <c r="P294" s="83">
        <v>3</v>
      </c>
      <c r="Q294" s="83">
        <v>1434</v>
      </c>
      <c r="R294" s="83">
        <v>1434</v>
      </c>
      <c r="S294" s="83">
        <v>1.05840686E-5</v>
      </c>
      <c r="T294" s="83">
        <v>1.05840686E-5</v>
      </c>
      <c r="U294" s="83">
        <v>1</v>
      </c>
      <c r="V294" s="83">
        <v>4.8289812966000002E-4</v>
      </c>
      <c r="W294" s="83">
        <v>4.8289812966000002E-4</v>
      </c>
      <c r="X294" s="83" t="s">
        <v>439</v>
      </c>
    </row>
    <row r="295" spans="2:24" s="231" customFormat="1" x14ac:dyDescent="0.2">
      <c r="B295" s="83" t="s">
        <v>737</v>
      </c>
      <c r="C295" s="83" t="s">
        <v>484</v>
      </c>
      <c r="D295" s="83" t="s">
        <v>438</v>
      </c>
      <c r="E295" s="83">
        <v>437</v>
      </c>
      <c r="F295" s="83">
        <v>8.6259999999999994</v>
      </c>
      <c r="G295" s="83">
        <v>8.6999999999999994E-2</v>
      </c>
      <c r="H295" s="83">
        <v>2.33</v>
      </c>
      <c r="I295" s="83">
        <v>12.904999999999999</v>
      </c>
      <c r="J295" s="83">
        <v>0.123</v>
      </c>
      <c r="K295" s="83">
        <v>9</v>
      </c>
      <c r="L295" s="83">
        <v>207580</v>
      </c>
      <c r="M295" s="83">
        <v>207580</v>
      </c>
      <c r="N295" s="83">
        <v>1.6696368209199999E-3</v>
      </c>
      <c r="O295" s="83">
        <v>1.6696368209199999E-3</v>
      </c>
      <c r="P295" s="83">
        <v>2</v>
      </c>
      <c r="Q295" s="83">
        <v>1986</v>
      </c>
      <c r="R295" s="83">
        <v>1986</v>
      </c>
      <c r="S295" s="83">
        <v>1.05840686E-5</v>
      </c>
      <c r="T295" s="83">
        <v>1.05840686E-5</v>
      </c>
      <c r="U295" s="83">
        <v>3</v>
      </c>
      <c r="V295" s="83">
        <v>3.3829329247900002E-3</v>
      </c>
      <c r="W295" s="83">
        <v>3.3829329247900002E-3</v>
      </c>
      <c r="X295" s="83" t="s">
        <v>439</v>
      </c>
    </row>
    <row r="296" spans="2:24" s="231" customFormat="1" x14ac:dyDescent="0.2">
      <c r="B296" s="83" t="s">
        <v>738</v>
      </c>
      <c r="C296" s="83" t="s">
        <v>484</v>
      </c>
      <c r="D296" s="83" t="s">
        <v>438</v>
      </c>
      <c r="E296" s="83">
        <v>898</v>
      </c>
      <c r="F296" s="83">
        <v>66.602999999999994</v>
      </c>
      <c r="G296" s="83">
        <v>0.254</v>
      </c>
      <c r="H296" s="83">
        <v>6.6340000000000003</v>
      </c>
      <c r="I296" s="83">
        <v>7.3659999999999997</v>
      </c>
      <c r="J296" s="83">
        <v>3.234</v>
      </c>
      <c r="K296" s="83">
        <v>19</v>
      </c>
      <c r="L296" s="83">
        <v>221584</v>
      </c>
      <c r="M296" s="83">
        <v>221584</v>
      </c>
      <c r="N296" s="83">
        <v>3.8790611402000001E-3</v>
      </c>
      <c r="O296" s="83">
        <v>3.8790611402000001E-3</v>
      </c>
      <c r="P296" s="83">
        <v>15</v>
      </c>
      <c r="Q296" s="83">
        <v>97285</v>
      </c>
      <c r="R296" s="83">
        <v>97285</v>
      </c>
      <c r="S296" s="83">
        <v>5.7815474702E-4</v>
      </c>
      <c r="T296" s="83">
        <v>5.7815474702E-4</v>
      </c>
      <c r="U296" s="83">
        <v>1</v>
      </c>
      <c r="V296" s="83">
        <v>1.1867386912500001E-3</v>
      </c>
      <c r="W296" s="83">
        <v>1.1867386912500001E-3</v>
      </c>
      <c r="X296" s="83" t="s">
        <v>439</v>
      </c>
    </row>
    <row r="297" spans="2:24" s="231" customFormat="1" x14ac:dyDescent="0.2">
      <c r="B297" s="83" t="s">
        <v>739</v>
      </c>
      <c r="C297" s="83" t="s">
        <v>484</v>
      </c>
      <c r="D297" s="83" t="s">
        <v>438</v>
      </c>
      <c r="E297" s="83">
        <v>422</v>
      </c>
      <c r="F297" s="83">
        <v>182.02500000000001</v>
      </c>
      <c r="G297" s="83">
        <v>0.48699999999999999</v>
      </c>
      <c r="H297" s="83">
        <v>5.8120000000000003</v>
      </c>
      <c r="I297" s="83">
        <v>6.3860000000000001</v>
      </c>
      <c r="J297" s="83">
        <v>5.5049999999999999</v>
      </c>
      <c r="K297" s="83">
        <v>9</v>
      </c>
      <c r="L297" s="83">
        <v>104302</v>
      </c>
      <c r="M297" s="83">
        <v>104302</v>
      </c>
      <c r="N297" s="83">
        <v>6.6018127862999996E-4</v>
      </c>
      <c r="O297" s="83">
        <v>6.6018127862999996E-4</v>
      </c>
      <c r="P297" s="83">
        <v>7</v>
      </c>
      <c r="Q297" s="83">
        <v>89909</v>
      </c>
      <c r="R297" s="83">
        <v>89909</v>
      </c>
      <c r="S297" s="83">
        <v>4.604069839E-4</v>
      </c>
      <c r="T297" s="83">
        <v>4.604069839E-4</v>
      </c>
      <c r="U297" s="83">
        <v>1</v>
      </c>
      <c r="V297" s="83">
        <v>1.11529622823E-3</v>
      </c>
      <c r="W297" s="83">
        <v>1.11529622823E-3</v>
      </c>
      <c r="X297" s="83" t="s">
        <v>439</v>
      </c>
    </row>
    <row r="298" spans="2:24" s="231" customFormat="1" x14ac:dyDescent="0.2">
      <c r="B298" s="83" t="s">
        <v>740</v>
      </c>
      <c r="C298" s="83" t="s">
        <v>484</v>
      </c>
      <c r="D298" s="83" t="s">
        <v>456</v>
      </c>
      <c r="E298" s="83">
        <v>2424</v>
      </c>
      <c r="F298" s="83">
        <v>564.68899999999996</v>
      </c>
      <c r="G298" s="83">
        <v>5.6859999999999999</v>
      </c>
      <c r="H298" s="83">
        <v>8.4120000000000008</v>
      </c>
      <c r="I298" s="83">
        <v>13.923999999999999</v>
      </c>
      <c r="J298" s="83">
        <v>1.097</v>
      </c>
      <c r="K298" s="83">
        <v>46</v>
      </c>
      <c r="L298" s="83">
        <v>719166</v>
      </c>
      <c r="M298" s="83">
        <v>719166</v>
      </c>
      <c r="N298" s="83">
        <v>4.6305300104699998E-3</v>
      </c>
      <c r="O298" s="83">
        <v>4.6305300104699998E-3</v>
      </c>
      <c r="P298" s="83">
        <v>9</v>
      </c>
      <c r="Q298" s="83">
        <v>56650</v>
      </c>
      <c r="R298" s="83">
        <v>56650</v>
      </c>
      <c r="S298" s="83">
        <v>4.7496007822E-4</v>
      </c>
      <c r="T298" s="83">
        <v>4.7496007822E-4</v>
      </c>
      <c r="U298" s="83">
        <v>4</v>
      </c>
      <c r="V298" s="83">
        <v>1.284509024903E-2</v>
      </c>
      <c r="W298" s="83">
        <v>1.284509024903E-2</v>
      </c>
      <c r="X298" s="83" t="s">
        <v>439</v>
      </c>
    </row>
    <row r="299" spans="2:24" s="231" customFormat="1" x14ac:dyDescent="0.2">
      <c r="B299" s="83" t="s">
        <v>741</v>
      </c>
      <c r="C299" s="83" t="s">
        <v>484</v>
      </c>
      <c r="D299" s="83" t="s">
        <v>438</v>
      </c>
      <c r="E299" s="83">
        <v>619</v>
      </c>
      <c r="F299" s="83">
        <v>92.284000000000006</v>
      </c>
      <c r="G299" s="83">
        <v>0.499</v>
      </c>
      <c r="H299" s="83">
        <v>7.2110000000000003</v>
      </c>
      <c r="I299" s="83">
        <v>4.7969999999999997</v>
      </c>
      <c r="J299" s="83">
        <v>0.80800000000000005</v>
      </c>
      <c r="K299" s="83">
        <v>13</v>
      </c>
      <c r="L299" s="83">
        <v>74973</v>
      </c>
      <c r="M299" s="83">
        <v>74973</v>
      </c>
      <c r="N299" s="83">
        <v>1.47118553475E-3</v>
      </c>
      <c r="O299" s="83">
        <v>1.47118553475E-3</v>
      </c>
      <c r="P299" s="83">
        <v>7</v>
      </c>
      <c r="Q299" s="83">
        <v>12634</v>
      </c>
      <c r="R299" s="83">
        <v>12634</v>
      </c>
      <c r="S299" s="83">
        <v>1.031946688E-4</v>
      </c>
      <c r="T299" s="83">
        <v>1.031946688E-4</v>
      </c>
      <c r="U299" s="83">
        <v>5</v>
      </c>
      <c r="V299" s="83">
        <v>4.0669283577599996E-3</v>
      </c>
      <c r="W299" s="83">
        <v>4.0669283577599996E-3</v>
      </c>
      <c r="X299" s="83" t="s">
        <v>439</v>
      </c>
    </row>
    <row r="300" spans="2:24" s="231" customFormat="1" x14ac:dyDescent="0.2">
      <c r="B300" s="83" t="s">
        <v>742</v>
      </c>
      <c r="C300" s="83" t="s">
        <v>484</v>
      </c>
      <c r="D300" s="83" t="s">
        <v>438</v>
      </c>
      <c r="E300" s="83">
        <v>1255</v>
      </c>
      <c r="F300" s="83">
        <v>41.488999999999997</v>
      </c>
      <c r="G300" s="83">
        <v>0.77300000000000002</v>
      </c>
      <c r="H300" s="83">
        <v>10.278</v>
      </c>
      <c r="I300" s="83">
        <v>0.48599999999999999</v>
      </c>
      <c r="J300" s="83">
        <v>3.1059999999999999</v>
      </c>
      <c r="K300" s="83">
        <v>14</v>
      </c>
      <c r="L300" s="83">
        <v>9547</v>
      </c>
      <c r="M300" s="83">
        <v>9547</v>
      </c>
      <c r="N300" s="83">
        <v>1.4023890889000001E-4</v>
      </c>
      <c r="O300" s="83">
        <v>1.4023890889000001E-4</v>
      </c>
      <c r="P300" s="83">
        <v>3</v>
      </c>
      <c r="Q300" s="83">
        <v>61081</v>
      </c>
      <c r="R300" s="83">
        <v>61081</v>
      </c>
      <c r="S300" s="83">
        <v>1.7331412325000001E-4</v>
      </c>
      <c r="T300" s="83">
        <v>1.7331412325000001E-4</v>
      </c>
      <c r="U300" s="83">
        <v>6</v>
      </c>
      <c r="V300" s="83">
        <v>9.9847457111400008E-3</v>
      </c>
      <c r="W300" s="83">
        <v>9.9847457111400008E-3</v>
      </c>
      <c r="X300" s="83" t="s">
        <v>439</v>
      </c>
    </row>
    <row r="301" spans="2:24" s="231" customFormat="1" x14ac:dyDescent="0.2">
      <c r="B301" s="83" t="s">
        <v>743</v>
      </c>
      <c r="C301" s="83" t="s">
        <v>484</v>
      </c>
      <c r="D301" s="83" t="s">
        <v>2</v>
      </c>
      <c r="E301" s="83">
        <v>63</v>
      </c>
      <c r="F301" s="83">
        <v>10.053000000000001</v>
      </c>
      <c r="G301" s="83">
        <v>1.7999999999999999E-2</v>
      </c>
      <c r="H301" s="83">
        <v>5.1790000000000003</v>
      </c>
      <c r="I301" s="83">
        <v>0.63700000000000001</v>
      </c>
      <c r="J301" s="83">
        <v>0.157</v>
      </c>
      <c r="K301" s="83">
        <v>6</v>
      </c>
      <c r="L301" s="83">
        <v>2599</v>
      </c>
      <c r="M301" s="83">
        <v>2599</v>
      </c>
      <c r="N301" s="83">
        <v>4.8951317249999999E-5</v>
      </c>
      <c r="O301" s="83">
        <v>4.8951317249999999E-5</v>
      </c>
      <c r="P301" s="83">
        <v>1</v>
      </c>
      <c r="Q301" s="83">
        <v>640</v>
      </c>
      <c r="R301" s="83">
        <v>640</v>
      </c>
      <c r="S301" s="83">
        <v>2.6460171499999999E-6</v>
      </c>
      <c r="T301" s="83">
        <v>2.6460171499999999E-6</v>
      </c>
      <c r="U301" s="83">
        <v>5</v>
      </c>
      <c r="V301" s="83">
        <v>4.1542469237E-4</v>
      </c>
      <c r="W301" s="83">
        <v>4.1542469237E-4</v>
      </c>
      <c r="X301" s="83" t="s">
        <v>439</v>
      </c>
    </row>
    <row r="302" spans="2:24" s="231" customFormat="1" x14ac:dyDescent="0.2">
      <c r="B302" s="83" t="s">
        <v>744</v>
      </c>
      <c r="C302" s="83" t="s">
        <v>484</v>
      </c>
      <c r="D302" s="83" t="s">
        <v>438</v>
      </c>
      <c r="E302" s="83">
        <v>153</v>
      </c>
      <c r="F302" s="83">
        <v>52.23</v>
      </c>
      <c r="G302" s="83">
        <v>0.317</v>
      </c>
      <c r="H302" s="83">
        <v>7.569</v>
      </c>
      <c r="I302" s="83">
        <v>2.58</v>
      </c>
      <c r="J302" s="83">
        <v>2.242</v>
      </c>
      <c r="K302" s="83">
        <v>12</v>
      </c>
      <c r="L302" s="83">
        <v>12687</v>
      </c>
      <c r="M302" s="83">
        <v>12687</v>
      </c>
      <c r="N302" s="83">
        <v>1.9977429473999999E-4</v>
      </c>
      <c r="O302" s="83">
        <v>1.9977429473999999E-4</v>
      </c>
      <c r="P302" s="83">
        <v>5</v>
      </c>
      <c r="Q302" s="83">
        <v>11023</v>
      </c>
      <c r="R302" s="83">
        <v>11023</v>
      </c>
      <c r="S302" s="83">
        <v>6.7473437299999999E-5</v>
      </c>
      <c r="T302" s="83">
        <v>6.7473437299999999E-5</v>
      </c>
      <c r="U302" s="83">
        <v>6</v>
      </c>
      <c r="V302" s="83">
        <v>1.3521147630599999E-3</v>
      </c>
      <c r="W302" s="83">
        <v>1.3521147630599999E-3</v>
      </c>
      <c r="X302" s="83" t="s">
        <v>439</v>
      </c>
    </row>
    <row r="303" spans="2:24" s="231" customFormat="1" x14ac:dyDescent="0.2">
      <c r="B303" s="83" t="s">
        <v>745</v>
      </c>
      <c r="C303" s="83" t="s">
        <v>437</v>
      </c>
      <c r="D303" s="83" t="s">
        <v>438</v>
      </c>
      <c r="E303" s="83">
        <v>1067</v>
      </c>
      <c r="F303" s="83">
        <v>9.0920000000000005</v>
      </c>
      <c r="G303" s="83">
        <v>0.88</v>
      </c>
      <c r="H303" s="83">
        <v>0.79</v>
      </c>
      <c r="I303" s="83">
        <v>1.4430000000000001</v>
      </c>
      <c r="J303" s="83">
        <v>3.0000000000000001E-3</v>
      </c>
      <c r="K303" s="83">
        <v>3</v>
      </c>
      <c r="L303" s="83">
        <v>160209</v>
      </c>
      <c r="M303" s="83">
        <v>160209</v>
      </c>
      <c r="N303" s="83">
        <v>2.61294193448E-3</v>
      </c>
      <c r="O303" s="83">
        <v>2.61294193448E-3</v>
      </c>
      <c r="P303" s="83">
        <v>1</v>
      </c>
      <c r="Q303" s="83">
        <v>340</v>
      </c>
      <c r="R303" s="83">
        <v>340</v>
      </c>
      <c r="S303" s="83">
        <v>1.32300857E-6</v>
      </c>
      <c r="T303" s="83">
        <v>1.32300857E-6</v>
      </c>
      <c r="U303" s="83">
        <v>0</v>
      </c>
      <c r="V303" s="83">
        <v>0</v>
      </c>
      <c r="W303" s="83">
        <v>0</v>
      </c>
      <c r="X303" s="83" t="s">
        <v>439</v>
      </c>
    </row>
    <row r="304" spans="2:24" s="231" customFormat="1" x14ac:dyDescent="0.2">
      <c r="B304" s="83" t="s">
        <v>746</v>
      </c>
      <c r="C304" s="83" t="s">
        <v>437</v>
      </c>
      <c r="D304" s="83" t="s">
        <v>438</v>
      </c>
      <c r="E304" s="83">
        <v>3472</v>
      </c>
      <c r="F304" s="83">
        <v>32.606000000000002</v>
      </c>
      <c r="G304" s="83">
        <v>3.2429999999999999</v>
      </c>
      <c r="H304" s="83">
        <v>10.07</v>
      </c>
      <c r="I304" s="83">
        <v>1.5640000000000001</v>
      </c>
      <c r="J304" s="83">
        <v>0</v>
      </c>
      <c r="K304" s="83">
        <v>14</v>
      </c>
      <c r="L304" s="83">
        <v>111763</v>
      </c>
      <c r="M304" s="83">
        <v>99945</v>
      </c>
      <c r="N304" s="83">
        <v>7.7369541432000003E-3</v>
      </c>
      <c r="O304" s="83">
        <v>7.7078479545599999E-3</v>
      </c>
      <c r="P304" s="83">
        <v>0</v>
      </c>
      <c r="Q304" s="83">
        <v>0</v>
      </c>
      <c r="R304" s="83">
        <v>0</v>
      </c>
      <c r="S304" s="83">
        <v>0</v>
      </c>
      <c r="T304" s="83">
        <v>0</v>
      </c>
      <c r="U304" s="83">
        <v>0</v>
      </c>
      <c r="V304" s="83">
        <v>0</v>
      </c>
      <c r="W304" s="83">
        <v>0</v>
      </c>
      <c r="X304" s="83" t="s">
        <v>439</v>
      </c>
    </row>
    <row r="305" spans="2:24" s="231" customFormat="1" x14ac:dyDescent="0.2">
      <c r="B305" s="83" t="s">
        <v>747</v>
      </c>
      <c r="C305" s="83" t="s">
        <v>437</v>
      </c>
      <c r="D305" s="83" t="s">
        <v>2</v>
      </c>
      <c r="E305" s="83">
        <v>2988</v>
      </c>
      <c r="F305" s="83">
        <v>3.9279999999999999</v>
      </c>
      <c r="G305" s="83">
        <v>11.401999999999999</v>
      </c>
      <c r="H305" s="83">
        <v>8.7669999999999995</v>
      </c>
      <c r="I305" s="83">
        <v>4.2350000000000003</v>
      </c>
      <c r="J305" s="83">
        <v>9.7000000000000003E-2</v>
      </c>
      <c r="K305" s="83">
        <v>9</v>
      </c>
      <c r="L305" s="83">
        <v>277486</v>
      </c>
      <c r="M305" s="83">
        <v>277486</v>
      </c>
      <c r="N305" s="83">
        <v>9.9397634196100003E-3</v>
      </c>
      <c r="O305" s="83">
        <v>9.9397634196100003E-3</v>
      </c>
      <c r="P305" s="83">
        <v>1</v>
      </c>
      <c r="Q305" s="83">
        <v>6360</v>
      </c>
      <c r="R305" s="83">
        <v>6360</v>
      </c>
      <c r="S305" s="83">
        <v>5.292034298E-5</v>
      </c>
      <c r="T305" s="83">
        <v>5.292034298E-5</v>
      </c>
      <c r="U305" s="83">
        <v>0</v>
      </c>
      <c r="V305" s="83">
        <v>0</v>
      </c>
      <c r="W305" s="83">
        <v>0</v>
      </c>
      <c r="X305" s="83" t="s">
        <v>439</v>
      </c>
    </row>
    <row r="306" spans="2:24" s="231" customFormat="1" x14ac:dyDescent="0.2">
      <c r="B306" s="83" t="s">
        <v>748</v>
      </c>
      <c r="C306" s="83" t="s">
        <v>437</v>
      </c>
      <c r="D306" s="83" t="s">
        <v>2</v>
      </c>
      <c r="E306" s="83">
        <v>3100</v>
      </c>
      <c r="F306" s="83">
        <v>9.766</v>
      </c>
      <c r="G306" s="83">
        <v>0.378</v>
      </c>
      <c r="H306" s="83">
        <v>7.4640000000000004</v>
      </c>
      <c r="I306" s="83">
        <v>5.4379999999999997</v>
      </c>
      <c r="J306" s="83">
        <v>0.51700000000000002</v>
      </c>
      <c r="K306" s="83">
        <v>15</v>
      </c>
      <c r="L306" s="83">
        <v>407904</v>
      </c>
      <c r="M306" s="83">
        <v>375683</v>
      </c>
      <c r="N306" s="83">
        <v>8.9461839802200006E-3</v>
      </c>
      <c r="O306" s="83">
        <v>8.8178521484999998E-3</v>
      </c>
      <c r="P306" s="83">
        <v>3</v>
      </c>
      <c r="Q306" s="83">
        <v>38749</v>
      </c>
      <c r="R306" s="83">
        <v>38749</v>
      </c>
      <c r="S306" s="83">
        <v>1.2039378027E-4</v>
      </c>
      <c r="T306" s="83">
        <v>1.2039378027E-4</v>
      </c>
      <c r="U306" s="83">
        <v>3</v>
      </c>
      <c r="V306" s="83">
        <v>1.4557063344330001E-2</v>
      </c>
      <c r="W306" s="83">
        <v>4.8514724423900004E-3</v>
      </c>
      <c r="X306" s="83" t="s">
        <v>439</v>
      </c>
    </row>
    <row r="307" spans="2:24" s="231" customFormat="1" x14ac:dyDescent="0.2">
      <c r="B307" s="83" t="s">
        <v>749</v>
      </c>
      <c r="C307" s="83" t="s">
        <v>437</v>
      </c>
      <c r="D307" s="83" t="s">
        <v>2</v>
      </c>
      <c r="E307" s="83">
        <v>3502</v>
      </c>
      <c r="F307" s="83">
        <v>5.8840000000000003</v>
      </c>
      <c r="G307" s="83">
        <v>7.0919999999999996</v>
      </c>
      <c r="H307" s="83">
        <v>9.0830000000000002</v>
      </c>
      <c r="I307" s="83">
        <v>4.3129999999999997</v>
      </c>
      <c r="J307" s="83">
        <v>0.51</v>
      </c>
      <c r="K307" s="83">
        <v>7</v>
      </c>
      <c r="L307" s="83">
        <v>271879</v>
      </c>
      <c r="M307" s="83">
        <v>20867</v>
      </c>
      <c r="N307" s="83">
        <v>4.8422113823700002E-3</v>
      </c>
      <c r="O307" s="83">
        <v>1.3494687459E-4</v>
      </c>
      <c r="P307" s="83">
        <v>5</v>
      </c>
      <c r="Q307" s="83">
        <v>32136</v>
      </c>
      <c r="R307" s="83">
        <v>32136</v>
      </c>
      <c r="S307" s="83">
        <v>2.3152650052E-4</v>
      </c>
      <c r="T307" s="83">
        <v>2.3152650052E-4</v>
      </c>
      <c r="U307" s="83">
        <v>0</v>
      </c>
      <c r="V307" s="83">
        <v>0</v>
      </c>
      <c r="W307" s="83">
        <v>0</v>
      </c>
      <c r="X307" s="83" t="s">
        <v>439</v>
      </c>
    </row>
    <row r="308" spans="2:24" s="231" customFormat="1" x14ac:dyDescent="0.2">
      <c r="B308" s="83" t="s">
        <v>750</v>
      </c>
      <c r="C308" s="83" t="s">
        <v>437</v>
      </c>
      <c r="D308" s="83" t="s">
        <v>2</v>
      </c>
      <c r="E308" s="83">
        <v>1252</v>
      </c>
      <c r="F308" s="83">
        <v>6.5620000000000003</v>
      </c>
      <c r="G308" s="83">
        <v>6.3570000000000002</v>
      </c>
      <c r="H308" s="83">
        <v>3.9489999999999998</v>
      </c>
      <c r="I308" s="83">
        <v>0.44900000000000001</v>
      </c>
      <c r="J308" s="83">
        <v>0</v>
      </c>
      <c r="K308" s="83">
        <v>4</v>
      </c>
      <c r="L308" s="83">
        <v>28169</v>
      </c>
      <c r="M308" s="83">
        <v>28169</v>
      </c>
      <c r="N308" s="83">
        <v>2.6724773203000001E-4</v>
      </c>
      <c r="O308" s="83">
        <v>2.6724773203000001E-4</v>
      </c>
      <c r="P308" s="83">
        <v>0</v>
      </c>
      <c r="Q308" s="83">
        <v>0</v>
      </c>
      <c r="R308" s="83">
        <v>0</v>
      </c>
      <c r="S308" s="83">
        <v>0</v>
      </c>
      <c r="T308" s="83">
        <v>0</v>
      </c>
      <c r="U308" s="83">
        <v>0</v>
      </c>
      <c r="V308" s="83">
        <v>0</v>
      </c>
      <c r="W308" s="83">
        <v>0</v>
      </c>
      <c r="X308" s="83" t="s">
        <v>439</v>
      </c>
    </row>
    <row r="309" spans="2:24" s="231" customFormat="1" x14ac:dyDescent="0.2">
      <c r="B309" s="83" t="s">
        <v>751</v>
      </c>
      <c r="C309" s="83" t="s">
        <v>437</v>
      </c>
      <c r="D309" s="83" t="s">
        <v>2</v>
      </c>
      <c r="E309" s="83">
        <v>7331</v>
      </c>
      <c r="F309" s="83">
        <v>12.791</v>
      </c>
      <c r="G309" s="83">
        <v>16.097000000000001</v>
      </c>
      <c r="H309" s="83">
        <v>17.138999999999999</v>
      </c>
      <c r="I309" s="83">
        <v>23.817</v>
      </c>
      <c r="J309" s="83">
        <v>3.2010000000000001</v>
      </c>
      <c r="K309" s="83">
        <v>16</v>
      </c>
      <c r="L309" s="83">
        <v>1766975</v>
      </c>
      <c r="M309" s="83">
        <v>694433</v>
      </c>
      <c r="N309" s="83">
        <v>2.1763491049189999E-2</v>
      </c>
      <c r="O309" s="83">
        <v>1.1298493225530001E-2</v>
      </c>
      <c r="P309" s="83">
        <v>5</v>
      </c>
      <c r="Q309" s="83">
        <v>237446</v>
      </c>
      <c r="R309" s="83">
        <v>237446</v>
      </c>
      <c r="S309" s="83">
        <v>1.1166192368099999E-3</v>
      </c>
      <c r="T309" s="83">
        <v>1.1166192368099999E-3</v>
      </c>
      <c r="U309" s="83">
        <v>3</v>
      </c>
      <c r="V309" s="83">
        <v>3.134868817085E-2</v>
      </c>
      <c r="W309" s="83">
        <v>3.134868817085E-2</v>
      </c>
      <c r="X309" s="83" t="s">
        <v>466</v>
      </c>
    </row>
    <row r="310" spans="2:24" s="231" customFormat="1" x14ac:dyDescent="0.2">
      <c r="B310" s="83" t="s">
        <v>752</v>
      </c>
      <c r="C310" s="83" t="s">
        <v>437</v>
      </c>
      <c r="D310" s="83" t="s">
        <v>438</v>
      </c>
      <c r="E310" s="83">
        <v>0</v>
      </c>
      <c r="F310" s="83">
        <v>0</v>
      </c>
      <c r="G310" s="83">
        <v>0</v>
      </c>
      <c r="H310" s="83">
        <v>0</v>
      </c>
      <c r="I310" s="83">
        <v>0</v>
      </c>
      <c r="J310" s="83">
        <v>0</v>
      </c>
      <c r="K310" s="83">
        <v>0</v>
      </c>
      <c r="L310" s="83">
        <v>0</v>
      </c>
      <c r="M310" s="83">
        <v>0</v>
      </c>
      <c r="N310" s="83">
        <v>0</v>
      </c>
      <c r="O310" s="83">
        <v>0</v>
      </c>
      <c r="P310" s="83">
        <v>0</v>
      </c>
      <c r="Q310" s="83">
        <v>0</v>
      </c>
      <c r="R310" s="83">
        <v>0</v>
      </c>
      <c r="S310" s="83">
        <v>0</v>
      </c>
      <c r="T310" s="83">
        <v>0</v>
      </c>
      <c r="U310" s="83">
        <v>0</v>
      </c>
      <c r="V310" s="83">
        <v>0</v>
      </c>
      <c r="W310" s="83">
        <v>0</v>
      </c>
      <c r="X310" s="83" t="s">
        <v>439</v>
      </c>
    </row>
    <row r="311" spans="2:24" s="231" customFormat="1" x14ac:dyDescent="0.2">
      <c r="B311" s="83" t="s">
        <v>753</v>
      </c>
      <c r="C311" s="83" t="s">
        <v>437</v>
      </c>
      <c r="D311" s="83" t="s">
        <v>2</v>
      </c>
      <c r="E311" s="83">
        <v>4302</v>
      </c>
      <c r="F311" s="83">
        <v>11.752000000000001</v>
      </c>
      <c r="G311" s="83">
        <v>16.247</v>
      </c>
      <c r="H311" s="83">
        <v>11.571</v>
      </c>
      <c r="I311" s="83">
        <v>11.351000000000001</v>
      </c>
      <c r="J311" s="83">
        <v>1.167</v>
      </c>
      <c r="K311" s="83">
        <v>9</v>
      </c>
      <c r="L311" s="83">
        <v>828328</v>
      </c>
      <c r="M311" s="83">
        <v>293796</v>
      </c>
      <c r="N311" s="83">
        <v>1.5927700227430001E-2</v>
      </c>
      <c r="O311" s="83">
        <v>1.198645768423E-2</v>
      </c>
      <c r="P311" s="83">
        <v>3</v>
      </c>
      <c r="Q311" s="83">
        <v>85195</v>
      </c>
      <c r="R311" s="83">
        <v>85195</v>
      </c>
      <c r="S311" s="83">
        <v>5.2788042118999997E-4</v>
      </c>
      <c r="T311" s="83">
        <v>5.2788042118999997E-4</v>
      </c>
      <c r="U311" s="83">
        <v>0</v>
      </c>
      <c r="V311" s="83">
        <v>0</v>
      </c>
      <c r="W311" s="83">
        <v>0</v>
      </c>
      <c r="X311" s="83" t="s">
        <v>439</v>
      </c>
    </row>
    <row r="312" spans="2:24" s="231" customFormat="1" x14ac:dyDescent="0.2">
      <c r="B312" s="83" t="s">
        <v>754</v>
      </c>
      <c r="C312" s="83" t="s">
        <v>437</v>
      </c>
      <c r="D312" s="83" t="s">
        <v>2</v>
      </c>
      <c r="E312" s="83">
        <v>2535</v>
      </c>
      <c r="F312" s="83">
        <v>4.4400000000000004</v>
      </c>
      <c r="G312" s="83">
        <v>11.063000000000001</v>
      </c>
      <c r="H312" s="83">
        <v>8.1750000000000007</v>
      </c>
      <c r="I312" s="83">
        <v>8.6739999999999995</v>
      </c>
      <c r="J312" s="83">
        <v>0.04</v>
      </c>
      <c r="K312" s="83">
        <v>18</v>
      </c>
      <c r="L312" s="83">
        <v>495742</v>
      </c>
      <c r="M312" s="83">
        <v>494607</v>
      </c>
      <c r="N312" s="83">
        <v>1.284509024903E-2</v>
      </c>
      <c r="O312" s="83">
        <v>1.2842444231879999E-2</v>
      </c>
      <c r="P312" s="83">
        <v>1</v>
      </c>
      <c r="Q312" s="83">
        <v>2310</v>
      </c>
      <c r="R312" s="83">
        <v>2310</v>
      </c>
      <c r="S312" s="83">
        <v>4.3659282959999998E-5</v>
      </c>
      <c r="T312" s="83">
        <v>4.3659282959999998E-5</v>
      </c>
      <c r="U312" s="83">
        <v>0</v>
      </c>
      <c r="V312" s="83">
        <v>0</v>
      </c>
      <c r="W312" s="83">
        <v>0</v>
      </c>
      <c r="X312" s="83" t="s">
        <v>439</v>
      </c>
    </row>
    <row r="313" spans="2:24" s="231" customFormat="1" x14ac:dyDescent="0.2">
      <c r="B313" s="83" t="s">
        <v>755</v>
      </c>
      <c r="C313" s="83" t="s">
        <v>437</v>
      </c>
      <c r="D313" s="83" t="s">
        <v>2</v>
      </c>
      <c r="E313" s="83">
        <v>4207</v>
      </c>
      <c r="F313" s="83">
        <v>5.923</v>
      </c>
      <c r="G313" s="83">
        <v>18.317</v>
      </c>
      <c r="H313" s="83">
        <v>10.702</v>
      </c>
      <c r="I313" s="83">
        <v>12.148</v>
      </c>
      <c r="J313" s="83">
        <v>0</v>
      </c>
      <c r="K313" s="83">
        <v>8</v>
      </c>
      <c r="L313" s="83">
        <v>1075012</v>
      </c>
      <c r="M313" s="83">
        <v>1075012</v>
      </c>
      <c r="N313" s="83">
        <v>2.2800729771529998E-2</v>
      </c>
      <c r="O313" s="83">
        <v>2.2800729771529998E-2</v>
      </c>
      <c r="P313" s="83">
        <v>0</v>
      </c>
      <c r="Q313" s="83">
        <v>0</v>
      </c>
      <c r="R313" s="83">
        <v>0</v>
      </c>
      <c r="S313" s="83">
        <v>0</v>
      </c>
      <c r="T313" s="83">
        <v>0</v>
      </c>
      <c r="U313" s="83">
        <v>1</v>
      </c>
      <c r="V313" s="83">
        <v>5.6095563555300003E-3</v>
      </c>
      <c r="W313" s="83">
        <v>5.6095563555300003E-3</v>
      </c>
      <c r="X313" s="83" t="s">
        <v>439</v>
      </c>
    </row>
    <row r="314" spans="2:24" s="231" customFormat="1" x14ac:dyDescent="0.2">
      <c r="B314" s="83" t="s">
        <v>756</v>
      </c>
      <c r="C314" s="83" t="s">
        <v>437</v>
      </c>
      <c r="D314" s="83" t="s">
        <v>2</v>
      </c>
      <c r="E314" s="83">
        <v>269</v>
      </c>
      <c r="F314" s="83">
        <v>8.5210000000000008</v>
      </c>
      <c r="G314" s="83">
        <v>4.2409999999999997</v>
      </c>
      <c r="H314" s="83">
        <v>9.5960000000000001</v>
      </c>
      <c r="I314" s="83">
        <v>12.641</v>
      </c>
      <c r="J314" s="83">
        <v>2.8000000000000001E-2</v>
      </c>
      <c r="K314" s="83">
        <v>5</v>
      </c>
      <c r="L314" s="83">
        <v>64656</v>
      </c>
      <c r="M314" s="83">
        <v>64656</v>
      </c>
      <c r="N314" s="83">
        <v>1.1324953397E-3</v>
      </c>
      <c r="O314" s="83">
        <v>1.1324953397E-3</v>
      </c>
      <c r="P314" s="83">
        <v>1</v>
      </c>
      <c r="Q314" s="83">
        <v>145</v>
      </c>
      <c r="R314" s="83">
        <v>145</v>
      </c>
      <c r="S314" s="83">
        <v>1.32300857E-6</v>
      </c>
      <c r="T314" s="83">
        <v>1.32300857E-6</v>
      </c>
      <c r="U314" s="83">
        <v>0</v>
      </c>
      <c r="V314" s="83">
        <v>0</v>
      </c>
      <c r="W314" s="83">
        <v>0</v>
      </c>
      <c r="X314" s="83" t="s">
        <v>439</v>
      </c>
    </row>
    <row r="315" spans="2:24" s="231" customFormat="1" x14ac:dyDescent="0.2">
      <c r="B315" s="83" t="s">
        <v>757</v>
      </c>
      <c r="C315" s="83" t="s">
        <v>484</v>
      </c>
      <c r="D315" s="83" t="s">
        <v>456</v>
      </c>
      <c r="E315" s="83">
        <v>363</v>
      </c>
      <c r="F315" s="83">
        <v>419.94499999999999</v>
      </c>
      <c r="G315" s="83">
        <v>4.2000000000000003E-2</v>
      </c>
      <c r="H315" s="83">
        <v>1.2689999999999999</v>
      </c>
      <c r="I315" s="83">
        <v>6.9279999999999999</v>
      </c>
      <c r="J315" s="83">
        <v>4.3520000000000003</v>
      </c>
      <c r="K315" s="83">
        <v>25</v>
      </c>
      <c r="L315" s="83">
        <v>257292</v>
      </c>
      <c r="M315" s="83">
        <v>257292</v>
      </c>
      <c r="N315" s="83">
        <v>1.89454827857E-3</v>
      </c>
      <c r="O315" s="83">
        <v>1.89454827857E-3</v>
      </c>
      <c r="P315" s="83">
        <v>16</v>
      </c>
      <c r="Q315" s="83">
        <v>161619</v>
      </c>
      <c r="R315" s="83">
        <v>161619</v>
      </c>
      <c r="S315" s="83">
        <v>6.3107509E-4</v>
      </c>
      <c r="T315" s="83">
        <v>6.3107509E-4</v>
      </c>
      <c r="U315" s="83">
        <v>2</v>
      </c>
      <c r="V315" s="83">
        <v>9.5918121644999999E-4</v>
      </c>
      <c r="W315" s="83">
        <v>9.5918121644999999E-4</v>
      </c>
      <c r="X315" s="83" t="s">
        <v>466</v>
      </c>
    </row>
    <row r="316" spans="2:24" s="231" customFormat="1" x14ac:dyDescent="0.2">
      <c r="B316" s="83" t="s">
        <v>758</v>
      </c>
      <c r="C316" s="83" t="s">
        <v>484</v>
      </c>
      <c r="D316" s="83" t="s">
        <v>456</v>
      </c>
      <c r="E316" s="83">
        <v>1302</v>
      </c>
      <c r="F316" s="83">
        <v>453.029</v>
      </c>
      <c r="G316" s="83">
        <v>0.79</v>
      </c>
      <c r="H316" s="83">
        <v>10.035</v>
      </c>
      <c r="I316" s="83">
        <v>4.6459999999999999</v>
      </c>
      <c r="J316" s="83">
        <v>6.8209999999999997</v>
      </c>
      <c r="K316" s="83">
        <v>27</v>
      </c>
      <c r="L316" s="83">
        <v>109310</v>
      </c>
      <c r="M316" s="83">
        <v>109310</v>
      </c>
      <c r="N316" s="83">
        <v>8.3349540188000005E-4</v>
      </c>
      <c r="O316" s="83">
        <v>8.3349540188000005E-4</v>
      </c>
      <c r="P316" s="83">
        <v>26</v>
      </c>
      <c r="Q316" s="83">
        <v>160507</v>
      </c>
      <c r="R316" s="83">
        <v>160507</v>
      </c>
      <c r="S316" s="83">
        <v>2.6923224489399998E-3</v>
      </c>
      <c r="T316" s="83">
        <v>2.6923224489399998E-3</v>
      </c>
      <c r="U316" s="83">
        <v>1</v>
      </c>
      <c r="V316" s="83">
        <v>1.72123415532E-3</v>
      </c>
      <c r="W316" s="83">
        <v>1.72123415532E-3</v>
      </c>
      <c r="X316" s="83" t="s">
        <v>439</v>
      </c>
    </row>
    <row r="317" spans="2:24" s="231" customFormat="1" x14ac:dyDescent="0.2">
      <c r="B317" s="83" t="s">
        <v>759</v>
      </c>
      <c r="C317" s="83" t="s">
        <v>484</v>
      </c>
      <c r="D317" s="83" t="s">
        <v>438</v>
      </c>
      <c r="E317" s="83">
        <v>1398</v>
      </c>
      <c r="F317" s="83">
        <v>178.636</v>
      </c>
      <c r="G317" s="83">
        <v>2.2240000000000002</v>
      </c>
      <c r="H317" s="83">
        <v>8.1310000000000002</v>
      </c>
      <c r="I317" s="83">
        <v>11.298999999999999</v>
      </c>
      <c r="J317" s="83">
        <v>7.1749999999999998</v>
      </c>
      <c r="K317" s="83">
        <v>42</v>
      </c>
      <c r="L317" s="83">
        <v>333476</v>
      </c>
      <c r="M317" s="83">
        <v>332716</v>
      </c>
      <c r="N317" s="83">
        <v>6.63488800071E-3</v>
      </c>
      <c r="O317" s="83">
        <v>6.6243039321100001E-3</v>
      </c>
      <c r="P317" s="83">
        <v>53</v>
      </c>
      <c r="Q317" s="83">
        <v>211773</v>
      </c>
      <c r="R317" s="83">
        <v>211773</v>
      </c>
      <c r="S317" s="83">
        <v>1.1430794082999999E-3</v>
      </c>
      <c r="T317" s="83">
        <v>1.1430794082999999E-3</v>
      </c>
      <c r="U317" s="83">
        <v>0</v>
      </c>
      <c r="V317" s="83">
        <v>0</v>
      </c>
      <c r="W317" s="83">
        <v>0</v>
      </c>
      <c r="X317" s="83" t="s">
        <v>439</v>
      </c>
    </row>
    <row r="318" spans="2:24" s="231" customFormat="1" x14ac:dyDescent="0.2">
      <c r="B318" s="83" t="s">
        <v>760</v>
      </c>
      <c r="C318" s="83" t="s">
        <v>484</v>
      </c>
      <c r="D318" s="83" t="s">
        <v>456</v>
      </c>
      <c r="E318" s="83">
        <v>1684</v>
      </c>
      <c r="F318" s="83">
        <v>236.905</v>
      </c>
      <c r="G318" s="83">
        <v>0.85</v>
      </c>
      <c r="H318" s="83">
        <v>5.9889999999999999</v>
      </c>
      <c r="I318" s="83">
        <v>4.7210000000000001</v>
      </c>
      <c r="J318" s="83">
        <v>4.202</v>
      </c>
      <c r="K318" s="83">
        <v>34</v>
      </c>
      <c r="L318" s="83">
        <v>223222</v>
      </c>
      <c r="M318" s="83">
        <v>223222</v>
      </c>
      <c r="N318" s="83">
        <v>1.9104243814600001E-3</v>
      </c>
      <c r="O318" s="83">
        <v>1.9104243814600001E-3</v>
      </c>
      <c r="P318" s="83">
        <v>32</v>
      </c>
      <c r="Q318" s="83">
        <v>198686</v>
      </c>
      <c r="R318" s="83">
        <v>198686</v>
      </c>
      <c r="S318" s="83">
        <v>8.8376972770999997E-4</v>
      </c>
      <c r="T318" s="83">
        <v>8.8376972770999997E-4</v>
      </c>
      <c r="U318" s="83">
        <v>0</v>
      </c>
      <c r="V318" s="83">
        <v>0</v>
      </c>
      <c r="W318" s="83">
        <v>0</v>
      </c>
      <c r="X318" s="83" t="s">
        <v>439</v>
      </c>
    </row>
    <row r="319" spans="2:24" s="231" customFormat="1" x14ac:dyDescent="0.2">
      <c r="B319" s="83" t="s">
        <v>761</v>
      </c>
      <c r="C319" s="83" t="s">
        <v>484</v>
      </c>
      <c r="D319" s="83" t="s">
        <v>2</v>
      </c>
      <c r="E319" s="83">
        <v>1986</v>
      </c>
      <c r="F319" s="83">
        <v>15.936</v>
      </c>
      <c r="G319" s="83">
        <v>1.5089999999999999</v>
      </c>
      <c r="H319" s="83">
        <v>9.7569999999999997</v>
      </c>
      <c r="I319" s="83">
        <v>0.307</v>
      </c>
      <c r="J319" s="83">
        <v>0.36399999999999999</v>
      </c>
      <c r="K319" s="83">
        <v>5</v>
      </c>
      <c r="L319" s="83">
        <v>9950</v>
      </c>
      <c r="M319" s="83">
        <v>9950</v>
      </c>
      <c r="N319" s="83">
        <v>1.3230085743999999E-4</v>
      </c>
      <c r="O319" s="83">
        <v>1.3230085743999999E-4</v>
      </c>
      <c r="P319" s="83">
        <v>3</v>
      </c>
      <c r="Q319" s="83">
        <v>11830</v>
      </c>
      <c r="R319" s="83">
        <v>11830</v>
      </c>
      <c r="S319" s="83">
        <v>5.953538585E-5</v>
      </c>
      <c r="T319" s="83">
        <v>5.953538585E-5</v>
      </c>
      <c r="U319" s="83">
        <v>2</v>
      </c>
      <c r="V319" s="83">
        <v>5.2708661604799999E-3</v>
      </c>
      <c r="W319" s="83">
        <v>5.2708661604799999E-3</v>
      </c>
      <c r="X319" s="83" t="s">
        <v>439</v>
      </c>
    </row>
    <row r="320" spans="2:24" s="231" customFormat="1" x14ac:dyDescent="0.2">
      <c r="B320" s="83" t="s">
        <v>762</v>
      </c>
      <c r="C320" s="83" t="s">
        <v>484</v>
      </c>
      <c r="D320" s="83" t="s">
        <v>2</v>
      </c>
      <c r="E320" s="83">
        <v>2524</v>
      </c>
      <c r="F320" s="83">
        <v>19.614000000000001</v>
      </c>
      <c r="G320" s="83">
        <v>1.5649999999999999</v>
      </c>
      <c r="H320" s="83">
        <v>9.9949999999999992</v>
      </c>
      <c r="I320" s="83">
        <v>2.9510000000000001</v>
      </c>
      <c r="J320" s="83">
        <v>4.8010000000000002</v>
      </c>
      <c r="K320" s="83">
        <v>11</v>
      </c>
      <c r="L320" s="83">
        <v>116357</v>
      </c>
      <c r="M320" s="83">
        <v>116357</v>
      </c>
      <c r="N320" s="83">
        <v>4.29845485829E-3</v>
      </c>
      <c r="O320" s="83">
        <v>4.29845485829E-3</v>
      </c>
      <c r="P320" s="83">
        <v>21</v>
      </c>
      <c r="Q320" s="83">
        <v>189291</v>
      </c>
      <c r="R320" s="83">
        <v>189291</v>
      </c>
      <c r="S320" s="83">
        <v>1.3283006087199999E-3</v>
      </c>
      <c r="T320" s="83">
        <v>1.3283006087199999E-3</v>
      </c>
      <c r="U320" s="83">
        <v>3</v>
      </c>
      <c r="V320" s="83">
        <v>1.002972800267E-2</v>
      </c>
      <c r="W320" s="83">
        <v>1.002972800267E-2</v>
      </c>
      <c r="X320" s="83" t="s">
        <v>439</v>
      </c>
    </row>
    <row r="321" spans="2:24" s="231" customFormat="1" x14ac:dyDescent="0.2">
      <c r="B321" s="83" t="s">
        <v>763</v>
      </c>
      <c r="C321" s="83" t="s">
        <v>536</v>
      </c>
      <c r="D321" s="83" t="s">
        <v>456</v>
      </c>
      <c r="E321" s="83">
        <v>1462</v>
      </c>
      <c r="F321" s="83">
        <v>319.83800000000002</v>
      </c>
      <c r="G321" s="83">
        <v>5.4539999999999997</v>
      </c>
      <c r="H321" s="83">
        <v>7.0510000000000002</v>
      </c>
      <c r="I321" s="83">
        <v>44.658000000000001</v>
      </c>
      <c r="J321" s="83">
        <v>4.8120000000000003</v>
      </c>
      <c r="K321" s="83">
        <v>62</v>
      </c>
      <c r="L321" s="83">
        <v>1262877</v>
      </c>
      <c r="M321" s="83">
        <v>1253239</v>
      </c>
      <c r="N321" s="83">
        <v>9.4396661784799992E-3</v>
      </c>
      <c r="O321" s="83">
        <v>9.3060423124599993E-3</v>
      </c>
      <c r="P321" s="83">
        <v>18</v>
      </c>
      <c r="Q321" s="83">
        <v>136082</v>
      </c>
      <c r="R321" s="83">
        <v>136082</v>
      </c>
      <c r="S321" s="83">
        <v>6.1387597853000003E-4</v>
      </c>
      <c r="T321" s="83">
        <v>6.1387597853000003E-4</v>
      </c>
      <c r="U321" s="83">
        <v>2</v>
      </c>
      <c r="V321" s="83">
        <v>3.8817071573399998E-3</v>
      </c>
      <c r="W321" s="83">
        <v>3.8817071573399998E-3</v>
      </c>
      <c r="X321" s="83" t="s">
        <v>466</v>
      </c>
    </row>
    <row r="322" spans="2:24" s="231" customFormat="1" x14ac:dyDescent="0.2">
      <c r="B322" s="83" t="s">
        <v>764</v>
      </c>
      <c r="C322" s="83" t="s">
        <v>536</v>
      </c>
      <c r="D322" s="83" t="s">
        <v>2</v>
      </c>
      <c r="E322" s="83">
        <v>2572</v>
      </c>
      <c r="F322" s="83">
        <v>10.55</v>
      </c>
      <c r="G322" s="83">
        <v>0.40300000000000002</v>
      </c>
      <c r="H322" s="83">
        <v>7.25</v>
      </c>
      <c r="I322" s="83">
        <v>0.40799999999999997</v>
      </c>
      <c r="J322" s="83">
        <v>0.39800000000000002</v>
      </c>
      <c r="K322" s="83">
        <v>8</v>
      </c>
      <c r="L322" s="83">
        <v>27750</v>
      </c>
      <c r="M322" s="83">
        <v>27750</v>
      </c>
      <c r="N322" s="83">
        <v>3.8764151229999999E-4</v>
      </c>
      <c r="O322" s="83">
        <v>3.8764151229999999E-4</v>
      </c>
      <c r="P322" s="83">
        <v>1</v>
      </c>
      <c r="Q322" s="83">
        <v>27033</v>
      </c>
      <c r="R322" s="83">
        <v>27033</v>
      </c>
      <c r="S322" s="83">
        <v>1.2965484029000001E-4</v>
      </c>
      <c r="T322" s="83">
        <v>1.2965484029000001E-4</v>
      </c>
      <c r="U322" s="83">
        <v>0</v>
      </c>
      <c r="V322" s="83">
        <v>0</v>
      </c>
      <c r="W322" s="83">
        <v>0</v>
      </c>
      <c r="X322" s="83" t="s">
        <v>439</v>
      </c>
    </row>
    <row r="323" spans="2:24" s="231" customFormat="1" x14ac:dyDescent="0.2">
      <c r="B323" s="83" t="s">
        <v>765</v>
      </c>
      <c r="C323" s="83" t="s">
        <v>536</v>
      </c>
      <c r="D323" s="83" t="s">
        <v>2</v>
      </c>
      <c r="E323" s="83">
        <v>352</v>
      </c>
      <c r="F323" s="83">
        <v>11.446999999999999</v>
      </c>
      <c r="G323" s="83">
        <v>0.90700000000000003</v>
      </c>
      <c r="H323" s="83">
        <v>5.8159999999999998</v>
      </c>
      <c r="I323" s="83">
        <v>4.7679999999999998</v>
      </c>
      <c r="J323" s="83">
        <v>0</v>
      </c>
      <c r="K323" s="83">
        <v>1</v>
      </c>
      <c r="L323" s="83">
        <v>45777</v>
      </c>
      <c r="M323" s="83">
        <v>45777</v>
      </c>
      <c r="N323" s="83">
        <v>4.7496007822E-4</v>
      </c>
      <c r="O323" s="83">
        <v>4.7496007822E-4</v>
      </c>
      <c r="P323" s="83">
        <v>0</v>
      </c>
      <c r="Q323" s="83">
        <v>0</v>
      </c>
      <c r="R323" s="83">
        <v>0</v>
      </c>
      <c r="S323" s="83">
        <v>0</v>
      </c>
      <c r="T323" s="83">
        <v>0</v>
      </c>
      <c r="U323" s="83">
        <v>0</v>
      </c>
      <c r="V323" s="83">
        <v>0</v>
      </c>
      <c r="W323" s="83">
        <v>0</v>
      </c>
      <c r="X323" s="83" t="s">
        <v>439</v>
      </c>
    </row>
    <row r="324" spans="2:24" s="231" customFormat="1" x14ac:dyDescent="0.2">
      <c r="B324" s="83" t="s">
        <v>766</v>
      </c>
      <c r="C324" s="83" t="s">
        <v>536</v>
      </c>
      <c r="D324" s="83" t="s">
        <v>438</v>
      </c>
      <c r="E324" s="83">
        <v>1986</v>
      </c>
      <c r="F324" s="83">
        <v>31.55</v>
      </c>
      <c r="G324" s="83">
        <v>5.399</v>
      </c>
      <c r="H324" s="83">
        <v>5.7370000000000001</v>
      </c>
      <c r="I324" s="83">
        <v>3.7130000000000001</v>
      </c>
      <c r="J324" s="83">
        <v>9.2999999999999999E-2</v>
      </c>
      <c r="K324" s="83">
        <v>21</v>
      </c>
      <c r="L324" s="83">
        <v>234321</v>
      </c>
      <c r="M324" s="83">
        <v>234321</v>
      </c>
      <c r="N324" s="83">
        <v>3.0402737040100001E-3</v>
      </c>
      <c r="O324" s="83">
        <v>3.0402737040100001E-3</v>
      </c>
      <c r="P324" s="83">
        <v>2</v>
      </c>
      <c r="Q324" s="83">
        <v>5890</v>
      </c>
      <c r="R324" s="83">
        <v>5890</v>
      </c>
      <c r="S324" s="83">
        <v>6.8796445870000002E-5</v>
      </c>
      <c r="T324" s="83">
        <v>6.8796445870000002E-5</v>
      </c>
      <c r="U324" s="83">
        <v>1</v>
      </c>
      <c r="V324" s="83">
        <v>2.65924723458E-3</v>
      </c>
      <c r="W324" s="83">
        <v>2.65924723458E-3</v>
      </c>
      <c r="X324" s="83" t="s">
        <v>439</v>
      </c>
    </row>
    <row r="325" spans="2:24" s="231" customFormat="1" x14ac:dyDescent="0.2">
      <c r="B325" s="83" t="s">
        <v>767</v>
      </c>
      <c r="C325" s="83" t="s">
        <v>536</v>
      </c>
      <c r="D325" s="83" t="s">
        <v>2</v>
      </c>
      <c r="E325" s="83">
        <v>1967</v>
      </c>
      <c r="F325" s="83">
        <v>8.1549999999999994</v>
      </c>
      <c r="G325" s="83">
        <v>2.7280000000000002</v>
      </c>
      <c r="H325" s="83">
        <v>7.9279999999999999</v>
      </c>
      <c r="I325" s="83">
        <v>0.24399999999999999</v>
      </c>
      <c r="J325" s="83">
        <v>0</v>
      </c>
      <c r="K325" s="83">
        <v>7</v>
      </c>
      <c r="L325" s="83">
        <v>11291</v>
      </c>
      <c r="M325" s="83">
        <v>10409</v>
      </c>
      <c r="N325" s="83">
        <v>2.1300438048E-4</v>
      </c>
      <c r="O325" s="83">
        <v>1.8522120041999999E-4</v>
      </c>
      <c r="P325" s="83">
        <v>0</v>
      </c>
      <c r="Q325" s="83">
        <v>0</v>
      </c>
      <c r="R325" s="83">
        <v>0</v>
      </c>
      <c r="S325" s="83">
        <v>0</v>
      </c>
      <c r="T325" s="83">
        <v>0</v>
      </c>
      <c r="U325" s="83">
        <v>0</v>
      </c>
      <c r="V325" s="83">
        <v>0</v>
      </c>
      <c r="W325" s="83">
        <v>0</v>
      </c>
      <c r="X325" s="83" t="s">
        <v>439</v>
      </c>
    </row>
    <row r="326" spans="2:24" s="231" customFormat="1" x14ac:dyDescent="0.2">
      <c r="B326" s="83" t="s">
        <v>768</v>
      </c>
      <c r="C326" s="83" t="s">
        <v>536</v>
      </c>
      <c r="D326" s="83" t="s">
        <v>2</v>
      </c>
      <c r="E326" s="83">
        <v>822</v>
      </c>
      <c r="F326" s="83">
        <v>6.0209999999999999</v>
      </c>
      <c r="G326" s="83">
        <v>2.1360000000000001</v>
      </c>
      <c r="H326" s="83">
        <v>4.4219999999999997</v>
      </c>
      <c r="I326" s="83">
        <v>0.64</v>
      </c>
      <c r="J326" s="83">
        <v>0.33800000000000002</v>
      </c>
      <c r="K326" s="83">
        <v>2</v>
      </c>
      <c r="L326" s="83">
        <v>21004</v>
      </c>
      <c r="M326" s="83">
        <v>21004</v>
      </c>
      <c r="N326" s="83">
        <v>6.3504411569999998E-5</v>
      </c>
      <c r="O326" s="83">
        <v>6.3504411569999998E-5</v>
      </c>
      <c r="P326" s="83">
        <v>2</v>
      </c>
      <c r="Q326" s="83">
        <v>11090</v>
      </c>
      <c r="R326" s="83">
        <v>11090</v>
      </c>
      <c r="S326" s="83">
        <v>7.5411488739999996E-5</v>
      </c>
      <c r="T326" s="83">
        <v>7.5411488739999996E-5</v>
      </c>
      <c r="U326" s="83">
        <v>4</v>
      </c>
      <c r="V326" s="83">
        <v>4.3738663470299999E-3</v>
      </c>
      <c r="W326" s="83">
        <v>4.3738663470299999E-3</v>
      </c>
      <c r="X326" s="83" t="s">
        <v>439</v>
      </c>
    </row>
    <row r="327" spans="2:24" s="231" customFormat="1" x14ac:dyDescent="0.2">
      <c r="B327" s="83" t="s">
        <v>769</v>
      </c>
      <c r="C327" s="83" t="s">
        <v>536</v>
      </c>
      <c r="D327" s="83" t="s">
        <v>438</v>
      </c>
      <c r="E327" s="83">
        <v>1094</v>
      </c>
      <c r="F327" s="83">
        <v>151.208</v>
      </c>
      <c r="G327" s="83">
        <v>1.1890000000000001</v>
      </c>
      <c r="H327" s="83">
        <v>5.976</v>
      </c>
      <c r="I327" s="83">
        <v>6.968</v>
      </c>
      <c r="J327" s="83">
        <v>0.31</v>
      </c>
      <c r="K327" s="83">
        <v>19</v>
      </c>
      <c r="L327" s="83">
        <v>174911</v>
      </c>
      <c r="M327" s="83">
        <v>174911</v>
      </c>
      <c r="N327" s="83">
        <v>1.6034863922E-3</v>
      </c>
      <c r="O327" s="83">
        <v>1.6034863922E-3</v>
      </c>
      <c r="P327" s="83">
        <v>10</v>
      </c>
      <c r="Q327" s="83">
        <v>7792</v>
      </c>
      <c r="R327" s="83">
        <v>7792</v>
      </c>
      <c r="S327" s="83">
        <v>5.1597334400000001E-5</v>
      </c>
      <c r="T327" s="83">
        <v>5.1597334400000001E-5</v>
      </c>
      <c r="U327" s="83">
        <v>1</v>
      </c>
      <c r="V327" s="83">
        <v>1.45001739756E-3</v>
      </c>
      <c r="W327" s="83">
        <v>1.45001739756E-3</v>
      </c>
      <c r="X327" s="83" t="s">
        <v>439</v>
      </c>
    </row>
    <row r="328" spans="2:24" s="231" customFormat="1" x14ac:dyDescent="0.2">
      <c r="B328" s="83" t="s">
        <v>770</v>
      </c>
      <c r="C328" s="83" t="s">
        <v>536</v>
      </c>
      <c r="D328" s="83" t="s">
        <v>438</v>
      </c>
      <c r="E328" s="83">
        <v>787</v>
      </c>
      <c r="F328" s="83">
        <v>134.40100000000001</v>
      </c>
      <c r="G328" s="83">
        <v>0.43099999999999999</v>
      </c>
      <c r="H328" s="83">
        <v>7.29</v>
      </c>
      <c r="I328" s="83">
        <v>8.7750000000000004</v>
      </c>
      <c r="J328" s="83">
        <v>6.2140000000000004</v>
      </c>
      <c r="K328" s="83">
        <v>29</v>
      </c>
      <c r="L328" s="83">
        <v>108046</v>
      </c>
      <c r="M328" s="83">
        <v>108046</v>
      </c>
      <c r="N328" s="83">
        <v>1.45001739756E-3</v>
      </c>
      <c r="O328" s="83">
        <v>1.45001739756E-3</v>
      </c>
      <c r="P328" s="83">
        <v>8</v>
      </c>
      <c r="Q328" s="83">
        <v>76519</v>
      </c>
      <c r="R328" s="83">
        <v>76519</v>
      </c>
      <c r="S328" s="83">
        <v>3.5721231509000003E-4</v>
      </c>
      <c r="T328" s="83">
        <v>3.5721231509000003E-4</v>
      </c>
      <c r="U328" s="83">
        <v>0</v>
      </c>
      <c r="V328" s="83">
        <v>0</v>
      </c>
      <c r="W328" s="83">
        <v>0</v>
      </c>
      <c r="X328" s="83" t="s">
        <v>439</v>
      </c>
    </row>
    <row r="329" spans="2:24" s="231" customFormat="1" x14ac:dyDescent="0.2">
      <c r="B329" s="83" t="s">
        <v>771</v>
      </c>
      <c r="C329" s="83" t="s">
        <v>536</v>
      </c>
      <c r="D329" s="83" t="s">
        <v>456</v>
      </c>
      <c r="E329" s="83">
        <v>2270</v>
      </c>
      <c r="F329" s="83">
        <v>371.55</v>
      </c>
      <c r="G329" s="83">
        <v>0.69899999999999995</v>
      </c>
      <c r="H329" s="83">
        <v>8.5250000000000004</v>
      </c>
      <c r="I329" s="83">
        <v>21.620999999999999</v>
      </c>
      <c r="J329" s="83">
        <v>10.976000000000001</v>
      </c>
      <c r="K329" s="83">
        <v>65</v>
      </c>
      <c r="L329" s="83">
        <v>954097</v>
      </c>
      <c r="M329" s="83">
        <v>954089</v>
      </c>
      <c r="N329" s="83">
        <v>8.97132114313E-3</v>
      </c>
      <c r="O329" s="83">
        <v>8.9699981345600002E-3</v>
      </c>
      <c r="P329" s="83">
        <v>71</v>
      </c>
      <c r="Q329" s="83">
        <v>484373</v>
      </c>
      <c r="R329" s="83">
        <v>484373</v>
      </c>
      <c r="S329" s="83">
        <v>2.5904507887099999E-3</v>
      </c>
      <c r="T329" s="83">
        <v>2.5904507887099999E-3</v>
      </c>
      <c r="U329" s="83">
        <v>6</v>
      </c>
      <c r="V329" s="83">
        <v>1.7973071483479999E-2</v>
      </c>
      <c r="W329" s="83">
        <v>1.7973071483479999E-2</v>
      </c>
      <c r="X329" s="83" t="s">
        <v>439</v>
      </c>
    </row>
    <row r="330" spans="2:24" s="231" customFormat="1" x14ac:dyDescent="0.2">
      <c r="B330" s="83" t="s">
        <v>772</v>
      </c>
      <c r="C330" s="83" t="s">
        <v>536</v>
      </c>
      <c r="D330" s="83" t="s">
        <v>456</v>
      </c>
      <c r="E330" s="83">
        <v>1691</v>
      </c>
      <c r="F330" s="83">
        <v>301.01600000000002</v>
      </c>
      <c r="G330" s="83">
        <v>0.188</v>
      </c>
      <c r="H330" s="83">
        <v>6.2149999999999999</v>
      </c>
      <c r="I330" s="83">
        <v>6.4729999999999999</v>
      </c>
      <c r="J330" s="83">
        <v>0.58399999999999996</v>
      </c>
      <c r="K330" s="83">
        <v>43</v>
      </c>
      <c r="L330" s="83">
        <v>286789</v>
      </c>
      <c r="M330" s="83">
        <v>286789</v>
      </c>
      <c r="N330" s="83">
        <v>3.61049039959E-3</v>
      </c>
      <c r="O330" s="83">
        <v>3.61049039959E-3</v>
      </c>
      <c r="P330" s="83">
        <v>11</v>
      </c>
      <c r="Q330" s="83">
        <v>25858</v>
      </c>
      <c r="R330" s="83">
        <v>25858</v>
      </c>
      <c r="S330" s="83">
        <v>1.1642475455000001E-4</v>
      </c>
      <c r="T330" s="83">
        <v>1.1642475455000001E-4</v>
      </c>
      <c r="U330" s="83">
        <v>0</v>
      </c>
      <c r="V330" s="83">
        <v>0</v>
      </c>
      <c r="W330" s="83">
        <v>0</v>
      </c>
      <c r="X330" s="83" t="s">
        <v>439</v>
      </c>
    </row>
    <row r="331" spans="2:24" s="231" customFormat="1" x14ac:dyDescent="0.2">
      <c r="B331" s="83" t="s">
        <v>773</v>
      </c>
      <c r="C331" s="83" t="s">
        <v>536</v>
      </c>
      <c r="D331" s="83" t="s">
        <v>456</v>
      </c>
      <c r="E331" s="83">
        <v>684</v>
      </c>
      <c r="F331" s="83">
        <v>350.68700000000001</v>
      </c>
      <c r="G331" s="83">
        <v>3.5630000000000002</v>
      </c>
      <c r="H331" s="83">
        <v>5.4980000000000002</v>
      </c>
      <c r="I331" s="83">
        <v>12.92</v>
      </c>
      <c r="J331" s="83">
        <v>2.5659999999999998</v>
      </c>
      <c r="K331" s="83">
        <v>41</v>
      </c>
      <c r="L331" s="83">
        <v>154425</v>
      </c>
      <c r="M331" s="83">
        <v>154425</v>
      </c>
      <c r="N331" s="83">
        <v>3.3035524103200002E-3</v>
      </c>
      <c r="O331" s="83">
        <v>3.3035524103200002E-3</v>
      </c>
      <c r="P331" s="83">
        <v>17</v>
      </c>
      <c r="Q331" s="83">
        <v>30670</v>
      </c>
      <c r="R331" s="83">
        <v>30670</v>
      </c>
      <c r="S331" s="83">
        <v>2.7650879204999998E-4</v>
      </c>
      <c r="T331" s="83">
        <v>2.7650879204999998E-4</v>
      </c>
      <c r="U331" s="83">
        <v>2</v>
      </c>
      <c r="V331" s="83">
        <v>1.8111987383799999E-3</v>
      </c>
      <c r="W331" s="83">
        <v>1.8111987383799999E-3</v>
      </c>
      <c r="X331" s="83" t="s">
        <v>439</v>
      </c>
    </row>
    <row r="332" spans="2:24" s="231" customFormat="1" x14ac:dyDescent="0.2">
      <c r="B332" s="83" t="s">
        <v>774</v>
      </c>
      <c r="C332" s="83" t="s">
        <v>437</v>
      </c>
      <c r="D332" s="83" t="s">
        <v>2</v>
      </c>
      <c r="E332" s="83">
        <v>1090</v>
      </c>
      <c r="F332" s="83">
        <v>8.7810000000000006</v>
      </c>
      <c r="G332" s="83">
        <v>2.286</v>
      </c>
      <c r="H332" s="83">
        <v>13.523</v>
      </c>
      <c r="I332" s="83">
        <v>6.7889999999999997</v>
      </c>
      <c r="J332" s="83">
        <v>1.0820000000000001</v>
      </c>
      <c r="K332" s="83">
        <v>4</v>
      </c>
      <c r="L332" s="83">
        <v>70813</v>
      </c>
      <c r="M332" s="83">
        <v>70813</v>
      </c>
      <c r="N332" s="83">
        <v>1.51219880056E-3</v>
      </c>
      <c r="O332" s="83">
        <v>1.51219880056E-3</v>
      </c>
      <c r="P332" s="83">
        <v>3</v>
      </c>
      <c r="Q332" s="83">
        <v>11291</v>
      </c>
      <c r="R332" s="83">
        <v>11291</v>
      </c>
      <c r="S332" s="83">
        <v>6.0858394420000003E-5</v>
      </c>
      <c r="T332" s="83">
        <v>6.0858394420000003E-5</v>
      </c>
      <c r="U332" s="83">
        <v>0</v>
      </c>
      <c r="V332" s="83">
        <v>0</v>
      </c>
      <c r="W332" s="83">
        <v>0</v>
      </c>
      <c r="X332" s="83" t="s">
        <v>439</v>
      </c>
    </row>
    <row r="333" spans="2:24" s="231" customFormat="1" x14ac:dyDescent="0.2">
      <c r="B333" s="83" t="s">
        <v>775</v>
      </c>
      <c r="C333" s="83" t="s">
        <v>437</v>
      </c>
      <c r="D333" s="83" t="s">
        <v>2</v>
      </c>
      <c r="E333" s="83">
        <v>3224</v>
      </c>
      <c r="F333" s="83">
        <v>10.96</v>
      </c>
      <c r="G333" s="83">
        <v>3.7349999999999999</v>
      </c>
      <c r="H333" s="83">
        <v>7.2489999999999997</v>
      </c>
      <c r="I333" s="83">
        <v>6.141</v>
      </c>
      <c r="J333" s="83">
        <v>2.4729999999999999</v>
      </c>
      <c r="K333" s="83">
        <v>7</v>
      </c>
      <c r="L333" s="83">
        <v>415964</v>
      </c>
      <c r="M333" s="83">
        <v>366543</v>
      </c>
      <c r="N333" s="83">
        <v>8.9025246972599999E-3</v>
      </c>
      <c r="O333" s="83">
        <v>8.80594507133E-3</v>
      </c>
      <c r="P333" s="83">
        <v>3</v>
      </c>
      <c r="Q333" s="83">
        <v>167548</v>
      </c>
      <c r="R333" s="83">
        <v>167548</v>
      </c>
      <c r="S333" s="83">
        <v>5.0406626684999995E-4</v>
      </c>
      <c r="T333" s="83">
        <v>5.0406626684999995E-4</v>
      </c>
      <c r="U333" s="83">
        <v>0</v>
      </c>
      <c r="V333" s="83">
        <v>0</v>
      </c>
      <c r="W333" s="83">
        <v>0</v>
      </c>
      <c r="X333" s="83" t="s">
        <v>439</v>
      </c>
    </row>
    <row r="334" spans="2:24" s="231" customFormat="1" x14ac:dyDescent="0.2">
      <c r="B334" s="83" t="s">
        <v>776</v>
      </c>
      <c r="C334" s="83" t="s">
        <v>437</v>
      </c>
      <c r="D334" s="83" t="s">
        <v>2</v>
      </c>
      <c r="E334" s="83">
        <v>1966</v>
      </c>
      <c r="F334" s="83">
        <v>6.3579999999999997</v>
      </c>
      <c r="G334" s="83">
        <v>3.177</v>
      </c>
      <c r="H334" s="83">
        <v>10.288</v>
      </c>
      <c r="I334" s="83">
        <v>7.24</v>
      </c>
      <c r="J334" s="83">
        <v>0</v>
      </c>
      <c r="K334" s="83">
        <v>8</v>
      </c>
      <c r="L334" s="83">
        <v>217452</v>
      </c>
      <c r="M334" s="83">
        <v>216855</v>
      </c>
      <c r="N334" s="83">
        <v>3.1818356214799999E-3</v>
      </c>
      <c r="O334" s="83">
        <v>3.1156851927599998E-3</v>
      </c>
      <c r="P334" s="83">
        <v>0</v>
      </c>
      <c r="Q334" s="83">
        <v>0</v>
      </c>
      <c r="R334" s="83">
        <v>0</v>
      </c>
      <c r="S334" s="83">
        <v>0</v>
      </c>
      <c r="T334" s="83">
        <v>0</v>
      </c>
      <c r="U334" s="83">
        <v>0</v>
      </c>
      <c r="V334" s="83">
        <v>0</v>
      </c>
      <c r="W334" s="83">
        <v>0</v>
      </c>
      <c r="X334" s="83" t="s">
        <v>439</v>
      </c>
    </row>
    <row r="335" spans="2:24" s="231" customFormat="1" x14ac:dyDescent="0.2">
      <c r="B335" s="83" t="s">
        <v>777</v>
      </c>
      <c r="C335" s="83" t="s">
        <v>437</v>
      </c>
      <c r="D335" s="83" t="s">
        <v>2</v>
      </c>
      <c r="E335" s="83">
        <v>3698</v>
      </c>
      <c r="F335" s="83">
        <v>15.862</v>
      </c>
      <c r="G335" s="83">
        <v>3.722</v>
      </c>
      <c r="H335" s="83">
        <v>10.951000000000001</v>
      </c>
      <c r="I335" s="83">
        <v>13.097</v>
      </c>
      <c r="J335" s="83">
        <v>1.0209999999999999</v>
      </c>
      <c r="K335" s="83">
        <v>18</v>
      </c>
      <c r="L335" s="83">
        <v>517844</v>
      </c>
      <c r="M335" s="83">
        <v>450644</v>
      </c>
      <c r="N335" s="83">
        <v>6.3835163715700001E-3</v>
      </c>
      <c r="O335" s="83">
        <v>5.8860651475900003E-3</v>
      </c>
      <c r="P335" s="83">
        <v>3</v>
      </c>
      <c r="Q335" s="83">
        <v>40364</v>
      </c>
      <c r="R335" s="83">
        <v>40364</v>
      </c>
      <c r="S335" s="83">
        <v>1.4553094319E-4</v>
      </c>
      <c r="T335" s="83">
        <v>1.4553094319E-4</v>
      </c>
      <c r="U335" s="83">
        <v>1</v>
      </c>
      <c r="V335" s="83">
        <v>4.9268839311300003E-3</v>
      </c>
      <c r="W335" s="83">
        <v>4.9268839311300003E-3</v>
      </c>
      <c r="X335" s="83" t="s">
        <v>439</v>
      </c>
    </row>
    <row r="336" spans="2:24" s="231" customFormat="1" x14ac:dyDescent="0.2">
      <c r="B336" s="83" t="s">
        <v>778</v>
      </c>
      <c r="C336" s="83" t="s">
        <v>437</v>
      </c>
      <c r="D336" s="83" t="s">
        <v>2</v>
      </c>
      <c r="E336" s="83">
        <v>4752</v>
      </c>
      <c r="F336" s="83">
        <v>22.818999999999999</v>
      </c>
      <c r="G336" s="83">
        <v>9.3239999999999998</v>
      </c>
      <c r="H336" s="83">
        <v>9.9380000000000006</v>
      </c>
      <c r="I336" s="83">
        <v>15.115</v>
      </c>
      <c r="J336" s="83">
        <v>0.158</v>
      </c>
      <c r="K336" s="83">
        <v>12</v>
      </c>
      <c r="L336" s="83">
        <v>1077207</v>
      </c>
      <c r="M336" s="83">
        <v>1076640</v>
      </c>
      <c r="N336" s="83">
        <v>1.3400753850289999E-2</v>
      </c>
      <c r="O336" s="83">
        <v>1.3398107833140001E-2</v>
      </c>
      <c r="P336" s="83">
        <v>1</v>
      </c>
      <c r="Q336" s="83">
        <v>11250</v>
      </c>
      <c r="R336" s="83">
        <v>11250</v>
      </c>
      <c r="S336" s="83">
        <v>5.953538585E-5</v>
      </c>
      <c r="T336" s="83">
        <v>5.953538585E-5</v>
      </c>
      <c r="U336" s="83">
        <v>1</v>
      </c>
      <c r="V336" s="83">
        <v>5.3118794262900001E-3</v>
      </c>
      <c r="W336" s="83">
        <v>5.3118794262900001E-3</v>
      </c>
      <c r="X336" s="83" t="s">
        <v>439</v>
      </c>
    </row>
    <row r="337" spans="2:24" s="231" customFormat="1" x14ac:dyDescent="0.2">
      <c r="B337" s="83" t="s">
        <v>779</v>
      </c>
      <c r="C337" s="83" t="s">
        <v>437</v>
      </c>
      <c r="D337" s="83" t="s">
        <v>2</v>
      </c>
      <c r="E337" s="83">
        <v>2669</v>
      </c>
      <c r="F337" s="83">
        <v>16.885000000000002</v>
      </c>
      <c r="G337" s="83">
        <v>3.4849999999999999</v>
      </c>
      <c r="H337" s="83">
        <v>10.055</v>
      </c>
      <c r="I337" s="83">
        <v>2.11</v>
      </c>
      <c r="J337" s="83">
        <v>0.879</v>
      </c>
      <c r="K337" s="83">
        <v>8</v>
      </c>
      <c r="L337" s="83">
        <v>87005</v>
      </c>
      <c r="M337" s="83">
        <v>86747</v>
      </c>
      <c r="N337" s="83">
        <v>3.7586673599199999E-3</v>
      </c>
      <c r="O337" s="83">
        <v>3.75734435135E-3</v>
      </c>
      <c r="P337" s="83">
        <v>5</v>
      </c>
      <c r="Q337" s="83">
        <v>36237</v>
      </c>
      <c r="R337" s="83">
        <v>36237</v>
      </c>
      <c r="S337" s="83">
        <v>1.8786721757E-4</v>
      </c>
      <c r="T337" s="83">
        <v>1.8786721757E-4</v>
      </c>
      <c r="U337" s="83">
        <v>0</v>
      </c>
      <c r="V337" s="83">
        <v>0</v>
      </c>
      <c r="W337" s="83">
        <v>0</v>
      </c>
      <c r="X337" s="83" t="s">
        <v>439</v>
      </c>
    </row>
    <row r="338" spans="2:24" s="231" customFormat="1" x14ac:dyDescent="0.2">
      <c r="B338" s="83" t="s">
        <v>780</v>
      </c>
      <c r="C338" s="83" t="s">
        <v>437</v>
      </c>
      <c r="D338" s="83" t="s">
        <v>2</v>
      </c>
      <c r="E338" s="83">
        <v>1314</v>
      </c>
      <c r="F338" s="83">
        <v>9.4719999999999995</v>
      </c>
      <c r="G338" s="83">
        <v>1.821</v>
      </c>
      <c r="H338" s="83">
        <v>5.5339999999999998</v>
      </c>
      <c r="I338" s="83">
        <v>11.326000000000001</v>
      </c>
      <c r="J338" s="83">
        <v>0</v>
      </c>
      <c r="K338" s="83">
        <v>4</v>
      </c>
      <c r="L338" s="83">
        <v>229916</v>
      </c>
      <c r="M338" s="83">
        <v>5773</v>
      </c>
      <c r="N338" s="83">
        <v>1.8111987383799999E-3</v>
      </c>
      <c r="O338" s="83">
        <v>6.3504411569999998E-5</v>
      </c>
      <c r="P338" s="83">
        <v>0</v>
      </c>
      <c r="Q338" s="83">
        <v>0</v>
      </c>
      <c r="R338" s="83">
        <v>0</v>
      </c>
      <c r="S338" s="83">
        <v>0</v>
      </c>
      <c r="T338" s="83">
        <v>0</v>
      </c>
      <c r="U338" s="83">
        <v>0</v>
      </c>
      <c r="V338" s="83">
        <v>0</v>
      </c>
      <c r="W338" s="83">
        <v>0</v>
      </c>
      <c r="X338" s="83" t="s">
        <v>439</v>
      </c>
    </row>
    <row r="339" spans="2:24" s="231" customFormat="1" x14ac:dyDescent="0.2">
      <c r="B339" s="83" t="s">
        <v>781</v>
      </c>
      <c r="C339" s="83" t="s">
        <v>437</v>
      </c>
      <c r="D339" s="83" t="s">
        <v>2</v>
      </c>
      <c r="E339" s="83">
        <v>2366</v>
      </c>
      <c r="F339" s="83">
        <v>12.545999999999999</v>
      </c>
      <c r="G339" s="83">
        <v>1.008</v>
      </c>
      <c r="H339" s="83">
        <v>10.561</v>
      </c>
      <c r="I339" s="83">
        <v>14.313000000000001</v>
      </c>
      <c r="J339" s="83">
        <v>0.90300000000000002</v>
      </c>
      <c r="K339" s="83">
        <v>21</v>
      </c>
      <c r="L339" s="83">
        <v>417234</v>
      </c>
      <c r="M339" s="83">
        <v>416356</v>
      </c>
      <c r="N339" s="83">
        <v>5.14650335449E-3</v>
      </c>
      <c r="O339" s="83">
        <v>5.1451803459100004E-3</v>
      </c>
      <c r="P339" s="83">
        <v>5</v>
      </c>
      <c r="Q339" s="83">
        <v>26322</v>
      </c>
      <c r="R339" s="83">
        <v>26322</v>
      </c>
      <c r="S339" s="83">
        <v>1.4553094319E-4</v>
      </c>
      <c r="T339" s="83">
        <v>1.4553094319E-4</v>
      </c>
      <c r="U339" s="83">
        <v>1</v>
      </c>
      <c r="V339" s="83">
        <v>3.1103931584599998E-3</v>
      </c>
      <c r="W339" s="83">
        <v>3.1103931584599998E-3</v>
      </c>
      <c r="X339" s="83" t="s">
        <v>439</v>
      </c>
    </row>
    <row r="340" spans="2:24" s="231" customFormat="1" x14ac:dyDescent="0.2">
      <c r="B340" s="83" t="s">
        <v>782</v>
      </c>
      <c r="C340" s="83" t="s">
        <v>455</v>
      </c>
      <c r="D340" s="83" t="s">
        <v>2</v>
      </c>
      <c r="E340" s="83">
        <v>1588</v>
      </c>
      <c r="F340" s="83">
        <v>15.172000000000001</v>
      </c>
      <c r="G340" s="83">
        <v>0.123</v>
      </c>
      <c r="H340" s="83">
        <v>5.0590000000000002</v>
      </c>
      <c r="I340" s="83">
        <v>17.968</v>
      </c>
      <c r="J340" s="83">
        <v>1.6459999999999999</v>
      </c>
      <c r="K340" s="83">
        <v>8</v>
      </c>
      <c r="L340" s="83">
        <v>718033</v>
      </c>
      <c r="M340" s="83">
        <v>718033</v>
      </c>
      <c r="N340" s="83">
        <v>9.7532192106100004E-3</v>
      </c>
      <c r="O340" s="83">
        <v>9.7532192106100004E-3</v>
      </c>
      <c r="P340" s="83">
        <v>12</v>
      </c>
      <c r="Q340" s="83">
        <v>65761</v>
      </c>
      <c r="R340" s="83">
        <v>65761</v>
      </c>
      <c r="S340" s="83">
        <v>3.8499549515999998E-4</v>
      </c>
      <c r="T340" s="83">
        <v>3.8499549515999998E-4</v>
      </c>
      <c r="U340" s="83">
        <v>2</v>
      </c>
      <c r="V340" s="83">
        <v>4.2151053180999997E-3</v>
      </c>
      <c r="W340" s="83">
        <v>4.2151053180999997E-3</v>
      </c>
      <c r="X340" s="83" t="s">
        <v>466</v>
      </c>
    </row>
    <row r="341" spans="2:24" x14ac:dyDescent="0.2">
      <c r="B341" s="83" t="s">
        <v>783</v>
      </c>
      <c r="C341" s="83" t="s">
        <v>455</v>
      </c>
      <c r="D341" s="83" t="s">
        <v>456</v>
      </c>
      <c r="E341" s="83">
        <v>2589</v>
      </c>
      <c r="F341" s="83">
        <v>314.72300000000001</v>
      </c>
      <c r="G341" s="83">
        <v>0.77400000000000002</v>
      </c>
      <c r="H341" s="83">
        <v>7.33</v>
      </c>
      <c r="I341" s="83">
        <v>42.417999999999999</v>
      </c>
      <c r="J341" s="83">
        <v>1.9750000000000001</v>
      </c>
      <c r="K341" s="83">
        <v>33</v>
      </c>
      <c r="L341" s="83">
        <v>2579429</v>
      </c>
      <c r="M341" s="83">
        <v>2579429</v>
      </c>
      <c r="N341" s="83">
        <v>1.8875363331230001E-2</v>
      </c>
      <c r="O341" s="83">
        <v>1.8875363331230001E-2</v>
      </c>
      <c r="P341" s="83">
        <v>12</v>
      </c>
      <c r="Q341" s="83">
        <v>120123</v>
      </c>
      <c r="R341" s="83">
        <v>120123</v>
      </c>
      <c r="S341" s="83">
        <v>5.0274325827999997E-4</v>
      </c>
      <c r="T341" s="83">
        <v>5.0274325827999997E-4</v>
      </c>
      <c r="U341" s="83">
        <v>0</v>
      </c>
      <c r="V341" s="83">
        <v>0</v>
      </c>
      <c r="W341" s="83">
        <v>0</v>
      </c>
      <c r="X341" s="83" t="s">
        <v>466</v>
      </c>
    </row>
    <row r="342" spans="2:24" x14ac:dyDescent="0.2">
      <c r="B342" s="83" t="s">
        <v>784</v>
      </c>
      <c r="C342" s="83" t="s">
        <v>455</v>
      </c>
      <c r="D342" s="83" t="s">
        <v>456</v>
      </c>
      <c r="E342" s="83">
        <v>1648</v>
      </c>
      <c r="F342" s="83">
        <v>929.53399999999999</v>
      </c>
      <c r="G342" s="83">
        <v>3.5550000000000002</v>
      </c>
      <c r="H342" s="83">
        <v>4.6609999999999996</v>
      </c>
      <c r="I342" s="83">
        <v>13.679</v>
      </c>
      <c r="J342" s="83">
        <v>4.6840000000000002</v>
      </c>
      <c r="K342" s="83">
        <v>51</v>
      </c>
      <c r="L342" s="83">
        <v>759007</v>
      </c>
      <c r="M342" s="83">
        <v>759007</v>
      </c>
      <c r="N342" s="83">
        <v>7.8904231378299997E-3</v>
      </c>
      <c r="O342" s="83">
        <v>7.8904231378299997E-3</v>
      </c>
      <c r="P342" s="83">
        <v>60</v>
      </c>
      <c r="Q342" s="83">
        <v>259879</v>
      </c>
      <c r="R342" s="83">
        <v>259879</v>
      </c>
      <c r="S342" s="83">
        <v>1.36269883165E-3</v>
      </c>
      <c r="T342" s="83">
        <v>1.36269883165E-3</v>
      </c>
      <c r="U342" s="83">
        <v>0</v>
      </c>
      <c r="V342" s="83">
        <v>0</v>
      </c>
      <c r="W342" s="83">
        <v>0</v>
      </c>
      <c r="X342" s="83" t="s">
        <v>439</v>
      </c>
    </row>
    <row r="343" spans="2:24" x14ac:dyDescent="0.2">
      <c r="B343" s="83" t="s">
        <v>785</v>
      </c>
      <c r="C343" s="83" t="s">
        <v>455</v>
      </c>
      <c r="D343" s="83" t="s">
        <v>456</v>
      </c>
      <c r="E343" s="83">
        <v>823</v>
      </c>
      <c r="F343" s="83">
        <v>353.69299999999998</v>
      </c>
      <c r="G343" s="83">
        <v>1</v>
      </c>
      <c r="H343" s="83">
        <v>6.1749999999999998</v>
      </c>
      <c r="I343" s="83">
        <v>32.250999999999998</v>
      </c>
      <c r="J343" s="83">
        <v>0.13300000000000001</v>
      </c>
      <c r="K343" s="83">
        <v>24</v>
      </c>
      <c r="L343" s="83">
        <v>414985</v>
      </c>
      <c r="M343" s="83">
        <v>414985</v>
      </c>
      <c r="N343" s="83">
        <v>3.6978089655000002E-3</v>
      </c>
      <c r="O343" s="83">
        <v>3.6978089655000002E-3</v>
      </c>
      <c r="P343" s="83">
        <v>1</v>
      </c>
      <c r="Q343" s="83">
        <v>1710</v>
      </c>
      <c r="R343" s="83">
        <v>1710</v>
      </c>
      <c r="S343" s="83">
        <v>2.5137162910000001E-5</v>
      </c>
      <c r="T343" s="83">
        <v>2.5137162910000001E-5</v>
      </c>
      <c r="U343" s="83">
        <v>2</v>
      </c>
      <c r="V343" s="83">
        <v>2.16841105347E-3</v>
      </c>
      <c r="W343" s="83">
        <v>2.16841105347E-3</v>
      </c>
      <c r="X343" s="83" t="s">
        <v>439</v>
      </c>
    </row>
    <row r="344" spans="2:24" x14ac:dyDescent="0.2">
      <c r="B344" s="83" t="s">
        <v>786</v>
      </c>
      <c r="C344" s="83" t="s">
        <v>536</v>
      </c>
      <c r="D344" s="83" t="s">
        <v>456</v>
      </c>
      <c r="E344" s="83">
        <v>1040</v>
      </c>
      <c r="F344" s="83">
        <v>289.91300000000001</v>
      </c>
      <c r="G344" s="83">
        <v>0.96099999999999997</v>
      </c>
      <c r="H344" s="83">
        <v>5.976</v>
      </c>
      <c r="I344" s="83">
        <v>6.4009999999999998</v>
      </c>
      <c r="J344" s="83">
        <v>8.8999999999999996E-2</v>
      </c>
      <c r="K344" s="83">
        <v>34</v>
      </c>
      <c r="L344" s="83">
        <v>182680</v>
      </c>
      <c r="M344" s="83">
        <v>182680</v>
      </c>
      <c r="N344" s="83">
        <v>9.0758388204999999E-4</v>
      </c>
      <c r="O344" s="83">
        <v>9.0758388204999999E-4</v>
      </c>
      <c r="P344" s="83">
        <v>5</v>
      </c>
      <c r="Q344" s="83">
        <v>2531</v>
      </c>
      <c r="R344" s="83">
        <v>2531</v>
      </c>
      <c r="S344" s="83">
        <v>2.5137162910000001E-5</v>
      </c>
      <c r="T344" s="83">
        <v>2.5137162910000001E-5</v>
      </c>
      <c r="U344" s="83">
        <v>3</v>
      </c>
      <c r="V344" s="83">
        <v>4.1291097607599999E-3</v>
      </c>
      <c r="W344" s="83">
        <v>4.1291097607599999E-3</v>
      </c>
      <c r="X344" s="83" t="s">
        <v>439</v>
      </c>
    </row>
    <row r="345" spans="2:24" s="231" customFormat="1" x14ac:dyDescent="0.2">
      <c r="B345" s="83" t="s">
        <v>787</v>
      </c>
      <c r="C345" s="83" t="s">
        <v>536</v>
      </c>
      <c r="D345" s="83" t="s">
        <v>2</v>
      </c>
      <c r="E345" s="83">
        <v>3013</v>
      </c>
      <c r="F345" s="83">
        <v>16.126999999999999</v>
      </c>
      <c r="G345" s="83">
        <v>10.989000000000001</v>
      </c>
      <c r="H345" s="83">
        <v>9.4809999999999999</v>
      </c>
      <c r="I345" s="83">
        <v>5.2530000000000001</v>
      </c>
      <c r="J345" s="83">
        <v>0.42599999999999999</v>
      </c>
      <c r="K345" s="83">
        <v>11</v>
      </c>
      <c r="L345" s="83">
        <v>302704</v>
      </c>
      <c r="M345" s="83">
        <v>302704</v>
      </c>
      <c r="N345" s="83">
        <v>6.4364367145500001E-3</v>
      </c>
      <c r="O345" s="83">
        <v>6.4364367145500001E-3</v>
      </c>
      <c r="P345" s="83">
        <v>4</v>
      </c>
      <c r="Q345" s="83">
        <v>24561</v>
      </c>
      <c r="R345" s="83">
        <v>24561</v>
      </c>
      <c r="S345" s="83">
        <v>2.0771234618000001E-4</v>
      </c>
      <c r="T345" s="83">
        <v>2.0771234618000001E-4</v>
      </c>
      <c r="U345" s="83">
        <v>0</v>
      </c>
      <c r="V345" s="83">
        <v>0</v>
      </c>
      <c r="W345" s="83">
        <v>0</v>
      </c>
      <c r="X345" s="83" t="s">
        <v>439</v>
      </c>
    </row>
    <row r="346" spans="2:24" s="231" customFormat="1" x14ac:dyDescent="0.2">
      <c r="B346" s="83" t="s">
        <v>788</v>
      </c>
      <c r="C346" s="83" t="s">
        <v>536</v>
      </c>
      <c r="D346" s="83" t="s">
        <v>2</v>
      </c>
      <c r="E346" s="83">
        <v>3</v>
      </c>
      <c r="F346" s="83">
        <v>0.183</v>
      </c>
      <c r="G346" s="83">
        <v>0.96699999999999997</v>
      </c>
      <c r="H346" s="83">
        <v>6.2539999999999996</v>
      </c>
      <c r="I346" s="83">
        <v>0</v>
      </c>
      <c r="J346" s="83">
        <v>4.1509999999999998</v>
      </c>
      <c r="K346" s="83">
        <v>0</v>
      </c>
      <c r="L346" s="83">
        <v>0</v>
      </c>
      <c r="M346" s="83">
        <v>0</v>
      </c>
      <c r="N346" s="83">
        <v>0</v>
      </c>
      <c r="O346" s="83">
        <v>0</v>
      </c>
      <c r="P346" s="83">
        <v>1</v>
      </c>
      <c r="Q346" s="83">
        <v>324</v>
      </c>
      <c r="R346" s="83">
        <v>324</v>
      </c>
      <c r="S346" s="83">
        <v>1.32300857E-6</v>
      </c>
      <c r="T346" s="83">
        <v>1.32300857E-6</v>
      </c>
      <c r="U346" s="83">
        <v>0</v>
      </c>
      <c r="V346" s="83">
        <v>0</v>
      </c>
      <c r="W346" s="83">
        <v>0</v>
      </c>
      <c r="X346" s="83" t="s">
        <v>439</v>
      </c>
    </row>
    <row r="347" spans="2:24" s="231" customFormat="1" x14ac:dyDescent="0.2">
      <c r="B347" s="83" t="s">
        <v>789</v>
      </c>
      <c r="C347" s="83" t="s">
        <v>536</v>
      </c>
      <c r="D347" s="83" t="s">
        <v>2</v>
      </c>
      <c r="E347" s="83">
        <v>632</v>
      </c>
      <c r="F347" s="83">
        <v>4.3730000000000002</v>
      </c>
      <c r="G347" s="83">
        <v>2.0150000000000001</v>
      </c>
      <c r="H347" s="83">
        <v>8.6449999999999996</v>
      </c>
      <c r="I347" s="83">
        <v>6.1310000000000002</v>
      </c>
      <c r="J347" s="83">
        <v>0</v>
      </c>
      <c r="K347" s="83">
        <v>3</v>
      </c>
      <c r="L347" s="83">
        <v>88958</v>
      </c>
      <c r="M347" s="83">
        <v>88958</v>
      </c>
      <c r="N347" s="83">
        <v>9.4859714785999999E-4</v>
      </c>
      <c r="O347" s="83">
        <v>9.4859714785999999E-4</v>
      </c>
      <c r="P347" s="83">
        <v>0</v>
      </c>
      <c r="Q347" s="83">
        <v>0</v>
      </c>
      <c r="R347" s="83">
        <v>0</v>
      </c>
      <c r="S347" s="83">
        <v>0</v>
      </c>
      <c r="T347" s="83">
        <v>0</v>
      </c>
      <c r="U347" s="83">
        <v>0</v>
      </c>
      <c r="V347" s="83">
        <v>0</v>
      </c>
      <c r="W347" s="83">
        <v>0</v>
      </c>
      <c r="X347" s="83" t="s">
        <v>439</v>
      </c>
    </row>
    <row r="348" spans="2:24" s="231" customFormat="1" x14ac:dyDescent="0.2">
      <c r="B348" s="83" t="s">
        <v>790</v>
      </c>
      <c r="C348" s="83" t="s">
        <v>536</v>
      </c>
      <c r="D348" s="83" t="s">
        <v>438</v>
      </c>
      <c r="E348" s="83">
        <v>1814</v>
      </c>
      <c r="F348" s="83">
        <v>122.12</v>
      </c>
      <c r="G348" s="83">
        <v>3.972</v>
      </c>
      <c r="H348" s="83">
        <v>5.577</v>
      </c>
      <c r="I348" s="83">
        <v>7.5279999999999996</v>
      </c>
      <c r="J348" s="83">
        <v>0.13100000000000001</v>
      </c>
      <c r="K348" s="83">
        <v>22</v>
      </c>
      <c r="L348" s="83">
        <v>420043</v>
      </c>
      <c r="M348" s="83">
        <v>419958</v>
      </c>
      <c r="N348" s="83">
        <v>3.8287868143700001E-3</v>
      </c>
      <c r="O348" s="83">
        <v>3.82746380579E-3</v>
      </c>
      <c r="P348" s="83">
        <v>3</v>
      </c>
      <c r="Q348" s="83">
        <v>7315</v>
      </c>
      <c r="R348" s="83">
        <v>7315</v>
      </c>
      <c r="S348" s="83">
        <v>4.2336274379999999E-5</v>
      </c>
      <c r="T348" s="83">
        <v>4.2336274379999999E-5</v>
      </c>
      <c r="U348" s="83">
        <v>2</v>
      </c>
      <c r="V348" s="83">
        <v>4.80516714229E-3</v>
      </c>
      <c r="W348" s="83">
        <v>4.80516714229E-3</v>
      </c>
      <c r="X348" s="83" t="s">
        <v>439</v>
      </c>
    </row>
    <row r="349" spans="2:24" s="231" customFormat="1" x14ac:dyDescent="0.2">
      <c r="B349" s="83" t="s">
        <v>791</v>
      </c>
      <c r="C349" s="83" t="s">
        <v>536</v>
      </c>
      <c r="D349" s="83" t="s">
        <v>2</v>
      </c>
      <c r="E349" s="83">
        <v>2858</v>
      </c>
      <c r="F349" s="83">
        <v>13.614000000000001</v>
      </c>
      <c r="G349" s="83">
        <v>0.84299999999999997</v>
      </c>
      <c r="H349" s="83">
        <v>8.1270000000000007</v>
      </c>
      <c r="I349" s="83">
        <v>3.3370000000000002</v>
      </c>
      <c r="J349" s="83">
        <v>0.35299999999999998</v>
      </c>
      <c r="K349" s="83">
        <v>8</v>
      </c>
      <c r="L349" s="83">
        <v>222020</v>
      </c>
      <c r="M349" s="83">
        <v>222020</v>
      </c>
      <c r="N349" s="83">
        <v>1.20658381987E-3</v>
      </c>
      <c r="O349" s="83">
        <v>1.20658381987E-3</v>
      </c>
      <c r="P349" s="83">
        <v>3</v>
      </c>
      <c r="Q349" s="83">
        <v>23471</v>
      </c>
      <c r="R349" s="83">
        <v>23471</v>
      </c>
      <c r="S349" s="83">
        <v>1.5611501178000001E-4</v>
      </c>
      <c r="T349" s="83">
        <v>1.5611501178000001E-4</v>
      </c>
      <c r="U349" s="83">
        <v>1</v>
      </c>
      <c r="V349" s="83">
        <v>3.7652824028E-3</v>
      </c>
      <c r="W349" s="83">
        <v>3.7652824028E-3</v>
      </c>
      <c r="X349" s="83" t="s">
        <v>439</v>
      </c>
    </row>
    <row r="350" spans="2:24" s="231" customFormat="1" x14ac:dyDescent="0.2">
      <c r="B350" s="83" t="s">
        <v>792</v>
      </c>
      <c r="C350" s="83" t="s">
        <v>536</v>
      </c>
      <c r="D350" s="83" t="s">
        <v>2</v>
      </c>
      <c r="E350" s="83">
        <v>308</v>
      </c>
      <c r="F350" s="83">
        <v>1.3380000000000001</v>
      </c>
      <c r="G350" s="83">
        <v>2.8849999999999998</v>
      </c>
      <c r="H350" s="83">
        <v>5.577</v>
      </c>
      <c r="I350" s="83">
        <v>7.0000000000000001E-3</v>
      </c>
      <c r="J350" s="83">
        <v>0.72</v>
      </c>
      <c r="K350" s="83">
        <v>0</v>
      </c>
      <c r="L350" s="83">
        <v>75</v>
      </c>
      <c r="M350" s="83">
        <v>75</v>
      </c>
      <c r="N350" s="83">
        <v>1.32300857E-6</v>
      </c>
      <c r="O350" s="83">
        <v>1.32300857E-6</v>
      </c>
      <c r="P350" s="83">
        <v>3</v>
      </c>
      <c r="Q350" s="83">
        <v>8028</v>
      </c>
      <c r="R350" s="83">
        <v>8028</v>
      </c>
      <c r="S350" s="83">
        <v>4.5643795817000002E-4</v>
      </c>
      <c r="T350" s="83">
        <v>4.5643795817000002E-4</v>
      </c>
      <c r="U350" s="83">
        <v>2</v>
      </c>
      <c r="V350" s="83">
        <v>8.1894230756999998E-4</v>
      </c>
      <c r="W350" s="83">
        <v>8.1894230756999998E-4</v>
      </c>
      <c r="X350" s="83" t="s">
        <v>439</v>
      </c>
    </row>
    <row r="351" spans="2:24" s="231" customFormat="1" x14ac:dyDescent="0.2">
      <c r="B351" s="83" t="s">
        <v>793</v>
      </c>
      <c r="C351" s="83" t="s">
        <v>536</v>
      </c>
      <c r="D351" s="83" t="s">
        <v>456</v>
      </c>
      <c r="E351" s="83">
        <v>1223</v>
      </c>
      <c r="F351" s="83">
        <v>218.97399999999999</v>
      </c>
      <c r="G351" s="83">
        <v>2.2200000000000002</v>
      </c>
      <c r="H351" s="83">
        <v>9.4019999999999992</v>
      </c>
      <c r="I351" s="83">
        <v>4.1139999999999999</v>
      </c>
      <c r="J351" s="83">
        <v>5.8970000000000002</v>
      </c>
      <c r="K351" s="83">
        <v>20</v>
      </c>
      <c r="L351" s="83">
        <v>86605</v>
      </c>
      <c r="M351" s="83">
        <v>86605</v>
      </c>
      <c r="N351" s="83">
        <v>6.0858394422999996E-4</v>
      </c>
      <c r="O351" s="83">
        <v>6.0858394422999996E-4</v>
      </c>
      <c r="P351" s="83">
        <v>10</v>
      </c>
      <c r="Q351" s="83">
        <v>124132</v>
      </c>
      <c r="R351" s="83">
        <v>124132</v>
      </c>
      <c r="S351" s="83">
        <v>4.8157512108999999E-4</v>
      </c>
      <c r="T351" s="83">
        <v>4.8157512108999999E-4</v>
      </c>
      <c r="U351" s="83">
        <v>2</v>
      </c>
      <c r="V351" s="83">
        <v>3.21887986156E-3</v>
      </c>
      <c r="W351" s="83">
        <v>3.21887986156E-3</v>
      </c>
      <c r="X351" s="83" t="s">
        <v>439</v>
      </c>
    </row>
    <row r="352" spans="2:24" s="231" customFormat="1" x14ac:dyDescent="0.2">
      <c r="B352" s="83" t="s">
        <v>794</v>
      </c>
      <c r="C352" s="83" t="s">
        <v>437</v>
      </c>
      <c r="D352" s="83" t="s">
        <v>2</v>
      </c>
      <c r="E352" s="83">
        <v>86</v>
      </c>
      <c r="F352" s="83">
        <v>7.4649999999999999</v>
      </c>
      <c r="G352" s="83">
        <v>4.17</v>
      </c>
      <c r="H352" s="83">
        <v>9.3179999999999996</v>
      </c>
      <c r="I352" s="83">
        <v>5.2240000000000002</v>
      </c>
      <c r="J352" s="83">
        <v>13.651999999999999</v>
      </c>
      <c r="K352" s="83">
        <v>1</v>
      </c>
      <c r="L352" s="83">
        <v>4702</v>
      </c>
      <c r="M352" s="83">
        <v>159</v>
      </c>
      <c r="N352" s="83">
        <v>1.05840686E-5</v>
      </c>
      <c r="O352" s="83">
        <v>1.32300857E-6</v>
      </c>
      <c r="P352" s="83">
        <v>5</v>
      </c>
      <c r="Q352" s="83">
        <v>12287</v>
      </c>
      <c r="R352" s="83">
        <v>12287</v>
      </c>
      <c r="S352" s="83">
        <v>2.5137162910000001E-5</v>
      </c>
      <c r="T352" s="83">
        <v>2.5137162910000001E-5</v>
      </c>
      <c r="U352" s="83">
        <v>0</v>
      </c>
      <c r="V352" s="83">
        <v>0</v>
      </c>
      <c r="W352" s="83">
        <v>0</v>
      </c>
      <c r="X352" s="83" t="s">
        <v>439</v>
      </c>
    </row>
    <row r="353" spans="2:24" s="231" customFormat="1" x14ac:dyDescent="0.2">
      <c r="B353" s="83" t="s">
        <v>795</v>
      </c>
      <c r="C353" s="83" t="s">
        <v>437</v>
      </c>
      <c r="D353" s="83" t="s">
        <v>2</v>
      </c>
      <c r="E353" s="83">
        <v>1520</v>
      </c>
      <c r="F353" s="83">
        <v>0</v>
      </c>
      <c r="G353" s="83">
        <v>0</v>
      </c>
      <c r="H353" s="83">
        <v>11.284000000000001</v>
      </c>
      <c r="I353" s="83">
        <v>22.876999999999999</v>
      </c>
      <c r="J353" s="83">
        <v>1.2E-2</v>
      </c>
      <c r="K353" s="83">
        <v>5</v>
      </c>
      <c r="L353" s="83">
        <v>532233</v>
      </c>
      <c r="M353" s="83">
        <v>22016</v>
      </c>
      <c r="N353" s="83">
        <v>4.5577645388699996E-3</v>
      </c>
      <c r="O353" s="83">
        <v>5.5169457552999999E-4</v>
      </c>
      <c r="P353" s="83">
        <v>1</v>
      </c>
      <c r="Q353" s="83">
        <v>275</v>
      </c>
      <c r="R353" s="83">
        <v>275</v>
      </c>
      <c r="S353" s="83">
        <v>7.276547159E-5</v>
      </c>
      <c r="T353" s="83">
        <v>7.276547159E-5</v>
      </c>
      <c r="U353" s="83">
        <v>0</v>
      </c>
      <c r="V353" s="83">
        <v>0</v>
      </c>
      <c r="W353" s="83">
        <v>0</v>
      </c>
      <c r="X353" s="83" t="s">
        <v>466</v>
      </c>
    </row>
    <row r="354" spans="2:24" s="231" customFormat="1" x14ac:dyDescent="0.2">
      <c r="B354" s="83" t="s">
        <v>796</v>
      </c>
      <c r="C354" s="83" t="s">
        <v>437</v>
      </c>
      <c r="D354" s="83" t="s">
        <v>2</v>
      </c>
      <c r="E354" s="83">
        <v>5022</v>
      </c>
      <c r="F354" s="83">
        <v>8.3889999999999993</v>
      </c>
      <c r="G354" s="83">
        <v>15.009</v>
      </c>
      <c r="H354" s="83">
        <v>13.722</v>
      </c>
      <c r="I354" s="83">
        <v>2.5939999999999999</v>
      </c>
      <c r="J354" s="83">
        <v>0.16800000000000001</v>
      </c>
      <c r="K354" s="83">
        <v>17</v>
      </c>
      <c r="L354" s="83">
        <v>462185</v>
      </c>
      <c r="M354" s="83">
        <v>397097</v>
      </c>
      <c r="N354" s="83">
        <v>1.5001594225329999E-2</v>
      </c>
      <c r="O354" s="83">
        <v>1.470259428751E-2</v>
      </c>
      <c r="P354" s="83">
        <v>2</v>
      </c>
      <c r="Q354" s="83">
        <v>29880</v>
      </c>
      <c r="R354" s="83">
        <v>29880</v>
      </c>
      <c r="S354" s="83">
        <v>1.9183624328999999E-4</v>
      </c>
      <c r="T354" s="83">
        <v>1.9183624328999999E-4</v>
      </c>
      <c r="U354" s="83">
        <v>2</v>
      </c>
      <c r="V354" s="83">
        <v>1.37050458224E-2</v>
      </c>
      <c r="W354" s="83">
        <v>6.8717065355299997E-3</v>
      </c>
      <c r="X354" s="83" t="s">
        <v>439</v>
      </c>
    </row>
    <row r="355" spans="2:24" s="231" customFormat="1" x14ac:dyDescent="0.2">
      <c r="B355" s="83" t="s">
        <v>797</v>
      </c>
      <c r="C355" s="83" t="s">
        <v>437</v>
      </c>
      <c r="D355" s="83" t="s">
        <v>2</v>
      </c>
      <c r="E355" s="83">
        <v>2765</v>
      </c>
      <c r="F355" s="83">
        <v>14.824999999999999</v>
      </c>
      <c r="G355" s="83">
        <v>3.0350000000000001</v>
      </c>
      <c r="H355" s="83">
        <v>9.0429999999999993</v>
      </c>
      <c r="I355" s="83">
        <v>25.763000000000002</v>
      </c>
      <c r="J355" s="83">
        <v>3.68</v>
      </c>
      <c r="K355" s="83">
        <v>19</v>
      </c>
      <c r="L355" s="83">
        <v>835810</v>
      </c>
      <c r="M355" s="83">
        <v>230791</v>
      </c>
      <c r="N355" s="83">
        <v>9.8762590080300004E-3</v>
      </c>
      <c r="O355" s="83">
        <v>7.519980737E-3</v>
      </c>
      <c r="P355" s="83">
        <v>6</v>
      </c>
      <c r="Q355" s="83">
        <v>119380</v>
      </c>
      <c r="R355" s="83">
        <v>119380</v>
      </c>
      <c r="S355" s="83">
        <v>4.7496007822E-4</v>
      </c>
      <c r="T355" s="83">
        <v>4.7496007822E-4</v>
      </c>
      <c r="U355" s="83">
        <v>1</v>
      </c>
      <c r="V355" s="83">
        <v>3.1818356214799999E-3</v>
      </c>
      <c r="W355" s="83">
        <v>3.1818356214799999E-3</v>
      </c>
      <c r="X355" s="83" t="s">
        <v>466</v>
      </c>
    </row>
    <row r="356" spans="2:24" s="231" customFormat="1" x14ac:dyDescent="0.2">
      <c r="B356" s="83" t="s">
        <v>798</v>
      </c>
      <c r="C356" s="83" t="s">
        <v>437</v>
      </c>
      <c r="D356" s="83" t="s">
        <v>2</v>
      </c>
      <c r="E356" s="83">
        <v>2211</v>
      </c>
      <c r="F356" s="83">
        <v>0</v>
      </c>
      <c r="G356" s="83">
        <v>0</v>
      </c>
      <c r="H356" s="83">
        <v>15.177</v>
      </c>
      <c r="I356" s="83">
        <v>30.277999999999999</v>
      </c>
      <c r="J356" s="83">
        <v>2.012</v>
      </c>
      <c r="K356" s="83">
        <v>8</v>
      </c>
      <c r="L356" s="83">
        <v>607250</v>
      </c>
      <c r="M356" s="83">
        <v>607250</v>
      </c>
      <c r="N356" s="83">
        <v>1.3797656422609999E-2</v>
      </c>
      <c r="O356" s="83">
        <v>1.3797656422609999E-2</v>
      </c>
      <c r="P356" s="83">
        <v>5</v>
      </c>
      <c r="Q356" s="83">
        <v>40361</v>
      </c>
      <c r="R356" s="83">
        <v>40361</v>
      </c>
      <c r="S356" s="83">
        <v>2.4872561199000001E-4</v>
      </c>
      <c r="T356" s="83">
        <v>2.4872561199000001E-4</v>
      </c>
      <c r="U356" s="83">
        <v>0</v>
      </c>
      <c r="V356" s="83">
        <v>0</v>
      </c>
      <c r="W356" s="83">
        <v>0</v>
      </c>
      <c r="X356" s="83" t="s">
        <v>466</v>
      </c>
    </row>
    <row r="357" spans="2:24" s="231" customFormat="1" x14ac:dyDescent="0.2">
      <c r="B357" s="83" t="s">
        <v>799</v>
      </c>
      <c r="C357" s="83" t="s">
        <v>437</v>
      </c>
      <c r="D357" s="83" t="s">
        <v>2</v>
      </c>
      <c r="E357" s="83">
        <v>6562</v>
      </c>
      <c r="F357" s="83">
        <v>19.329000000000001</v>
      </c>
      <c r="G357" s="83">
        <v>22.733000000000001</v>
      </c>
      <c r="H357" s="83">
        <v>17.654</v>
      </c>
      <c r="I357" s="83">
        <v>3.3039999999999998</v>
      </c>
      <c r="J357" s="83">
        <v>2.0579999999999998</v>
      </c>
      <c r="K357" s="83">
        <v>17</v>
      </c>
      <c r="L357" s="83">
        <v>154869</v>
      </c>
      <c r="M357" s="83">
        <v>154869</v>
      </c>
      <c r="N357" s="83">
        <v>6.1334677510000001E-3</v>
      </c>
      <c r="O357" s="83">
        <v>6.1334677510000001E-3</v>
      </c>
      <c r="P357" s="83">
        <v>4</v>
      </c>
      <c r="Q357" s="83">
        <v>96465</v>
      </c>
      <c r="R357" s="83">
        <v>96465</v>
      </c>
      <c r="S357" s="83">
        <v>3.4265922076999998E-4</v>
      </c>
      <c r="T357" s="83">
        <v>3.4265922076999998E-4</v>
      </c>
      <c r="U357" s="83">
        <v>0</v>
      </c>
      <c r="V357" s="83">
        <v>0</v>
      </c>
      <c r="W357" s="83">
        <v>0</v>
      </c>
      <c r="X357" s="83" t="s">
        <v>439</v>
      </c>
    </row>
    <row r="358" spans="2:24" s="231" customFormat="1" x14ac:dyDescent="0.2">
      <c r="B358" s="83" t="s">
        <v>800</v>
      </c>
      <c r="C358" s="83" t="s">
        <v>437</v>
      </c>
      <c r="D358" s="83" t="s">
        <v>2</v>
      </c>
      <c r="E358" s="83">
        <v>0</v>
      </c>
      <c r="F358" s="83">
        <v>0</v>
      </c>
      <c r="G358" s="83">
        <v>0</v>
      </c>
      <c r="H358" s="83">
        <v>0</v>
      </c>
      <c r="I358" s="83">
        <v>0</v>
      </c>
      <c r="J358" s="83">
        <v>0</v>
      </c>
      <c r="K358" s="83">
        <v>0</v>
      </c>
      <c r="L358" s="83">
        <v>0</v>
      </c>
      <c r="M358" s="83">
        <v>0</v>
      </c>
      <c r="N358" s="83">
        <v>0</v>
      </c>
      <c r="O358" s="83">
        <v>0</v>
      </c>
      <c r="P358" s="83">
        <v>0</v>
      </c>
      <c r="Q358" s="83">
        <v>0</v>
      </c>
      <c r="R358" s="83">
        <v>0</v>
      </c>
      <c r="S358" s="83">
        <v>0</v>
      </c>
      <c r="T358" s="83">
        <v>0</v>
      </c>
      <c r="U358" s="83">
        <v>0</v>
      </c>
      <c r="V358" s="83">
        <v>0</v>
      </c>
      <c r="W358" s="83">
        <v>0</v>
      </c>
      <c r="X358" s="83" t="s">
        <v>439</v>
      </c>
    </row>
    <row r="359" spans="2:24" s="231" customFormat="1" x14ac:dyDescent="0.2">
      <c r="B359" s="83" t="s">
        <v>801</v>
      </c>
      <c r="C359" s="83" t="s">
        <v>437</v>
      </c>
      <c r="D359" s="83" t="s">
        <v>438</v>
      </c>
      <c r="E359" s="83">
        <v>0</v>
      </c>
      <c r="F359" s="83">
        <v>0</v>
      </c>
      <c r="G359" s="83">
        <v>3.464</v>
      </c>
      <c r="H359" s="83">
        <v>0.59</v>
      </c>
      <c r="I359" s="83">
        <v>0</v>
      </c>
      <c r="J359" s="83">
        <v>0</v>
      </c>
      <c r="K359" s="83">
        <v>0</v>
      </c>
      <c r="L359" s="83">
        <v>0</v>
      </c>
      <c r="M359" s="83">
        <v>0</v>
      </c>
      <c r="N359" s="83">
        <v>0</v>
      </c>
      <c r="O359" s="83">
        <v>0</v>
      </c>
      <c r="P359" s="83">
        <v>0</v>
      </c>
      <c r="Q359" s="83">
        <v>0</v>
      </c>
      <c r="R359" s="83">
        <v>0</v>
      </c>
      <c r="S359" s="83">
        <v>0</v>
      </c>
      <c r="T359" s="83">
        <v>0</v>
      </c>
      <c r="U359" s="83">
        <v>0</v>
      </c>
      <c r="V359" s="83">
        <v>0</v>
      </c>
      <c r="W359" s="83">
        <v>0</v>
      </c>
      <c r="X359" s="83" t="s">
        <v>439</v>
      </c>
    </row>
    <row r="360" spans="2:24" s="231" customFormat="1" x14ac:dyDescent="0.2">
      <c r="B360" s="83" t="s">
        <v>802</v>
      </c>
      <c r="C360" s="83" t="s">
        <v>437</v>
      </c>
      <c r="D360" s="83" t="s">
        <v>438</v>
      </c>
      <c r="E360" s="83">
        <v>0</v>
      </c>
      <c r="F360" s="83">
        <v>0.32</v>
      </c>
      <c r="G360" s="83">
        <v>0.20100000000000001</v>
      </c>
      <c r="H360" s="83">
        <v>0</v>
      </c>
      <c r="I360" s="83">
        <v>0</v>
      </c>
      <c r="J360" s="83">
        <v>0</v>
      </c>
      <c r="K360" s="83">
        <v>0</v>
      </c>
      <c r="L360" s="83">
        <v>0</v>
      </c>
      <c r="M360" s="83">
        <v>0</v>
      </c>
      <c r="N360" s="83">
        <v>0</v>
      </c>
      <c r="O360" s="83">
        <v>0</v>
      </c>
      <c r="P360" s="83">
        <v>0</v>
      </c>
      <c r="Q360" s="83">
        <v>0</v>
      </c>
      <c r="R360" s="83">
        <v>0</v>
      </c>
      <c r="S360" s="83">
        <v>0</v>
      </c>
      <c r="T360" s="83">
        <v>0</v>
      </c>
      <c r="U360" s="83">
        <v>0</v>
      </c>
      <c r="V360" s="83">
        <v>0</v>
      </c>
      <c r="W360" s="83">
        <v>0</v>
      </c>
      <c r="X360" s="83" t="s">
        <v>439</v>
      </c>
    </row>
    <row r="361" spans="2:24" s="231" customFormat="1" x14ac:dyDescent="0.2">
      <c r="B361" s="83" t="s">
        <v>803</v>
      </c>
      <c r="C361" s="83" t="s">
        <v>437</v>
      </c>
      <c r="D361" s="83" t="s">
        <v>2</v>
      </c>
      <c r="E361" s="83">
        <v>1507</v>
      </c>
      <c r="F361" s="83">
        <v>10.1</v>
      </c>
      <c r="G361" s="83">
        <v>12.382999999999999</v>
      </c>
      <c r="H361" s="83">
        <v>11.284000000000001</v>
      </c>
      <c r="I361" s="83">
        <v>0</v>
      </c>
      <c r="J361" s="83">
        <v>0</v>
      </c>
      <c r="K361" s="83">
        <v>0</v>
      </c>
      <c r="L361" s="83">
        <v>179</v>
      </c>
      <c r="M361" s="83">
        <v>179</v>
      </c>
      <c r="N361" s="83">
        <v>1.32300857E-6</v>
      </c>
      <c r="O361" s="83">
        <v>1.32300857E-6</v>
      </c>
      <c r="P361" s="83">
        <v>0</v>
      </c>
      <c r="Q361" s="83">
        <v>0</v>
      </c>
      <c r="R361" s="83">
        <v>0</v>
      </c>
      <c r="S361" s="83">
        <v>0</v>
      </c>
      <c r="T361" s="83">
        <v>0</v>
      </c>
      <c r="U361" s="83">
        <v>0</v>
      </c>
      <c r="V361" s="83">
        <v>0</v>
      </c>
      <c r="W361" s="83">
        <v>0</v>
      </c>
      <c r="X361" s="83" t="s">
        <v>439</v>
      </c>
    </row>
    <row r="362" spans="2:24" s="231" customFormat="1" x14ac:dyDescent="0.2">
      <c r="B362" s="83" t="s">
        <v>804</v>
      </c>
      <c r="C362" s="83" t="s">
        <v>437</v>
      </c>
      <c r="D362" s="83" t="s">
        <v>2</v>
      </c>
      <c r="E362" s="83">
        <v>1263</v>
      </c>
      <c r="F362" s="83">
        <v>4.9359999999999999</v>
      </c>
      <c r="G362" s="83">
        <v>19.52</v>
      </c>
      <c r="H362" s="83">
        <v>11.874000000000001</v>
      </c>
      <c r="I362" s="83">
        <v>0</v>
      </c>
      <c r="J362" s="83">
        <v>0</v>
      </c>
      <c r="K362" s="83">
        <v>0</v>
      </c>
      <c r="L362" s="83">
        <v>0</v>
      </c>
      <c r="M362" s="83">
        <v>0</v>
      </c>
      <c r="N362" s="83">
        <v>0</v>
      </c>
      <c r="O362" s="83">
        <v>0</v>
      </c>
      <c r="P362" s="83">
        <v>0</v>
      </c>
      <c r="Q362" s="83">
        <v>0</v>
      </c>
      <c r="R362" s="83">
        <v>0</v>
      </c>
      <c r="S362" s="83">
        <v>0</v>
      </c>
      <c r="T362" s="83">
        <v>0</v>
      </c>
      <c r="U362" s="83">
        <v>0</v>
      </c>
      <c r="V362" s="83">
        <v>0</v>
      </c>
      <c r="W362" s="83">
        <v>0</v>
      </c>
      <c r="X362" s="83" t="s">
        <v>439</v>
      </c>
    </row>
    <row r="363" spans="2:24" s="231" customFormat="1" x14ac:dyDescent="0.2">
      <c r="B363" s="83" t="s">
        <v>805</v>
      </c>
      <c r="C363" s="83" t="s">
        <v>437</v>
      </c>
      <c r="D363" s="83" t="s">
        <v>2</v>
      </c>
      <c r="E363" s="83">
        <v>2495</v>
      </c>
      <c r="F363" s="83">
        <v>8.1349999999999998</v>
      </c>
      <c r="G363" s="83">
        <v>31.135999999999999</v>
      </c>
      <c r="H363" s="83">
        <v>15.177</v>
      </c>
      <c r="I363" s="83">
        <v>0</v>
      </c>
      <c r="J363" s="83">
        <v>0</v>
      </c>
      <c r="K363" s="83">
        <v>0</v>
      </c>
      <c r="L363" s="83">
        <v>0</v>
      </c>
      <c r="M363" s="83">
        <v>0</v>
      </c>
      <c r="N363" s="83">
        <v>0</v>
      </c>
      <c r="O363" s="83">
        <v>0</v>
      </c>
      <c r="P363" s="83">
        <v>0</v>
      </c>
      <c r="Q363" s="83">
        <v>0</v>
      </c>
      <c r="R363" s="83">
        <v>0</v>
      </c>
      <c r="S363" s="83">
        <v>0</v>
      </c>
      <c r="T363" s="83">
        <v>0</v>
      </c>
      <c r="U363" s="83">
        <v>0</v>
      </c>
      <c r="V363" s="83">
        <v>0</v>
      </c>
      <c r="W363" s="83">
        <v>0</v>
      </c>
      <c r="X363" s="83" t="s">
        <v>439</v>
      </c>
    </row>
    <row r="364" spans="2:24" s="231" customFormat="1" x14ac:dyDescent="0.2">
      <c r="B364" s="83" t="s">
        <v>806</v>
      </c>
      <c r="C364" s="83" t="s">
        <v>437</v>
      </c>
      <c r="D364" s="83" t="s">
        <v>2</v>
      </c>
      <c r="E364" s="83">
        <v>284</v>
      </c>
      <c r="F364" s="83">
        <v>0.313</v>
      </c>
      <c r="G364" s="83">
        <v>8.5419999999999998</v>
      </c>
      <c r="H364" s="83">
        <v>4.9539999999999997</v>
      </c>
      <c r="I364" s="83">
        <v>0</v>
      </c>
      <c r="J364" s="83">
        <v>0</v>
      </c>
      <c r="K364" s="83">
        <v>0</v>
      </c>
      <c r="L364" s="83">
        <v>0</v>
      </c>
      <c r="M364" s="83">
        <v>0</v>
      </c>
      <c r="N364" s="83">
        <v>0</v>
      </c>
      <c r="O364" s="83">
        <v>0</v>
      </c>
      <c r="P364" s="83">
        <v>0</v>
      </c>
      <c r="Q364" s="83">
        <v>0</v>
      </c>
      <c r="R364" s="83">
        <v>0</v>
      </c>
      <c r="S364" s="83">
        <v>0</v>
      </c>
      <c r="T364" s="83">
        <v>0</v>
      </c>
      <c r="U364" s="83">
        <v>0</v>
      </c>
      <c r="V364" s="83">
        <v>0</v>
      </c>
      <c r="W364" s="83">
        <v>0</v>
      </c>
      <c r="X364" s="83" t="s">
        <v>439</v>
      </c>
    </row>
    <row r="365" spans="2:24" s="231" customFormat="1" x14ac:dyDescent="0.2">
      <c r="B365" s="83" t="s">
        <v>807</v>
      </c>
      <c r="C365" s="83" t="s">
        <v>437</v>
      </c>
      <c r="D365" s="83" t="s">
        <v>438</v>
      </c>
      <c r="E365" s="83">
        <v>1237</v>
      </c>
      <c r="F365" s="83">
        <v>0</v>
      </c>
      <c r="G365" s="83">
        <v>0</v>
      </c>
      <c r="H365" s="83">
        <v>11.874000000000001</v>
      </c>
      <c r="I365" s="83">
        <v>0.41199999999999998</v>
      </c>
      <c r="J365" s="83">
        <v>5.6000000000000001E-2</v>
      </c>
      <c r="K365" s="83">
        <v>2</v>
      </c>
      <c r="L365" s="83">
        <v>13568</v>
      </c>
      <c r="M365" s="83">
        <v>13568</v>
      </c>
      <c r="N365" s="83">
        <v>7.5411488739999996E-5</v>
      </c>
      <c r="O365" s="83">
        <v>7.5411488739999996E-5</v>
      </c>
      <c r="P365" s="83">
        <v>2</v>
      </c>
      <c r="Q365" s="83">
        <v>1851</v>
      </c>
      <c r="R365" s="83">
        <v>1851</v>
      </c>
      <c r="S365" s="83">
        <v>2.6460171499999999E-6</v>
      </c>
      <c r="T365" s="83">
        <v>2.6460171499999999E-6</v>
      </c>
      <c r="U365" s="83">
        <v>0</v>
      </c>
      <c r="V365" s="83">
        <v>0</v>
      </c>
      <c r="W365" s="83">
        <v>0</v>
      </c>
      <c r="X365" s="83" t="s">
        <v>439</v>
      </c>
    </row>
    <row r="366" spans="2:24" s="231" customFormat="1" x14ac:dyDescent="0.2">
      <c r="B366" s="83" t="s">
        <v>808</v>
      </c>
      <c r="C366" s="83" t="s">
        <v>518</v>
      </c>
      <c r="D366" s="83" t="s">
        <v>438</v>
      </c>
      <c r="E366" s="83">
        <v>439</v>
      </c>
      <c r="F366" s="83">
        <v>117.486</v>
      </c>
      <c r="G366" s="83">
        <v>0</v>
      </c>
      <c r="H366" s="83">
        <v>2.2109999999999999</v>
      </c>
      <c r="I366" s="83">
        <v>0.51</v>
      </c>
      <c r="J366" s="83">
        <v>0.187</v>
      </c>
      <c r="K366" s="83">
        <v>17</v>
      </c>
      <c r="L366" s="83">
        <v>18133</v>
      </c>
      <c r="M366" s="83">
        <v>18133</v>
      </c>
      <c r="N366" s="83">
        <v>2.3284950910000001E-4</v>
      </c>
      <c r="O366" s="83">
        <v>2.3284950910000001E-4</v>
      </c>
      <c r="P366" s="83">
        <v>1</v>
      </c>
      <c r="Q366" s="83">
        <v>6650</v>
      </c>
      <c r="R366" s="83">
        <v>6650</v>
      </c>
      <c r="S366" s="83">
        <v>3.0429197210000001E-5</v>
      </c>
      <c r="T366" s="83">
        <v>3.0429197210000001E-5</v>
      </c>
      <c r="U366" s="83">
        <v>0</v>
      </c>
      <c r="V366" s="83">
        <v>0</v>
      </c>
      <c r="W366" s="83">
        <v>0</v>
      </c>
      <c r="X366" s="83" t="s">
        <v>439</v>
      </c>
    </row>
    <row r="367" spans="2:24" s="231" customFormat="1" x14ac:dyDescent="0.2">
      <c r="B367" s="83" t="s">
        <v>809</v>
      </c>
      <c r="C367" s="83" t="s">
        <v>518</v>
      </c>
      <c r="D367" s="83" t="s">
        <v>456</v>
      </c>
      <c r="E367" s="83">
        <v>2005</v>
      </c>
      <c r="F367" s="83">
        <v>722.11099999999999</v>
      </c>
      <c r="G367" s="83">
        <v>2.4319999999999999</v>
      </c>
      <c r="H367" s="83">
        <v>7.2270000000000003</v>
      </c>
      <c r="I367" s="83">
        <v>7.8890000000000002</v>
      </c>
      <c r="J367" s="83">
        <v>0.65400000000000003</v>
      </c>
      <c r="K367" s="83">
        <v>57</v>
      </c>
      <c r="L367" s="83">
        <v>385766</v>
      </c>
      <c r="M367" s="83">
        <v>276712</v>
      </c>
      <c r="N367" s="83">
        <v>4.1238177264599999E-3</v>
      </c>
      <c r="O367" s="83">
        <v>3.66341074257E-3</v>
      </c>
      <c r="P367" s="83">
        <v>11</v>
      </c>
      <c r="Q367" s="83">
        <v>31957</v>
      </c>
      <c r="R367" s="83">
        <v>31957</v>
      </c>
      <c r="S367" s="83">
        <v>3.4927426365E-4</v>
      </c>
      <c r="T367" s="83">
        <v>3.4927426365E-4</v>
      </c>
      <c r="U367" s="83">
        <v>3</v>
      </c>
      <c r="V367" s="83">
        <v>7.9658346265700005E-3</v>
      </c>
      <c r="W367" s="83">
        <v>7.9658346265700005E-3</v>
      </c>
      <c r="X367" s="83" t="s">
        <v>439</v>
      </c>
    </row>
    <row r="368" spans="2:24" s="231" customFormat="1" x14ac:dyDescent="0.2">
      <c r="B368" s="83" t="s">
        <v>810</v>
      </c>
      <c r="C368" s="83" t="s">
        <v>518</v>
      </c>
      <c r="D368" s="83" t="s">
        <v>456</v>
      </c>
      <c r="E368" s="83">
        <v>1666</v>
      </c>
      <c r="F368" s="83">
        <v>346.45</v>
      </c>
      <c r="G368" s="83">
        <v>1.2849999999999999</v>
      </c>
      <c r="H368" s="83">
        <v>7.819</v>
      </c>
      <c r="I368" s="83">
        <v>12.712</v>
      </c>
      <c r="J368" s="83">
        <v>0.39700000000000002</v>
      </c>
      <c r="K368" s="83">
        <v>81</v>
      </c>
      <c r="L368" s="83">
        <v>412056</v>
      </c>
      <c r="M368" s="83">
        <v>237393</v>
      </c>
      <c r="N368" s="83">
        <v>4.7826759965200003E-3</v>
      </c>
      <c r="O368" s="83">
        <v>2.9450170866599998E-3</v>
      </c>
      <c r="P368" s="83">
        <v>12</v>
      </c>
      <c r="Q368" s="83">
        <v>12873</v>
      </c>
      <c r="R368" s="83">
        <v>12873</v>
      </c>
      <c r="S368" s="83">
        <v>1.9845128616000001E-4</v>
      </c>
      <c r="T368" s="83">
        <v>1.9845128616000001E-4</v>
      </c>
      <c r="U368" s="83">
        <v>4</v>
      </c>
      <c r="V368" s="83">
        <v>8.7913919770099998E-3</v>
      </c>
      <c r="W368" s="83">
        <v>6.5899057091800004E-3</v>
      </c>
      <c r="X368" s="83" t="s">
        <v>439</v>
      </c>
    </row>
    <row r="369" spans="2:24" s="231" customFormat="1" x14ac:dyDescent="0.2">
      <c r="B369" s="83" t="s">
        <v>811</v>
      </c>
      <c r="C369" s="83" t="s">
        <v>518</v>
      </c>
      <c r="D369" s="83" t="s">
        <v>438</v>
      </c>
      <c r="E369" s="83">
        <v>1566</v>
      </c>
      <c r="F369" s="83">
        <v>158.12100000000001</v>
      </c>
      <c r="G369" s="83">
        <v>0</v>
      </c>
      <c r="H369" s="83">
        <v>5.8840000000000003</v>
      </c>
      <c r="I369" s="83">
        <v>8.9550000000000001</v>
      </c>
      <c r="J369" s="83">
        <v>4.3040000000000003</v>
      </c>
      <c r="K369" s="83">
        <v>21</v>
      </c>
      <c r="L369" s="83">
        <v>422181</v>
      </c>
      <c r="M369" s="83">
        <v>408187</v>
      </c>
      <c r="N369" s="83">
        <v>3.8155567286200002E-3</v>
      </c>
      <c r="O369" s="83">
        <v>3.7679284199400001E-3</v>
      </c>
      <c r="P369" s="83">
        <v>9</v>
      </c>
      <c r="Q369" s="83">
        <v>202910</v>
      </c>
      <c r="R369" s="83">
        <v>202910</v>
      </c>
      <c r="S369" s="83">
        <v>8.4407947047999998E-4</v>
      </c>
      <c r="T369" s="83">
        <v>8.4407947047999998E-4</v>
      </c>
      <c r="U369" s="83">
        <v>0</v>
      </c>
      <c r="V369" s="83">
        <v>0</v>
      </c>
      <c r="W369" s="83">
        <v>0</v>
      </c>
      <c r="X369" s="83" t="s">
        <v>439</v>
      </c>
    </row>
    <row r="370" spans="2:24" s="231" customFormat="1" x14ac:dyDescent="0.2">
      <c r="B370" s="83" t="s">
        <v>812</v>
      </c>
      <c r="C370" s="83" t="s">
        <v>518</v>
      </c>
      <c r="D370" s="83" t="s">
        <v>456</v>
      </c>
      <c r="E370" s="83">
        <v>1076</v>
      </c>
      <c r="F370" s="83">
        <v>239.25800000000001</v>
      </c>
      <c r="G370" s="83">
        <v>0.80200000000000005</v>
      </c>
      <c r="H370" s="83">
        <v>5.726</v>
      </c>
      <c r="I370" s="83">
        <v>12.079000000000001</v>
      </c>
      <c r="J370" s="83">
        <v>10.332000000000001</v>
      </c>
      <c r="K370" s="83">
        <v>50</v>
      </c>
      <c r="L370" s="83">
        <v>347354</v>
      </c>
      <c r="M370" s="83">
        <v>347077</v>
      </c>
      <c r="N370" s="83">
        <v>3.2704771959599999E-3</v>
      </c>
      <c r="O370" s="83">
        <v>3.26915418739E-3</v>
      </c>
      <c r="P370" s="83">
        <v>21</v>
      </c>
      <c r="Q370" s="83">
        <v>297105</v>
      </c>
      <c r="R370" s="83">
        <v>297105</v>
      </c>
      <c r="S370" s="83">
        <v>1.23833602566E-3</v>
      </c>
      <c r="T370" s="83">
        <v>1.23833602566E-3</v>
      </c>
      <c r="U370" s="83">
        <v>1</v>
      </c>
      <c r="V370" s="83">
        <v>1.4222342175000001E-3</v>
      </c>
      <c r="W370" s="83">
        <v>1.4222342175000001E-3</v>
      </c>
      <c r="X370" s="83" t="s">
        <v>439</v>
      </c>
    </row>
    <row r="371" spans="2:24" s="231" customFormat="1" x14ac:dyDescent="0.2">
      <c r="B371" s="83" t="s">
        <v>813</v>
      </c>
      <c r="C371" s="83" t="s">
        <v>437</v>
      </c>
      <c r="D371" s="83" t="s">
        <v>2</v>
      </c>
      <c r="E371" s="83">
        <v>2912</v>
      </c>
      <c r="F371" s="83">
        <v>11.956</v>
      </c>
      <c r="G371" s="83">
        <v>2.2130000000000001</v>
      </c>
      <c r="H371" s="83">
        <v>7.3689999999999998</v>
      </c>
      <c r="I371" s="83">
        <v>0.73499999999999999</v>
      </c>
      <c r="J371" s="83">
        <v>1.6E-2</v>
      </c>
      <c r="K371" s="83">
        <v>5</v>
      </c>
      <c r="L371" s="83">
        <v>45932</v>
      </c>
      <c r="M371" s="83">
        <v>31037</v>
      </c>
      <c r="N371" s="83">
        <v>3.929335466E-4</v>
      </c>
      <c r="O371" s="83">
        <v>3.7176540941000002E-4</v>
      </c>
      <c r="P371" s="83">
        <v>2</v>
      </c>
      <c r="Q371" s="83">
        <v>980</v>
      </c>
      <c r="R371" s="83">
        <v>980</v>
      </c>
      <c r="S371" s="83">
        <v>5.2920342999999998E-6</v>
      </c>
      <c r="T371" s="83">
        <v>5.2920342999999998E-6</v>
      </c>
      <c r="U371" s="83">
        <v>0</v>
      </c>
      <c r="V371" s="83">
        <v>0</v>
      </c>
      <c r="W371" s="83">
        <v>0</v>
      </c>
      <c r="X371" s="83" t="s">
        <v>439</v>
      </c>
    </row>
    <row r="372" spans="2:24" s="231" customFormat="1" x14ac:dyDescent="0.2">
      <c r="B372" s="83" t="s">
        <v>814</v>
      </c>
      <c r="C372" s="83" t="s">
        <v>437</v>
      </c>
      <c r="D372" s="83" t="s">
        <v>2</v>
      </c>
      <c r="E372" s="83">
        <v>4072</v>
      </c>
      <c r="F372" s="83">
        <v>3.84</v>
      </c>
      <c r="G372" s="83">
        <v>18.925999999999998</v>
      </c>
      <c r="H372" s="83">
        <v>9.26</v>
      </c>
      <c r="I372" s="83">
        <v>2.875</v>
      </c>
      <c r="J372" s="83">
        <v>0</v>
      </c>
      <c r="K372" s="83">
        <v>6</v>
      </c>
      <c r="L372" s="83">
        <v>307119</v>
      </c>
      <c r="M372" s="83">
        <v>307119</v>
      </c>
      <c r="N372" s="83">
        <v>5.5394369010900004E-3</v>
      </c>
      <c r="O372" s="83">
        <v>5.5394369010900004E-3</v>
      </c>
      <c r="P372" s="83">
        <v>0</v>
      </c>
      <c r="Q372" s="83">
        <v>0</v>
      </c>
      <c r="R372" s="83">
        <v>0</v>
      </c>
      <c r="S372" s="83">
        <v>0</v>
      </c>
      <c r="T372" s="83">
        <v>0</v>
      </c>
      <c r="U372" s="83">
        <v>0</v>
      </c>
      <c r="V372" s="83">
        <v>0</v>
      </c>
      <c r="W372" s="83">
        <v>0</v>
      </c>
      <c r="X372" s="83" t="s">
        <v>439</v>
      </c>
    </row>
    <row r="373" spans="2:24" s="231" customFormat="1" x14ac:dyDescent="0.2">
      <c r="B373" s="83" t="s">
        <v>815</v>
      </c>
      <c r="C373" s="83" t="s">
        <v>437</v>
      </c>
      <c r="D373" s="83" t="s">
        <v>2</v>
      </c>
      <c r="E373" s="83">
        <v>5370</v>
      </c>
      <c r="F373" s="83">
        <v>9.5850000000000009</v>
      </c>
      <c r="G373" s="83">
        <v>25.719000000000001</v>
      </c>
      <c r="H373" s="83">
        <v>11.27</v>
      </c>
      <c r="I373" s="83">
        <v>2.044</v>
      </c>
      <c r="J373" s="83">
        <v>0.76900000000000002</v>
      </c>
      <c r="K373" s="83">
        <v>6</v>
      </c>
      <c r="L373" s="83">
        <v>157246</v>
      </c>
      <c r="M373" s="83">
        <v>98726</v>
      </c>
      <c r="N373" s="83">
        <v>3.7441142656E-4</v>
      </c>
      <c r="O373" s="83">
        <v>2.5798667200999998E-4</v>
      </c>
      <c r="P373" s="83">
        <v>6</v>
      </c>
      <c r="Q373" s="83">
        <v>59139</v>
      </c>
      <c r="R373" s="83">
        <v>59139</v>
      </c>
      <c r="S373" s="83">
        <v>3.8499549515999998E-4</v>
      </c>
      <c r="T373" s="83">
        <v>3.8499549515999998E-4</v>
      </c>
      <c r="U373" s="83">
        <v>1</v>
      </c>
      <c r="V373" s="83">
        <v>7.1111710874999998E-3</v>
      </c>
      <c r="W373" s="83">
        <v>0</v>
      </c>
      <c r="X373" s="83" t="s">
        <v>439</v>
      </c>
    </row>
    <row r="374" spans="2:24" s="231" customFormat="1" x14ac:dyDescent="0.2">
      <c r="B374" s="83" t="s">
        <v>816</v>
      </c>
      <c r="C374" s="83" t="s">
        <v>437</v>
      </c>
      <c r="D374" s="83" t="s">
        <v>438</v>
      </c>
      <c r="E374" s="83">
        <v>3503</v>
      </c>
      <c r="F374" s="83">
        <v>10.865</v>
      </c>
      <c r="G374" s="83">
        <v>13.874000000000001</v>
      </c>
      <c r="H374" s="83">
        <v>7.306</v>
      </c>
      <c r="I374" s="83">
        <v>2.1000000000000001E-2</v>
      </c>
      <c r="J374" s="83">
        <v>0</v>
      </c>
      <c r="K374" s="83">
        <v>2</v>
      </c>
      <c r="L374" s="83">
        <v>1846</v>
      </c>
      <c r="M374" s="83">
        <v>1846</v>
      </c>
      <c r="N374" s="83">
        <v>1.4288492604E-4</v>
      </c>
      <c r="O374" s="83">
        <v>1.4288492604E-4</v>
      </c>
      <c r="P374" s="83">
        <v>0</v>
      </c>
      <c r="Q374" s="83">
        <v>0</v>
      </c>
      <c r="R374" s="83">
        <v>0</v>
      </c>
      <c r="S374" s="83">
        <v>0</v>
      </c>
      <c r="T374" s="83">
        <v>0</v>
      </c>
      <c r="U374" s="83">
        <v>1</v>
      </c>
      <c r="V374" s="83">
        <v>4.7138795506500002E-3</v>
      </c>
      <c r="W374" s="83">
        <v>4.7138795506500002E-3</v>
      </c>
      <c r="X374" s="83" t="s">
        <v>439</v>
      </c>
    </row>
    <row r="375" spans="2:24" s="231" customFormat="1" x14ac:dyDescent="0.2">
      <c r="B375" s="83" t="s">
        <v>817</v>
      </c>
      <c r="C375" s="83" t="s">
        <v>437</v>
      </c>
      <c r="D375" s="83" t="s">
        <v>2</v>
      </c>
      <c r="E375" s="83">
        <v>2151</v>
      </c>
      <c r="F375" s="83">
        <v>5.2169999999999996</v>
      </c>
      <c r="G375" s="83">
        <v>3.8780000000000001</v>
      </c>
      <c r="H375" s="83">
        <v>10.521000000000001</v>
      </c>
      <c r="I375" s="83">
        <v>7.0000000000000001E-3</v>
      </c>
      <c r="J375" s="83">
        <v>0.39900000000000002</v>
      </c>
      <c r="K375" s="83">
        <v>0</v>
      </c>
      <c r="L375" s="83">
        <v>295</v>
      </c>
      <c r="M375" s="83">
        <v>295</v>
      </c>
      <c r="N375" s="83">
        <v>2.6460171499999999E-6</v>
      </c>
      <c r="O375" s="83">
        <v>2.6460171499999999E-6</v>
      </c>
      <c r="P375" s="83">
        <v>2</v>
      </c>
      <c r="Q375" s="83">
        <v>16700</v>
      </c>
      <c r="R375" s="83">
        <v>16700</v>
      </c>
      <c r="S375" s="83">
        <v>1.4420793461E-4</v>
      </c>
      <c r="T375" s="83">
        <v>1.4420793461E-4</v>
      </c>
      <c r="U375" s="83">
        <v>0</v>
      </c>
      <c r="V375" s="83">
        <v>0</v>
      </c>
      <c r="W375" s="83">
        <v>0</v>
      </c>
      <c r="X375" s="83" t="s">
        <v>439</v>
      </c>
    </row>
    <row r="376" spans="2:24" s="231" customFormat="1" x14ac:dyDescent="0.2">
      <c r="B376" s="83" t="s">
        <v>818</v>
      </c>
      <c r="C376" s="83" t="s">
        <v>437</v>
      </c>
      <c r="D376" s="83" t="s">
        <v>2</v>
      </c>
      <c r="E376" s="83">
        <v>1447</v>
      </c>
      <c r="F376" s="83">
        <v>9.0640000000000001</v>
      </c>
      <c r="G376" s="83">
        <v>3.1829999999999998</v>
      </c>
      <c r="H376" s="83">
        <v>7.5659999999999998</v>
      </c>
      <c r="I376" s="83">
        <v>0.99099999999999999</v>
      </c>
      <c r="J376" s="83">
        <v>1.2999999999999999E-2</v>
      </c>
      <c r="K376" s="83">
        <v>4</v>
      </c>
      <c r="L376" s="83">
        <v>33793</v>
      </c>
      <c r="M376" s="83">
        <v>33793</v>
      </c>
      <c r="N376" s="83">
        <v>2.4343357768999999E-4</v>
      </c>
      <c r="O376" s="83">
        <v>2.4343357768999999E-4</v>
      </c>
      <c r="P376" s="83">
        <v>1</v>
      </c>
      <c r="Q376" s="83">
        <v>440</v>
      </c>
      <c r="R376" s="83">
        <v>440</v>
      </c>
      <c r="S376" s="83">
        <v>2.6460171499999999E-6</v>
      </c>
      <c r="T376" s="83">
        <v>2.6460171499999999E-6</v>
      </c>
      <c r="U376" s="83">
        <v>2</v>
      </c>
      <c r="V376" s="83">
        <v>3.8499549515600001E-3</v>
      </c>
      <c r="W376" s="83">
        <v>3.8499549515600001E-3</v>
      </c>
      <c r="X376" s="83" t="s">
        <v>439</v>
      </c>
    </row>
    <row r="377" spans="2:24" s="231" customFormat="1" x14ac:dyDescent="0.2">
      <c r="B377" s="83" t="s">
        <v>819</v>
      </c>
      <c r="C377" s="83" t="s">
        <v>437</v>
      </c>
      <c r="D377" s="83" t="s">
        <v>438</v>
      </c>
      <c r="E377" s="83">
        <v>3221</v>
      </c>
      <c r="F377" s="83">
        <v>43.570999999999998</v>
      </c>
      <c r="G377" s="83">
        <v>11.962</v>
      </c>
      <c r="H377" s="83">
        <v>7.3689999999999998</v>
      </c>
      <c r="I377" s="83">
        <v>0.20799999999999999</v>
      </c>
      <c r="J377" s="83">
        <v>7.1999999999999995E-2</v>
      </c>
      <c r="K377" s="83">
        <v>5</v>
      </c>
      <c r="L377" s="83">
        <v>24378</v>
      </c>
      <c r="M377" s="83">
        <v>24378</v>
      </c>
      <c r="N377" s="83">
        <v>1.6405306323000001E-4</v>
      </c>
      <c r="O377" s="83">
        <v>1.6405306323000001E-4</v>
      </c>
      <c r="P377" s="83">
        <v>4</v>
      </c>
      <c r="Q377" s="83">
        <v>8477</v>
      </c>
      <c r="R377" s="83">
        <v>8477</v>
      </c>
      <c r="S377" s="83">
        <v>1.0054865166E-4</v>
      </c>
      <c r="T377" s="83">
        <v>1.0054865166E-4</v>
      </c>
      <c r="U377" s="83">
        <v>4</v>
      </c>
      <c r="V377" s="83">
        <v>1.6933186743979999E-2</v>
      </c>
      <c r="W377" s="83">
        <v>4.21378230952E-3</v>
      </c>
      <c r="X377" s="83" t="s">
        <v>439</v>
      </c>
    </row>
    <row r="378" spans="2:24" s="231" customFormat="1" x14ac:dyDescent="0.2">
      <c r="B378" s="83" t="s">
        <v>820</v>
      </c>
      <c r="C378" s="83" t="s">
        <v>437</v>
      </c>
      <c r="D378" s="83" t="s">
        <v>2</v>
      </c>
      <c r="E378" s="83">
        <v>3039</v>
      </c>
      <c r="F378" s="83">
        <v>15.157</v>
      </c>
      <c r="G378" s="83">
        <v>3.2</v>
      </c>
      <c r="H378" s="83">
        <v>15.959</v>
      </c>
      <c r="I378" s="83">
        <v>31.094000000000001</v>
      </c>
      <c r="J378" s="83">
        <v>0.28199999999999997</v>
      </c>
      <c r="K378" s="83">
        <v>12</v>
      </c>
      <c r="L378" s="83">
        <v>893745</v>
      </c>
      <c r="M378" s="83">
        <v>325571</v>
      </c>
      <c r="N378" s="83">
        <v>1.2278842579180001E-2</v>
      </c>
      <c r="O378" s="83">
        <v>8.2648345643900004E-3</v>
      </c>
      <c r="P378" s="83">
        <v>4</v>
      </c>
      <c r="Q378" s="83">
        <v>8119</v>
      </c>
      <c r="R378" s="83">
        <v>8119</v>
      </c>
      <c r="S378" s="83">
        <v>1.5346899463E-4</v>
      </c>
      <c r="T378" s="83">
        <v>1.5346899463E-4</v>
      </c>
      <c r="U378" s="83">
        <v>1</v>
      </c>
      <c r="V378" s="83">
        <v>4.0629593320400002E-3</v>
      </c>
      <c r="W378" s="83">
        <v>4.0629593320400002E-3</v>
      </c>
      <c r="X378" s="83" t="s">
        <v>466</v>
      </c>
    </row>
    <row r="379" spans="2:24" s="231" customFormat="1" x14ac:dyDescent="0.2">
      <c r="B379" s="83" t="s">
        <v>821</v>
      </c>
      <c r="C379" s="83" t="s">
        <v>437</v>
      </c>
      <c r="D379" s="83" t="s">
        <v>2</v>
      </c>
      <c r="E379" s="83">
        <v>3966</v>
      </c>
      <c r="F379" s="83">
        <v>16.454999999999998</v>
      </c>
      <c r="G379" s="83">
        <v>3.6440000000000001</v>
      </c>
      <c r="H379" s="83">
        <v>8.7479999999999993</v>
      </c>
      <c r="I379" s="83">
        <v>1.2210000000000001</v>
      </c>
      <c r="J379" s="83">
        <v>0</v>
      </c>
      <c r="K379" s="83">
        <v>6</v>
      </c>
      <c r="L379" s="83">
        <v>857836</v>
      </c>
      <c r="M379" s="83">
        <v>122709</v>
      </c>
      <c r="N379" s="83">
        <v>9.4237900755800002E-3</v>
      </c>
      <c r="O379" s="83">
        <v>4.8845476567500002E-3</v>
      </c>
      <c r="P379" s="83">
        <v>0</v>
      </c>
      <c r="Q379" s="83">
        <v>0</v>
      </c>
      <c r="R379" s="83">
        <v>0</v>
      </c>
      <c r="S379" s="83">
        <v>0</v>
      </c>
      <c r="T379" s="83">
        <v>0</v>
      </c>
      <c r="U379" s="83">
        <v>0</v>
      </c>
      <c r="V379" s="83">
        <v>0</v>
      </c>
      <c r="W379" s="83">
        <v>0</v>
      </c>
      <c r="X379" s="83" t="s">
        <v>439</v>
      </c>
    </row>
    <row r="380" spans="2:24" s="231" customFormat="1" x14ac:dyDescent="0.2">
      <c r="B380" s="83" t="s">
        <v>822</v>
      </c>
      <c r="C380" s="83" t="s">
        <v>437</v>
      </c>
      <c r="D380" s="83" t="s">
        <v>438</v>
      </c>
      <c r="E380" s="83">
        <v>4927</v>
      </c>
      <c r="F380" s="83">
        <v>40.96</v>
      </c>
      <c r="G380" s="83">
        <v>17.603999999999999</v>
      </c>
      <c r="H380" s="83">
        <v>9.93</v>
      </c>
      <c r="I380" s="83">
        <v>0.45300000000000001</v>
      </c>
      <c r="J380" s="83">
        <v>0.10100000000000001</v>
      </c>
      <c r="K380" s="83">
        <v>12</v>
      </c>
      <c r="L380" s="83">
        <v>455686</v>
      </c>
      <c r="M380" s="83">
        <v>455686</v>
      </c>
      <c r="N380" s="83">
        <v>6.36367124295E-3</v>
      </c>
      <c r="O380" s="83">
        <v>6.36367124295E-3</v>
      </c>
      <c r="P380" s="83">
        <v>6</v>
      </c>
      <c r="Q380" s="83">
        <v>101675</v>
      </c>
      <c r="R380" s="83">
        <v>101675</v>
      </c>
      <c r="S380" s="83">
        <v>3.6250434938999999E-4</v>
      </c>
      <c r="T380" s="83">
        <v>3.6250434938999999E-4</v>
      </c>
      <c r="U380" s="83">
        <v>1</v>
      </c>
      <c r="V380" s="83">
        <v>6.1387597853000001E-3</v>
      </c>
      <c r="W380" s="83">
        <v>6.1387597853000001E-3</v>
      </c>
      <c r="X380" s="83" t="s">
        <v>439</v>
      </c>
    </row>
    <row r="381" spans="2:24" s="231" customFormat="1" x14ac:dyDescent="0.2">
      <c r="B381" s="83" t="s">
        <v>823</v>
      </c>
      <c r="C381" s="83" t="s">
        <v>437</v>
      </c>
      <c r="D381" s="83" t="s">
        <v>2</v>
      </c>
      <c r="E381" s="83">
        <v>3154</v>
      </c>
      <c r="F381" s="83">
        <v>26.047000000000001</v>
      </c>
      <c r="G381" s="83">
        <v>3.3719999999999999</v>
      </c>
      <c r="H381" s="83">
        <v>9.4570000000000007</v>
      </c>
      <c r="I381" s="83">
        <v>0.76</v>
      </c>
      <c r="J381" s="83">
        <v>3.7930000000000001</v>
      </c>
      <c r="K381" s="83">
        <v>3</v>
      </c>
      <c r="L381" s="83">
        <v>51586</v>
      </c>
      <c r="M381" s="83">
        <v>27369</v>
      </c>
      <c r="N381" s="83">
        <v>2.7253976632999997E-4</v>
      </c>
      <c r="O381" s="83">
        <v>2.1168137191E-4</v>
      </c>
      <c r="P381" s="83">
        <v>7</v>
      </c>
      <c r="Q381" s="83">
        <v>257603</v>
      </c>
      <c r="R381" s="83">
        <v>257603</v>
      </c>
      <c r="S381" s="83">
        <v>1.01739359373E-3</v>
      </c>
      <c r="T381" s="83">
        <v>1.01739359373E-3</v>
      </c>
      <c r="U381" s="83">
        <v>0</v>
      </c>
      <c r="V381" s="83">
        <v>0</v>
      </c>
      <c r="W381" s="83">
        <v>0</v>
      </c>
      <c r="X381" s="83" t="s">
        <v>439</v>
      </c>
    </row>
    <row r="382" spans="2:24" s="231" customFormat="1" x14ac:dyDescent="0.2">
      <c r="B382" s="83" t="s">
        <v>824</v>
      </c>
      <c r="C382" s="83" t="s">
        <v>437</v>
      </c>
      <c r="D382" s="83" t="s">
        <v>438</v>
      </c>
      <c r="E382" s="83">
        <v>2351</v>
      </c>
      <c r="F382" s="83">
        <v>56.246000000000002</v>
      </c>
      <c r="G382" s="83">
        <v>6.6689999999999996</v>
      </c>
      <c r="H382" s="83">
        <v>10.521000000000001</v>
      </c>
      <c r="I382" s="83">
        <v>18.041</v>
      </c>
      <c r="J382" s="83">
        <v>6.3E-2</v>
      </c>
      <c r="K382" s="83">
        <v>18</v>
      </c>
      <c r="L382" s="83">
        <v>609613</v>
      </c>
      <c r="M382" s="83">
        <v>52813</v>
      </c>
      <c r="N382" s="83">
        <v>2.4568269226999998E-3</v>
      </c>
      <c r="O382" s="83">
        <v>6.0196890136000002E-4</v>
      </c>
      <c r="P382" s="83">
        <v>2</v>
      </c>
      <c r="Q382" s="83">
        <v>2136</v>
      </c>
      <c r="R382" s="83">
        <v>2136</v>
      </c>
      <c r="S382" s="83">
        <v>3.3075214359999997E-5</v>
      </c>
      <c r="T382" s="83">
        <v>3.3075214359999997E-5</v>
      </c>
      <c r="U382" s="83">
        <v>0</v>
      </c>
      <c r="V382" s="83">
        <v>0</v>
      </c>
      <c r="W382" s="83">
        <v>0</v>
      </c>
      <c r="X382" s="83" t="s">
        <v>439</v>
      </c>
    </row>
    <row r="383" spans="2:24" s="231" customFormat="1" x14ac:dyDescent="0.2">
      <c r="B383" s="83" t="s">
        <v>825</v>
      </c>
      <c r="C383" s="83" t="s">
        <v>518</v>
      </c>
      <c r="D383" s="83" t="s">
        <v>438</v>
      </c>
      <c r="E383" s="83">
        <v>1848</v>
      </c>
      <c r="F383" s="83">
        <v>158.80600000000001</v>
      </c>
      <c r="G383" s="83">
        <v>1.3959999999999999</v>
      </c>
      <c r="H383" s="83">
        <v>14.454000000000001</v>
      </c>
      <c r="I383" s="83">
        <v>13.5</v>
      </c>
      <c r="J383" s="83">
        <v>9.2469999999999999</v>
      </c>
      <c r="K383" s="83">
        <v>42</v>
      </c>
      <c r="L383" s="83">
        <v>203016</v>
      </c>
      <c r="M383" s="83">
        <v>183303</v>
      </c>
      <c r="N383" s="83">
        <v>5.9363394734199999E-3</v>
      </c>
      <c r="O383" s="83">
        <v>5.7220120843600002E-3</v>
      </c>
      <c r="P383" s="83">
        <v>12</v>
      </c>
      <c r="Q383" s="83">
        <v>139055</v>
      </c>
      <c r="R383" s="83">
        <v>139055</v>
      </c>
      <c r="S383" s="83">
        <v>6.5488924434000003E-4</v>
      </c>
      <c r="T383" s="83">
        <v>6.5488924434000003E-4</v>
      </c>
      <c r="U383" s="83">
        <v>0</v>
      </c>
      <c r="V383" s="83">
        <v>0</v>
      </c>
      <c r="W383" s="83">
        <v>0</v>
      </c>
      <c r="X383" s="83" t="s">
        <v>439</v>
      </c>
    </row>
    <row r="384" spans="2:24" s="231" customFormat="1" x14ac:dyDescent="0.2">
      <c r="B384" s="83" t="s">
        <v>826</v>
      </c>
      <c r="C384" s="83" t="s">
        <v>518</v>
      </c>
      <c r="D384" s="83" t="s">
        <v>2</v>
      </c>
      <c r="E384" s="83">
        <v>1773</v>
      </c>
      <c r="F384" s="83">
        <v>12.859</v>
      </c>
      <c r="G384" s="83">
        <v>6.9109999999999996</v>
      </c>
      <c r="H384" s="83">
        <v>7.2270000000000003</v>
      </c>
      <c r="I384" s="83">
        <v>1.3819999999999999</v>
      </c>
      <c r="J384" s="83">
        <v>3.7570000000000001</v>
      </c>
      <c r="K384" s="83">
        <v>2</v>
      </c>
      <c r="L384" s="83">
        <v>55023</v>
      </c>
      <c r="M384" s="83">
        <v>55023</v>
      </c>
      <c r="N384" s="83">
        <v>2.3377561510000001E-3</v>
      </c>
      <c r="O384" s="83">
        <v>2.3377561510000001E-3</v>
      </c>
      <c r="P384" s="83">
        <v>8</v>
      </c>
      <c r="Q384" s="83">
        <v>149590</v>
      </c>
      <c r="R384" s="83">
        <v>149590</v>
      </c>
      <c r="S384" s="83">
        <v>7.8322107605999995E-4</v>
      </c>
      <c r="T384" s="83">
        <v>7.8322107605999995E-4</v>
      </c>
      <c r="U384" s="83">
        <v>1</v>
      </c>
      <c r="V384" s="83">
        <v>2.33378712527E-3</v>
      </c>
      <c r="W384" s="83">
        <v>2.33378712527E-3</v>
      </c>
      <c r="X384" s="83" t="s">
        <v>439</v>
      </c>
    </row>
    <row r="385" spans="2:24" s="231" customFormat="1" x14ac:dyDescent="0.2">
      <c r="B385" s="83" t="s">
        <v>827</v>
      </c>
      <c r="C385" s="83" t="s">
        <v>518</v>
      </c>
      <c r="D385" s="83" t="s">
        <v>2</v>
      </c>
      <c r="E385" s="83">
        <v>1963</v>
      </c>
      <c r="F385" s="83">
        <v>19.356999999999999</v>
      </c>
      <c r="G385" s="83">
        <v>3.56</v>
      </c>
      <c r="H385" s="83">
        <v>9.7539999999999996</v>
      </c>
      <c r="I385" s="83">
        <v>11.066000000000001</v>
      </c>
      <c r="J385" s="83">
        <v>0.14899999999999999</v>
      </c>
      <c r="K385" s="83">
        <v>23</v>
      </c>
      <c r="L385" s="83">
        <v>283138</v>
      </c>
      <c r="M385" s="83">
        <v>271158</v>
      </c>
      <c r="N385" s="83">
        <v>6.1215606738300003E-3</v>
      </c>
      <c r="O385" s="83">
        <v>5.9852907906699998E-3</v>
      </c>
      <c r="P385" s="83">
        <v>4</v>
      </c>
      <c r="Q385" s="83">
        <v>3805</v>
      </c>
      <c r="R385" s="83">
        <v>3805</v>
      </c>
      <c r="S385" s="83">
        <v>3.1752205790000001E-5</v>
      </c>
      <c r="T385" s="83">
        <v>3.1752205790000001E-5</v>
      </c>
      <c r="U385" s="83">
        <v>2</v>
      </c>
      <c r="V385" s="83">
        <v>5.1914856460199997E-3</v>
      </c>
      <c r="W385" s="83">
        <v>5.1914856460199997E-3</v>
      </c>
      <c r="X385" s="83" t="s">
        <v>439</v>
      </c>
    </row>
    <row r="386" spans="2:24" s="231" customFormat="1" x14ac:dyDescent="0.2">
      <c r="B386" s="83" t="s">
        <v>828</v>
      </c>
      <c r="C386" s="83" t="s">
        <v>518</v>
      </c>
      <c r="D386" s="83" t="s">
        <v>438</v>
      </c>
      <c r="E386" s="83">
        <v>2045</v>
      </c>
      <c r="F386" s="83">
        <v>157.85300000000001</v>
      </c>
      <c r="G386" s="83">
        <v>3.8260000000000001</v>
      </c>
      <c r="H386" s="83">
        <v>5.8840000000000003</v>
      </c>
      <c r="I386" s="83">
        <v>13.638</v>
      </c>
      <c r="J386" s="83">
        <v>1.93</v>
      </c>
      <c r="K386" s="83">
        <v>34</v>
      </c>
      <c r="L386" s="83">
        <v>887635</v>
      </c>
      <c r="M386" s="83">
        <v>887215</v>
      </c>
      <c r="N386" s="83">
        <v>8.3547991474499997E-3</v>
      </c>
      <c r="O386" s="83">
        <v>8.3270159673899998E-3</v>
      </c>
      <c r="P386" s="83">
        <v>10</v>
      </c>
      <c r="Q386" s="83">
        <v>125640</v>
      </c>
      <c r="R386" s="83">
        <v>125640</v>
      </c>
      <c r="S386" s="83">
        <v>5.6624766984999999E-4</v>
      </c>
      <c r="T386" s="83">
        <v>5.6624766984999999E-4</v>
      </c>
      <c r="U386" s="83">
        <v>2</v>
      </c>
      <c r="V386" s="83">
        <v>5.4494723180300002E-3</v>
      </c>
      <c r="W386" s="83">
        <v>5.4494723180300002E-3</v>
      </c>
      <c r="X386" s="83" t="s">
        <v>439</v>
      </c>
    </row>
    <row r="387" spans="2:24" s="231" customFormat="1" x14ac:dyDescent="0.2">
      <c r="B387" s="83" t="s">
        <v>829</v>
      </c>
      <c r="C387" s="83" t="s">
        <v>518</v>
      </c>
      <c r="D387" s="83" t="s">
        <v>438</v>
      </c>
      <c r="E387" s="83">
        <v>1388</v>
      </c>
      <c r="F387" s="83">
        <v>14.023999999999999</v>
      </c>
      <c r="G387" s="83">
        <v>0.70799999999999996</v>
      </c>
      <c r="H387" s="83">
        <v>4.226</v>
      </c>
      <c r="I387" s="83">
        <v>0</v>
      </c>
      <c r="J387" s="83">
        <v>0</v>
      </c>
      <c r="K387" s="83">
        <v>0</v>
      </c>
      <c r="L387" s="83">
        <v>89</v>
      </c>
      <c r="M387" s="83">
        <v>89</v>
      </c>
      <c r="N387" s="83">
        <v>1.32300857E-6</v>
      </c>
      <c r="O387" s="83">
        <v>1.32300857E-6</v>
      </c>
      <c r="P387" s="83">
        <v>0</v>
      </c>
      <c r="Q387" s="83">
        <v>0</v>
      </c>
      <c r="R387" s="83">
        <v>0</v>
      </c>
      <c r="S387" s="83">
        <v>0</v>
      </c>
      <c r="T387" s="83">
        <v>0</v>
      </c>
      <c r="U387" s="83">
        <v>0</v>
      </c>
      <c r="V387" s="83">
        <v>0</v>
      </c>
      <c r="W387" s="83">
        <v>0</v>
      </c>
      <c r="X387" s="83" t="s">
        <v>439</v>
      </c>
    </row>
    <row r="388" spans="2:24" s="231" customFormat="1" x14ac:dyDescent="0.2">
      <c r="B388" s="83" t="s">
        <v>830</v>
      </c>
      <c r="C388" s="83" t="s">
        <v>518</v>
      </c>
      <c r="D388" s="83" t="s">
        <v>2</v>
      </c>
      <c r="E388" s="83">
        <v>2282</v>
      </c>
      <c r="F388" s="83">
        <v>10.877000000000001</v>
      </c>
      <c r="G388" s="83">
        <v>1.087</v>
      </c>
      <c r="H388" s="83">
        <v>5.8049999999999997</v>
      </c>
      <c r="I388" s="83">
        <v>2.4990000000000001</v>
      </c>
      <c r="J388" s="83">
        <v>0.13500000000000001</v>
      </c>
      <c r="K388" s="83">
        <v>6</v>
      </c>
      <c r="L388" s="83">
        <v>157564</v>
      </c>
      <c r="M388" s="83">
        <v>133358</v>
      </c>
      <c r="N388" s="83">
        <v>4.0550212805899998E-3</v>
      </c>
      <c r="O388" s="83">
        <v>3.9346275003200003E-3</v>
      </c>
      <c r="P388" s="83">
        <v>2</v>
      </c>
      <c r="Q388" s="83">
        <v>8490</v>
      </c>
      <c r="R388" s="83">
        <v>8490</v>
      </c>
      <c r="S388" s="83">
        <v>3.1355303214000002E-4</v>
      </c>
      <c r="T388" s="83">
        <v>3.1355303214000002E-4</v>
      </c>
      <c r="U388" s="83">
        <v>2</v>
      </c>
      <c r="V388" s="83">
        <v>6.04879520224E-3</v>
      </c>
      <c r="W388" s="83">
        <v>6.04879520224E-3</v>
      </c>
      <c r="X388" s="83" t="s">
        <v>439</v>
      </c>
    </row>
    <row r="389" spans="2:24" s="231" customFormat="1" x14ac:dyDescent="0.2">
      <c r="B389" s="83" t="s">
        <v>831</v>
      </c>
      <c r="C389" s="83" t="s">
        <v>518</v>
      </c>
      <c r="D389" s="83" t="s">
        <v>2</v>
      </c>
      <c r="E389" s="83">
        <v>1112</v>
      </c>
      <c r="F389" s="83">
        <v>5.617</v>
      </c>
      <c r="G389" s="83">
        <v>1.1719999999999999</v>
      </c>
      <c r="H389" s="83">
        <v>9.3989999999999991</v>
      </c>
      <c r="I389" s="83">
        <v>1.681</v>
      </c>
      <c r="J389" s="83">
        <v>1.2110000000000001</v>
      </c>
      <c r="K389" s="83">
        <v>2</v>
      </c>
      <c r="L389" s="83">
        <v>35179</v>
      </c>
      <c r="M389" s="83">
        <v>35179</v>
      </c>
      <c r="N389" s="83">
        <v>1.4791235861999999E-3</v>
      </c>
      <c r="O389" s="83">
        <v>1.4791235861999999E-3</v>
      </c>
      <c r="P389" s="83">
        <v>5</v>
      </c>
      <c r="Q389" s="83">
        <v>25335</v>
      </c>
      <c r="R389" s="83">
        <v>25335</v>
      </c>
      <c r="S389" s="83">
        <v>1.8654420899E-4</v>
      </c>
      <c r="T389" s="83">
        <v>1.8654420899E-4</v>
      </c>
      <c r="U389" s="83">
        <v>0</v>
      </c>
      <c r="V389" s="83">
        <v>0</v>
      </c>
      <c r="W389" s="83">
        <v>0</v>
      </c>
      <c r="X389" s="83" t="s">
        <v>439</v>
      </c>
    </row>
    <row r="390" spans="2:24" s="231" customFormat="1" x14ac:dyDescent="0.2">
      <c r="B390" s="83" t="s">
        <v>832</v>
      </c>
      <c r="C390" s="83" t="s">
        <v>518</v>
      </c>
      <c r="D390" s="83" t="s">
        <v>456</v>
      </c>
      <c r="E390" s="83">
        <v>2558</v>
      </c>
      <c r="F390" s="83">
        <v>263.24200000000002</v>
      </c>
      <c r="G390" s="83">
        <v>1.002</v>
      </c>
      <c r="H390" s="83">
        <v>10.939</v>
      </c>
      <c r="I390" s="83">
        <v>13.224</v>
      </c>
      <c r="J390" s="83">
        <v>12.760999999999999</v>
      </c>
      <c r="K390" s="83">
        <v>85</v>
      </c>
      <c r="L390" s="83">
        <v>505468</v>
      </c>
      <c r="M390" s="83">
        <v>498808</v>
      </c>
      <c r="N390" s="83">
        <v>1.0794426958679999E-2</v>
      </c>
      <c r="O390" s="83">
        <v>1.071901546994E-2</v>
      </c>
      <c r="P390" s="83">
        <v>37</v>
      </c>
      <c r="Q390" s="83">
        <v>487768</v>
      </c>
      <c r="R390" s="83">
        <v>487768</v>
      </c>
      <c r="S390" s="83">
        <v>2.1326898219600002E-3</v>
      </c>
      <c r="T390" s="83">
        <v>2.1326898219600002E-3</v>
      </c>
      <c r="U390" s="83">
        <v>0</v>
      </c>
      <c r="V390" s="83">
        <v>0</v>
      </c>
      <c r="W390" s="83">
        <v>0</v>
      </c>
      <c r="X390" s="83" t="s">
        <v>439</v>
      </c>
    </row>
    <row r="391" spans="2:24" s="231" customFormat="1" x14ac:dyDescent="0.2">
      <c r="B391" s="83" t="s">
        <v>833</v>
      </c>
      <c r="C391" s="83" t="s">
        <v>461</v>
      </c>
      <c r="D391" s="83" t="s">
        <v>456</v>
      </c>
      <c r="E391" s="83">
        <v>1495</v>
      </c>
      <c r="F391" s="83">
        <v>312.613</v>
      </c>
      <c r="G391" s="83">
        <v>9.1300000000000008</v>
      </c>
      <c r="H391" s="83">
        <v>3.87</v>
      </c>
      <c r="I391" s="83">
        <v>8.0069999999999997</v>
      </c>
      <c r="J391" s="83">
        <v>23.175999999999998</v>
      </c>
      <c r="K391" s="83">
        <v>27</v>
      </c>
      <c r="L391" s="83">
        <v>133416</v>
      </c>
      <c r="M391" s="83">
        <v>64736</v>
      </c>
      <c r="N391" s="83">
        <v>2.53620743716E-3</v>
      </c>
      <c r="O391" s="83">
        <v>2.4634419655700001E-3</v>
      </c>
      <c r="P391" s="83">
        <v>52</v>
      </c>
      <c r="Q391" s="83">
        <v>386163</v>
      </c>
      <c r="R391" s="83">
        <v>386163</v>
      </c>
      <c r="S391" s="83">
        <v>1.6868359323800001E-3</v>
      </c>
      <c r="T391" s="83">
        <v>1.6868359323800001E-3</v>
      </c>
      <c r="U391" s="83">
        <v>5</v>
      </c>
      <c r="V391" s="83">
        <v>9.8921351109299994E-3</v>
      </c>
      <c r="W391" s="83">
        <v>9.8921351109299994E-3</v>
      </c>
      <c r="X391" s="83" t="s">
        <v>439</v>
      </c>
    </row>
    <row r="392" spans="2:24" s="231" customFormat="1" x14ac:dyDescent="0.2">
      <c r="B392" s="83" t="s">
        <v>834</v>
      </c>
      <c r="C392" s="83" t="s">
        <v>461</v>
      </c>
      <c r="D392" s="83" t="s">
        <v>456</v>
      </c>
      <c r="E392" s="83">
        <v>999</v>
      </c>
      <c r="F392" s="83">
        <v>209.03100000000001</v>
      </c>
      <c r="G392" s="83">
        <v>7.9480000000000004</v>
      </c>
      <c r="H392" s="83">
        <v>3.5539999999999998</v>
      </c>
      <c r="I392" s="83">
        <v>12.205</v>
      </c>
      <c r="J392" s="83">
        <v>3.42</v>
      </c>
      <c r="K392" s="83">
        <v>35</v>
      </c>
      <c r="L392" s="83">
        <v>287218</v>
      </c>
      <c r="M392" s="83">
        <v>287218</v>
      </c>
      <c r="N392" s="83">
        <v>4.4969061444499999E-3</v>
      </c>
      <c r="O392" s="83">
        <v>4.4969061444499999E-3</v>
      </c>
      <c r="P392" s="83">
        <v>13</v>
      </c>
      <c r="Q392" s="83">
        <v>80482</v>
      </c>
      <c r="R392" s="83">
        <v>80482</v>
      </c>
      <c r="S392" s="83">
        <v>4.8554414681E-4</v>
      </c>
      <c r="T392" s="83">
        <v>4.8554414681E-4</v>
      </c>
      <c r="U392" s="83">
        <v>4</v>
      </c>
      <c r="V392" s="83">
        <v>5.2999723491200003E-3</v>
      </c>
      <c r="W392" s="83">
        <v>5.2999723491200003E-3</v>
      </c>
      <c r="X392" s="83" t="s">
        <v>439</v>
      </c>
    </row>
    <row r="393" spans="2:24" s="231" customFormat="1" x14ac:dyDescent="0.2">
      <c r="B393" s="83" t="s">
        <v>835</v>
      </c>
      <c r="C393" s="83" t="s">
        <v>461</v>
      </c>
      <c r="D393" s="83" t="s">
        <v>438</v>
      </c>
      <c r="E393" s="83">
        <v>756</v>
      </c>
      <c r="F393" s="83">
        <v>134.05500000000001</v>
      </c>
      <c r="G393" s="83">
        <v>4.6429999999999998</v>
      </c>
      <c r="H393" s="83">
        <v>2.0539999999999998</v>
      </c>
      <c r="I393" s="83">
        <v>17.242999999999999</v>
      </c>
      <c r="J393" s="83">
        <v>5.6749999999999998</v>
      </c>
      <c r="K393" s="83">
        <v>13</v>
      </c>
      <c r="L393" s="83">
        <v>246229</v>
      </c>
      <c r="M393" s="83">
        <v>246229</v>
      </c>
      <c r="N393" s="83">
        <v>1.15630949404E-3</v>
      </c>
      <c r="O393" s="83">
        <v>1.15630949404E-3</v>
      </c>
      <c r="P393" s="83">
        <v>7</v>
      </c>
      <c r="Q393" s="83">
        <v>81044</v>
      </c>
      <c r="R393" s="83">
        <v>81044</v>
      </c>
      <c r="S393" s="83">
        <v>4.2468575239000002E-4</v>
      </c>
      <c r="T393" s="83">
        <v>4.2468575239000002E-4</v>
      </c>
      <c r="U393" s="83">
        <v>4</v>
      </c>
      <c r="V393" s="83">
        <v>4.0100389890600002E-3</v>
      </c>
      <c r="W393" s="83">
        <v>4.0100389890600002E-3</v>
      </c>
      <c r="X393" s="83" t="s">
        <v>439</v>
      </c>
    </row>
    <row r="394" spans="2:24" s="231" customFormat="1" x14ac:dyDescent="0.2">
      <c r="B394" s="83" t="s">
        <v>836</v>
      </c>
      <c r="C394" s="83" t="s">
        <v>484</v>
      </c>
      <c r="D394" s="83" t="s">
        <v>438</v>
      </c>
      <c r="E394" s="83">
        <v>139</v>
      </c>
      <c r="F394" s="83">
        <v>62.118000000000002</v>
      </c>
      <c r="G394" s="83">
        <v>1.407</v>
      </c>
      <c r="H394" s="83">
        <v>9.3989999999999991</v>
      </c>
      <c r="I394" s="83">
        <v>10.182</v>
      </c>
      <c r="J394" s="83">
        <v>36.454999999999998</v>
      </c>
      <c r="K394" s="83">
        <v>12</v>
      </c>
      <c r="L394" s="83">
        <v>27238</v>
      </c>
      <c r="M394" s="83">
        <v>12334</v>
      </c>
      <c r="N394" s="83">
        <v>6.6150428720999997E-4</v>
      </c>
      <c r="O394" s="83">
        <v>1.137787374E-4</v>
      </c>
      <c r="P394" s="83">
        <v>5</v>
      </c>
      <c r="Q394" s="83">
        <v>97523</v>
      </c>
      <c r="R394" s="83">
        <v>97523</v>
      </c>
      <c r="S394" s="83">
        <v>7.5808391314000003E-4</v>
      </c>
      <c r="T394" s="83">
        <v>7.5808391314000003E-4</v>
      </c>
      <c r="U394" s="83">
        <v>4</v>
      </c>
      <c r="V394" s="83">
        <v>7.3691577594999999E-4</v>
      </c>
      <c r="W394" s="83">
        <v>7.3691577594999999E-4</v>
      </c>
      <c r="X394" s="83" t="s">
        <v>466</v>
      </c>
    </row>
    <row r="395" spans="2:24" s="231" customFormat="1" x14ac:dyDescent="0.2">
      <c r="B395" s="83" t="s">
        <v>837</v>
      </c>
      <c r="C395" s="83" t="s">
        <v>484</v>
      </c>
      <c r="D395" s="83" t="s">
        <v>438</v>
      </c>
      <c r="E395" s="83">
        <v>83</v>
      </c>
      <c r="F395" s="83">
        <v>111.976</v>
      </c>
      <c r="G395" s="83">
        <v>0.78500000000000003</v>
      </c>
      <c r="H395" s="83">
        <v>10.031000000000001</v>
      </c>
      <c r="I395" s="83">
        <v>14.962</v>
      </c>
      <c r="J395" s="83">
        <v>58.207000000000001</v>
      </c>
      <c r="K395" s="83">
        <v>4</v>
      </c>
      <c r="L395" s="83">
        <v>24315</v>
      </c>
      <c r="M395" s="83">
        <v>20580</v>
      </c>
      <c r="N395" s="83">
        <v>2.222654405E-4</v>
      </c>
      <c r="O395" s="83">
        <v>1.1245572882999999E-4</v>
      </c>
      <c r="P395" s="83">
        <v>18</v>
      </c>
      <c r="Q395" s="83">
        <v>94595</v>
      </c>
      <c r="R395" s="83">
        <v>94595</v>
      </c>
      <c r="S395" s="83">
        <v>6.1916801282999999E-4</v>
      </c>
      <c r="T395" s="83">
        <v>6.1916801282999999E-4</v>
      </c>
      <c r="U395" s="83">
        <v>3</v>
      </c>
      <c r="V395" s="83">
        <v>3.2678311788000001E-4</v>
      </c>
      <c r="W395" s="83">
        <v>3.2678311788000001E-4</v>
      </c>
      <c r="X395" s="83" t="s">
        <v>466</v>
      </c>
    </row>
    <row r="396" spans="2:24" s="231" customFormat="1" x14ac:dyDescent="0.2">
      <c r="B396" s="83" t="s">
        <v>838</v>
      </c>
      <c r="C396" s="83" t="s">
        <v>489</v>
      </c>
      <c r="D396" s="83" t="s">
        <v>438</v>
      </c>
      <c r="E396" s="83">
        <v>291</v>
      </c>
      <c r="F396" s="83">
        <v>92.510999999999996</v>
      </c>
      <c r="G396" s="83">
        <v>2.609</v>
      </c>
      <c r="H396" s="83">
        <v>1.1339999999999999</v>
      </c>
      <c r="I396" s="83">
        <v>0.42</v>
      </c>
      <c r="J396" s="83">
        <v>0.218</v>
      </c>
      <c r="K396" s="83">
        <v>12</v>
      </c>
      <c r="L396" s="83">
        <v>22923</v>
      </c>
      <c r="M396" s="83">
        <v>22923</v>
      </c>
      <c r="N396" s="83">
        <v>1.3626988317E-4</v>
      </c>
      <c r="O396" s="83">
        <v>1.3626988317E-4</v>
      </c>
      <c r="P396" s="83">
        <v>6</v>
      </c>
      <c r="Q396" s="83">
        <v>11923</v>
      </c>
      <c r="R396" s="83">
        <v>11923</v>
      </c>
      <c r="S396" s="83">
        <v>7.276547159E-5</v>
      </c>
      <c r="T396" s="83">
        <v>7.276547159E-5</v>
      </c>
      <c r="U396" s="83">
        <v>7</v>
      </c>
      <c r="V396" s="83">
        <v>2.70687554326E-3</v>
      </c>
      <c r="W396" s="83">
        <v>2.70687554326E-3</v>
      </c>
      <c r="X396" s="83" t="s">
        <v>439</v>
      </c>
    </row>
    <row r="397" spans="2:24" s="231" customFormat="1" x14ac:dyDescent="0.2">
      <c r="B397" s="83" t="s">
        <v>839</v>
      </c>
      <c r="C397" s="83" t="s">
        <v>489</v>
      </c>
      <c r="D397" s="83" t="s">
        <v>456</v>
      </c>
      <c r="E397" s="83">
        <v>2920</v>
      </c>
      <c r="F397" s="83">
        <v>271.98200000000003</v>
      </c>
      <c r="G397" s="83">
        <v>8.3740000000000006</v>
      </c>
      <c r="H397" s="83">
        <v>5.4550000000000001</v>
      </c>
      <c r="I397" s="83">
        <v>21.632000000000001</v>
      </c>
      <c r="J397" s="83">
        <v>1.5609999999999999</v>
      </c>
      <c r="K397" s="83">
        <v>57</v>
      </c>
      <c r="L397" s="83">
        <v>1373635</v>
      </c>
      <c r="M397" s="83">
        <v>1373359</v>
      </c>
      <c r="N397" s="83">
        <v>1.256064340553E-2</v>
      </c>
      <c r="O397" s="83">
        <v>1.255932039696E-2</v>
      </c>
      <c r="P397" s="83">
        <v>15</v>
      </c>
      <c r="Q397" s="83">
        <v>99113</v>
      </c>
      <c r="R397" s="83">
        <v>99113</v>
      </c>
      <c r="S397" s="83">
        <v>4.2468575239000002E-4</v>
      </c>
      <c r="T397" s="83">
        <v>4.2468575239000002E-4</v>
      </c>
      <c r="U397" s="83">
        <v>12</v>
      </c>
      <c r="V397" s="83">
        <v>3.8873960942139997E-2</v>
      </c>
      <c r="W397" s="83">
        <v>3.8873960942139997E-2</v>
      </c>
      <c r="X397" s="83" t="s">
        <v>439</v>
      </c>
    </row>
    <row r="398" spans="2:24" s="231" customFormat="1" x14ac:dyDescent="0.2">
      <c r="B398" s="83" t="s">
        <v>840</v>
      </c>
      <c r="C398" s="83" t="s">
        <v>489</v>
      </c>
      <c r="D398" s="83" t="s">
        <v>456</v>
      </c>
      <c r="E398" s="83">
        <v>3134</v>
      </c>
      <c r="F398" s="83">
        <v>560.57000000000005</v>
      </c>
      <c r="G398" s="83">
        <v>10.371</v>
      </c>
      <c r="H398" s="83">
        <v>9.0939999999999994</v>
      </c>
      <c r="I398" s="83">
        <v>18.623999999999999</v>
      </c>
      <c r="J398" s="83">
        <v>0.85499999999999998</v>
      </c>
      <c r="K398" s="83">
        <v>66</v>
      </c>
      <c r="L398" s="83">
        <v>1051043</v>
      </c>
      <c r="M398" s="83">
        <v>1000346</v>
      </c>
      <c r="N398" s="83">
        <v>2.6446941402600002E-3</v>
      </c>
      <c r="O398" s="83">
        <v>2.5600215915E-3</v>
      </c>
      <c r="P398" s="83">
        <v>14</v>
      </c>
      <c r="Q398" s="83">
        <v>48237</v>
      </c>
      <c r="R398" s="83">
        <v>48237</v>
      </c>
      <c r="S398" s="83">
        <v>3.7573443512999998E-4</v>
      </c>
      <c r="T398" s="83">
        <v>3.7573443512999998E-4</v>
      </c>
      <c r="U398" s="83">
        <v>4</v>
      </c>
      <c r="V398" s="83">
        <v>1.8051128989369999E-2</v>
      </c>
      <c r="W398" s="83">
        <v>1.8051128989369999E-2</v>
      </c>
      <c r="X398" s="83" t="s">
        <v>439</v>
      </c>
    </row>
    <row r="399" spans="2:24" s="231" customFormat="1" x14ac:dyDescent="0.2">
      <c r="B399" s="83" t="s">
        <v>841</v>
      </c>
      <c r="C399" s="83" t="s">
        <v>489</v>
      </c>
      <c r="D399" s="83" t="s">
        <v>438</v>
      </c>
      <c r="E399" s="83">
        <v>2185</v>
      </c>
      <c r="F399" s="83">
        <v>35.021999999999998</v>
      </c>
      <c r="G399" s="83">
        <v>2.6230000000000002</v>
      </c>
      <c r="H399" s="83">
        <v>4.8550000000000004</v>
      </c>
      <c r="I399" s="83">
        <v>3.4289999999999998</v>
      </c>
      <c r="J399" s="83">
        <v>0.77400000000000002</v>
      </c>
      <c r="K399" s="83">
        <v>12</v>
      </c>
      <c r="L399" s="83">
        <v>205137</v>
      </c>
      <c r="M399" s="83">
        <v>204982</v>
      </c>
      <c r="N399" s="83">
        <v>3.1394993470999998E-3</v>
      </c>
      <c r="O399" s="83">
        <v>3.1381763385200001E-3</v>
      </c>
      <c r="P399" s="83">
        <v>5</v>
      </c>
      <c r="Q399" s="83">
        <v>46276</v>
      </c>
      <c r="R399" s="83">
        <v>46276</v>
      </c>
      <c r="S399" s="83">
        <v>1.8257518327000001E-4</v>
      </c>
      <c r="T399" s="83">
        <v>1.8257518327000001E-4</v>
      </c>
      <c r="U399" s="83">
        <v>6</v>
      </c>
      <c r="V399" s="83">
        <v>1.739623974503E-2</v>
      </c>
      <c r="W399" s="83">
        <v>1.739623974503E-2</v>
      </c>
      <c r="X399" s="83" t="s">
        <v>439</v>
      </c>
    </row>
    <row r="400" spans="2:24" s="231" customFormat="1" x14ac:dyDescent="0.2">
      <c r="B400" s="83" t="s">
        <v>842</v>
      </c>
      <c r="C400" s="83" t="s">
        <v>489</v>
      </c>
      <c r="D400" s="83" t="s">
        <v>438</v>
      </c>
      <c r="E400" s="83">
        <v>683</v>
      </c>
      <c r="F400" s="83">
        <v>22.315999999999999</v>
      </c>
      <c r="G400" s="83">
        <v>3.2149999999999999</v>
      </c>
      <c r="H400" s="83">
        <v>1.5009999999999999</v>
      </c>
      <c r="I400" s="83">
        <v>0.36899999999999999</v>
      </c>
      <c r="J400" s="83">
        <v>1.9E-2</v>
      </c>
      <c r="K400" s="83">
        <v>14</v>
      </c>
      <c r="L400" s="83">
        <v>29088</v>
      </c>
      <c r="M400" s="83">
        <v>28963</v>
      </c>
      <c r="N400" s="83">
        <v>2.7518578348000001E-4</v>
      </c>
      <c r="O400" s="83">
        <v>2.738627749E-4</v>
      </c>
      <c r="P400" s="83">
        <v>1</v>
      </c>
      <c r="Q400" s="83">
        <v>1512</v>
      </c>
      <c r="R400" s="83">
        <v>1512</v>
      </c>
      <c r="S400" s="83">
        <v>1.5876102889999999E-5</v>
      </c>
      <c r="T400" s="83">
        <v>1.5876102889999999E-5</v>
      </c>
      <c r="U400" s="83">
        <v>3</v>
      </c>
      <c r="V400" s="83">
        <v>2.7055525346900001E-3</v>
      </c>
      <c r="W400" s="83">
        <v>2.7055525346900001E-3</v>
      </c>
      <c r="X400" s="83" t="s">
        <v>439</v>
      </c>
    </row>
    <row r="401" spans="2:24" s="231" customFormat="1" x14ac:dyDescent="0.2">
      <c r="B401" s="83" t="s">
        <v>843</v>
      </c>
      <c r="C401" s="83" t="s">
        <v>489</v>
      </c>
      <c r="D401" s="83" t="s">
        <v>438</v>
      </c>
      <c r="E401" s="83">
        <v>132</v>
      </c>
      <c r="F401" s="83">
        <v>12.789</v>
      </c>
      <c r="G401" s="83">
        <v>0.27800000000000002</v>
      </c>
      <c r="H401" s="83">
        <v>0.79400000000000004</v>
      </c>
      <c r="I401" s="83">
        <v>2.7E-2</v>
      </c>
      <c r="J401" s="83">
        <v>0</v>
      </c>
      <c r="K401" s="83">
        <v>4</v>
      </c>
      <c r="L401" s="83">
        <v>2934</v>
      </c>
      <c r="M401" s="83">
        <v>2934</v>
      </c>
      <c r="N401" s="83">
        <v>4.1013265810000003E-5</v>
      </c>
      <c r="O401" s="83">
        <v>4.1013265810000003E-5</v>
      </c>
      <c r="P401" s="83">
        <v>0</v>
      </c>
      <c r="Q401" s="83">
        <v>0</v>
      </c>
      <c r="R401" s="83">
        <v>0</v>
      </c>
      <c r="S401" s="83">
        <v>0</v>
      </c>
      <c r="T401" s="83">
        <v>0</v>
      </c>
      <c r="U401" s="83">
        <v>4</v>
      </c>
      <c r="V401" s="83">
        <v>6.9987153586999998E-4</v>
      </c>
      <c r="W401" s="83">
        <v>6.9987153586999998E-4</v>
      </c>
      <c r="X401" s="83" t="s">
        <v>439</v>
      </c>
    </row>
    <row r="402" spans="2:24" s="231" customFormat="1" x14ac:dyDescent="0.2">
      <c r="B402" s="83" t="s">
        <v>844</v>
      </c>
      <c r="C402" s="83" t="s">
        <v>489</v>
      </c>
      <c r="D402" s="83" t="s">
        <v>456</v>
      </c>
      <c r="E402" s="83">
        <v>1777</v>
      </c>
      <c r="F402" s="83">
        <v>365.00400000000002</v>
      </c>
      <c r="G402" s="83">
        <v>5.7640000000000002</v>
      </c>
      <c r="H402" s="83">
        <v>4.5650000000000004</v>
      </c>
      <c r="I402" s="83">
        <v>1.4590000000000001</v>
      </c>
      <c r="J402" s="83">
        <v>0.42099999999999999</v>
      </c>
      <c r="K402" s="83">
        <v>26</v>
      </c>
      <c r="L402" s="83">
        <v>67799</v>
      </c>
      <c r="M402" s="83">
        <v>67799</v>
      </c>
      <c r="N402" s="83">
        <v>7.3559276738000001E-4</v>
      </c>
      <c r="O402" s="83">
        <v>7.3559276738000001E-4</v>
      </c>
      <c r="P402" s="83">
        <v>6</v>
      </c>
      <c r="Q402" s="83">
        <v>19545</v>
      </c>
      <c r="R402" s="83">
        <v>19545</v>
      </c>
      <c r="S402" s="83">
        <v>7.9380514469999997E-5</v>
      </c>
      <c r="T402" s="83">
        <v>7.9380514469999997E-5</v>
      </c>
      <c r="U402" s="83">
        <v>5</v>
      </c>
      <c r="V402" s="83">
        <v>9.7968784935699993E-3</v>
      </c>
      <c r="W402" s="83">
        <v>9.7968784935699993E-3</v>
      </c>
      <c r="X402" s="83" t="s">
        <v>439</v>
      </c>
    </row>
    <row r="403" spans="2:24" s="231" customFormat="1" x14ac:dyDescent="0.2">
      <c r="B403" s="83" t="s">
        <v>845</v>
      </c>
      <c r="C403" s="83" t="s">
        <v>489</v>
      </c>
      <c r="D403" s="83" t="s">
        <v>456</v>
      </c>
      <c r="E403" s="83">
        <v>2317</v>
      </c>
      <c r="F403" s="83">
        <v>332.78800000000001</v>
      </c>
      <c r="G403" s="83">
        <v>6.1820000000000004</v>
      </c>
      <c r="H403" s="83">
        <v>4.8890000000000002</v>
      </c>
      <c r="I403" s="83">
        <v>21.939</v>
      </c>
      <c r="J403" s="83">
        <v>1.304</v>
      </c>
      <c r="K403" s="83">
        <v>47</v>
      </c>
      <c r="L403" s="83">
        <v>1477833</v>
      </c>
      <c r="M403" s="83">
        <v>976704</v>
      </c>
      <c r="N403" s="83">
        <v>9.7823253992500008E-3</v>
      </c>
      <c r="O403" s="83">
        <v>6.7222065666199997E-3</v>
      </c>
      <c r="P403" s="83">
        <v>25</v>
      </c>
      <c r="Q403" s="83">
        <v>87866</v>
      </c>
      <c r="R403" s="83">
        <v>87866</v>
      </c>
      <c r="S403" s="83">
        <v>4.9215918968000005E-4</v>
      </c>
      <c r="T403" s="83">
        <v>4.9215918968000005E-4</v>
      </c>
      <c r="U403" s="83">
        <v>6</v>
      </c>
      <c r="V403" s="83">
        <v>1.8396434227289999E-2</v>
      </c>
      <c r="W403" s="83">
        <v>1.8396434227289999E-2</v>
      </c>
      <c r="X403" s="83" t="s">
        <v>439</v>
      </c>
    </row>
    <row r="404" spans="2:24" s="231" customFormat="1" x14ac:dyDescent="0.2">
      <c r="B404" s="83" t="s">
        <v>846</v>
      </c>
      <c r="C404" s="83" t="s">
        <v>550</v>
      </c>
      <c r="D404" s="83" t="s">
        <v>438</v>
      </c>
      <c r="E404" s="83">
        <v>393</v>
      </c>
      <c r="F404" s="83">
        <v>1.3680000000000001</v>
      </c>
      <c r="G404" s="83">
        <v>2.6190000000000002</v>
      </c>
      <c r="H404" s="83">
        <v>0.82899999999999996</v>
      </c>
      <c r="I404" s="83">
        <v>2E-3</v>
      </c>
      <c r="J404" s="83">
        <v>2.8000000000000001E-2</v>
      </c>
      <c r="K404" s="83">
        <v>1</v>
      </c>
      <c r="L404" s="83">
        <v>404</v>
      </c>
      <c r="M404" s="83">
        <v>404</v>
      </c>
      <c r="N404" s="83">
        <v>2.6460171499999999E-6</v>
      </c>
      <c r="O404" s="83">
        <v>2.6460171499999999E-6</v>
      </c>
      <c r="P404" s="83">
        <v>2</v>
      </c>
      <c r="Q404" s="83">
        <v>6810</v>
      </c>
      <c r="R404" s="83">
        <v>6810</v>
      </c>
      <c r="S404" s="83">
        <v>3.5721231509999999E-5</v>
      </c>
      <c r="T404" s="83">
        <v>3.5721231509999999E-5</v>
      </c>
      <c r="U404" s="83">
        <v>0</v>
      </c>
      <c r="V404" s="83">
        <v>0</v>
      </c>
      <c r="W404" s="83">
        <v>0</v>
      </c>
      <c r="X404" s="83" t="s">
        <v>439</v>
      </c>
    </row>
    <row r="405" spans="2:24" s="231" customFormat="1" x14ac:dyDescent="0.2">
      <c r="B405" s="83" t="s">
        <v>847</v>
      </c>
      <c r="C405" s="83" t="s">
        <v>550</v>
      </c>
      <c r="D405" s="83" t="s">
        <v>2</v>
      </c>
      <c r="E405" s="83">
        <v>3518</v>
      </c>
      <c r="F405" s="83">
        <v>12.635999999999999</v>
      </c>
      <c r="G405" s="83">
        <v>8.6829999999999998</v>
      </c>
      <c r="H405" s="83">
        <v>12.44</v>
      </c>
      <c r="I405" s="83">
        <v>0.18099999999999999</v>
      </c>
      <c r="J405" s="83">
        <v>0.68100000000000005</v>
      </c>
      <c r="K405" s="83">
        <v>10</v>
      </c>
      <c r="L405" s="83">
        <v>9574</v>
      </c>
      <c r="M405" s="83">
        <v>9369</v>
      </c>
      <c r="N405" s="83">
        <v>1.0716369453E-4</v>
      </c>
      <c r="O405" s="83">
        <v>1.0584068595E-4</v>
      </c>
      <c r="P405" s="83">
        <v>4</v>
      </c>
      <c r="Q405" s="83">
        <v>36097</v>
      </c>
      <c r="R405" s="83">
        <v>36097</v>
      </c>
      <c r="S405" s="83">
        <v>1.6537607180000001E-4</v>
      </c>
      <c r="T405" s="83">
        <v>1.6537607180000001E-4</v>
      </c>
      <c r="U405" s="83">
        <v>0</v>
      </c>
      <c r="V405" s="83">
        <v>0</v>
      </c>
      <c r="W405" s="83">
        <v>0</v>
      </c>
      <c r="X405" s="83" t="s">
        <v>439</v>
      </c>
    </row>
    <row r="406" spans="2:24" s="231" customFormat="1" x14ac:dyDescent="0.2">
      <c r="B406" s="83" t="s">
        <v>848</v>
      </c>
      <c r="C406" s="83" t="s">
        <v>550</v>
      </c>
      <c r="D406" s="83" t="s">
        <v>438</v>
      </c>
      <c r="E406" s="83">
        <v>3675</v>
      </c>
      <c r="F406" s="83">
        <v>138.881</v>
      </c>
      <c r="G406" s="83">
        <v>6.8680000000000003</v>
      </c>
      <c r="H406" s="83">
        <v>10.307</v>
      </c>
      <c r="I406" s="83">
        <v>14.044</v>
      </c>
      <c r="J406" s="83">
        <v>5.6239999999999997</v>
      </c>
      <c r="K406" s="83">
        <v>45</v>
      </c>
      <c r="L406" s="83">
        <v>739884</v>
      </c>
      <c r="M406" s="83">
        <v>739133</v>
      </c>
      <c r="N406" s="83">
        <v>1.9719442801710001E-2</v>
      </c>
      <c r="O406" s="83">
        <v>1.971415076741E-2</v>
      </c>
      <c r="P406" s="83">
        <v>23</v>
      </c>
      <c r="Q406" s="83">
        <v>296263</v>
      </c>
      <c r="R406" s="83">
        <v>296263</v>
      </c>
      <c r="S406" s="83">
        <v>1.1139732196599999E-3</v>
      </c>
      <c r="T406" s="83">
        <v>1.1139732196599999E-3</v>
      </c>
      <c r="U406" s="83">
        <v>4</v>
      </c>
      <c r="V406" s="83">
        <v>2.198443348111E-2</v>
      </c>
      <c r="W406" s="83">
        <v>2.198443348111E-2</v>
      </c>
      <c r="X406" s="83" t="s">
        <v>439</v>
      </c>
    </row>
    <row r="407" spans="2:24" s="231" customFormat="1" x14ac:dyDescent="0.2">
      <c r="B407" s="83" t="s">
        <v>849</v>
      </c>
      <c r="C407" s="83" t="s">
        <v>550</v>
      </c>
      <c r="D407" s="83" t="s">
        <v>438</v>
      </c>
      <c r="E407" s="83">
        <v>3945</v>
      </c>
      <c r="F407" s="83">
        <v>179.86500000000001</v>
      </c>
      <c r="G407" s="83">
        <v>5.931</v>
      </c>
      <c r="H407" s="83">
        <v>9.4779999999999998</v>
      </c>
      <c r="I407" s="83">
        <v>5.0519999999999996</v>
      </c>
      <c r="J407" s="83">
        <v>2.9780000000000002</v>
      </c>
      <c r="K407" s="83">
        <v>43</v>
      </c>
      <c r="L407" s="83">
        <v>524378</v>
      </c>
      <c r="M407" s="83">
        <v>522972</v>
      </c>
      <c r="N407" s="83">
        <v>5.7961005645300002E-3</v>
      </c>
      <c r="O407" s="83">
        <v>5.7921315388000001E-3</v>
      </c>
      <c r="P407" s="83">
        <v>11</v>
      </c>
      <c r="Q407" s="83">
        <v>309083</v>
      </c>
      <c r="R407" s="83">
        <v>309083</v>
      </c>
      <c r="S407" s="83">
        <v>1.4791235861999999E-3</v>
      </c>
      <c r="T407" s="83">
        <v>1.4791235861999999E-3</v>
      </c>
      <c r="U407" s="83">
        <v>1</v>
      </c>
      <c r="V407" s="83">
        <v>4.7443087478700003E-3</v>
      </c>
      <c r="W407" s="83">
        <v>4.7443087478700003E-3</v>
      </c>
      <c r="X407" s="83" t="s">
        <v>439</v>
      </c>
    </row>
    <row r="408" spans="2:24" s="231" customFormat="1" x14ac:dyDescent="0.2">
      <c r="B408" s="83" t="s">
        <v>850</v>
      </c>
      <c r="C408" s="83" t="s">
        <v>550</v>
      </c>
      <c r="D408" s="83" t="s">
        <v>438</v>
      </c>
      <c r="E408" s="83">
        <v>2524</v>
      </c>
      <c r="F408" s="83">
        <v>89.872</v>
      </c>
      <c r="G408" s="83">
        <v>6.7990000000000004</v>
      </c>
      <c r="H408" s="83">
        <v>8.5299999999999994</v>
      </c>
      <c r="I408" s="83">
        <v>7.1689999999999996</v>
      </c>
      <c r="J408" s="83">
        <v>4.3999999999999997E-2</v>
      </c>
      <c r="K408" s="83">
        <v>38</v>
      </c>
      <c r="L408" s="83">
        <v>548228</v>
      </c>
      <c r="M408" s="83">
        <v>545894</v>
      </c>
      <c r="N408" s="83">
        <v>8.9170777915800001E-3</v>
      </c>
      <c r="O408" s="83">
        <v>8.8972326629600008E-3</v>
      </c>
      <c r="P408" s="83">
        <v>5</v>
      </c>
      <c r="Q408" s="83">
        <v>3380</v>
      </c>
      <c r="R408" s="83">
        <v>3380</v>
      </c>
      <c r="S408" s="83">
        <v>2.9106188639999999E-5</v>
      </c>
      <c r="T408" s="83">
        <v>2.9106188639999999E-5</v>
      </c>
      <c r="U408" s="83">
        <v>1</v>
      </c>
      <c r="V408" s="83">
        <v>3.3379506332600001E-3</v>
      </c>
      <c r="W408" s="83">
        <v>3.3379506332600001E-3</v>
      </c>
      <c r="X408" s="83" t="s">
        <v>439</v>
      </c>
    </row>
    <row r="409" spans="2:24" s="231" customFormat="1" x14ac:dyDescent="0.2">
      <c r="B409" s="83" t="s">
        <v>851</v>
      </c>
      <c r="C409" s="83" t="s">
        <v>550</v>
      </c>
      <c r="D409" s="83" t="s">
        <v>438</v>
      </c>
      <c r="E409" s="83">
        <v>4628</v>
      </c>
      <c r="F409" s="83">
        <v>60.008000000000003</v>
      </c>
      <c r="G409" s="83">
        <v>24.879000000000001</v>
      </c>
      <c r="H409" s="83">
        <v>10.939</v>
      </c>
      <c r="I409" s="83">
        <v>12.231999999999999</v>
      </c>
      <c r="J409" s="83">
        <v>0.97699999999999998</v>
      </c>
      <c r="K409" s="83">
        <v>40</v>
      </c>
      <c r="L409" s="83">
        <v>916999</v>
      </c>
      <c r="M409" s="83">
        <v>887613</v>
      </c>
      <c r="N409" s="83">
        <v>1.219681604756E-2</v>
      </c>
      <c r="O409" s="83">
        <v>1.212008155025E-2</v>
      </c>
      <c r="P409" s="83">
        <v>8</v>
      </c>
      <c r="Q409" s="83">
        <v>73233</v>
      </c>
      <c r="R409" s="83">
        <v>73233</v>
      </c>
      <c r="S409" s="83">
        <v>7.3162374165000002E-4</v>
      </c>
      <c r="T409" s="83">
        <v>7.3162374165000002E-4</v>
      </c>
      <c r="U409" s="83">
        <v>1</v>
      </c>
      <c r="V409" s="83">
        <v>5.9720607049300002E-3</v>
      </c>
      <c r="W409" s="83">
        <v>5.9720607049300002E-3</v>
      </c>
      <c r="X409" s="83" t="s">
        <v>439</v>
      </c>
    </row>
    <row r="410" spans="2:24" s="231" customFormat="1" x14ac:dyDescent="0.2">
      <c r="B410" s="83" t="s">
        <v>852</v>
      </c>
      <c r="C410" s="83" t="s">
        <v>550</v>
      </c>
      <c r="D410" s="83" t="s">
        <v>438</v>
      </c>
      <c r="E410" s="83">
        <v>2465</v>
      </c>
      <c r="F410" s="83">
        <v>77.477999999999994</v>
      </c>
      <c r="G410" s="83">
        <v>12.398999999999999</v>
      </c>
      <c r="H410" s="83">
        <v>9.1620000000000008</v>
      </c>
      <c r="I410" s="83">
        <v>8.6850000000000005</v>
      </c>
      <c r="J410" s="83">
        <v>1.1419999999999999</v>
      </c>
      <c r="K410" s="83">
        <v>24</v>
      </c>
      <c r="L410" s="83">
        <v>384485</v>
      </c>
      <c r="M410" s="83">
        <v>288372</v>
      </c>
      <c r="N410" s="83">
        <v>5.7669943758899998E-3</v>
      </c>
      <c r="O410" s="83">
        <v>4.9639281712200002E-3</v>
      </c>
      <c r="P410" s="83">
        <v>11</v>
      </c>
      <c r="Q410" s="83">
        <v>50565</v>
      </c>
      <c r="R410" s="83">
        <v>50565</v>
      </c>
      <c r="S410" s="83">
        <v>3.7838045228000001E-4</v>
      </c>
      <c r="T410" s="83">
        <v>3.7838045228000001E-4</v>
      </c>
      <c r="U410" s="83">
        <v>2</v>
      </c>
      <c r="V410" s="83">
        <v>6.3491181486299997E-3</v>
      </c>
      <c r="W410" s="83">
        <v>6.3491181486299997E-3</v>
      </c>
      <c r="X410" s="83" t="s">
        <v>439</v>
      </c>
    </row>
    <row r="411" spans="2:24" s="231" customFormat="1" x14ac:dyDescent="0.2">
      <c r="B411" s="83" t="s">
        <v>853</v>
      </c>
      <c r="C411" s="83" t="s">
        <v>550</v>
      </c>
      <c r="D411" s="83" t="s">
        <v>2</v>
      </c>
      <c r="E411" s="83">
        <v>3468</v>
      </c>
      <c r="F411" s="83">
        <v>8.5960000000000001</v>
      </c>
      <c r="G411" s="83">
        <v>6.8289999999999997</v>
      </c>
      <c r="H411" s="83">
        <v>7.78</v>
      </c>
      <c r="I411" s="83">
        <v>1.6080000000000001</v>
      </c>
      <c r="J411" s="83">
        <v>8.1000000000000003E-2</v>
      </c>
      <c r="K411" s="83">
        <v>17</v>
      </c>
      <c r="L411" s="83">
        <v>169553</v>
      </c>
      <c r="M411" s="83">
        <v>169553</v>
      </c>
      <c r="N411" s="83">
        <v>1.40635811461E-3</v>
      </c>
      <c r="O411" s="83">
        <v>1.40635811461E-3</v>
      </c>
      <c r="P411" s="83">
        <v>4</v>
      </c>
      <c r="Q411" s="83">
        <v>8590</v>
      </c>
      <c r="R411" s="83">
        <v>8590</v>
      </c>
      <c r="S411" s="83">
        <v>2.738627749E-4</v>
      </c>
      <c r="T411" s="83">
        <v>2.738627749E-4</v>
      </c>
      <c r="U411" s="83">
        <v>0</v>
      </c>
      <c r="V411" s="83">
        <v>0</v>
      </c>
      <c r="W411" s="83">
        <v>0</v>
      </c>
      <c r="X411" s="83" t="s">
        <v>439</v>
      </c>
    </row>
    <row r="412" spans="2:24" s="231" customFormat="1" x14ac:dyDescent="0.2">
      <c r="B412" s="83" t="s">
        <v>854</v>
      </c>
      <c r="C412" s="83" t="s">
        <v>550</v>
      </c>
      <c r="D412" s="83" t="s">
        <v>438</v>
      </c>
      <c r="E412" s="83">
        <v>3931</v>
      </c>
      <c r="F412" s="83">
        <v>33.113999999999997</v>
      </c>
      <c r="G412" s="83">
        <v>9.3170000000000002</v>
      </c>
      <c r="H412" s="83">
        <v>10.347</v>
      </c>
      <c r="I412" s="83">
        <v>9.8130000000000006</v>
      </c>
      <c r="J412" s="83">
        <v>0.23699999999999999</v>
      </c>
      <c r="K412" s="83">
        <v>14</v>
      </c>
      <c r="L412" s="83">
        <v>558234</v>
      </c>
      <c r="M412" s="83">
        <v>558234</v>
      </c>
      <c r="N412" s="83">
        <v>9.3007502781600002E-3</v>
      </c>
      <c r="O412" s="83">
        <v>9.3007502781600002E-3</v>
      </c>
      <c r="P412" s="83">
        <v>3</v>
      </c>
      <c r="Q412" s="83">
        <v>13493</v>
      </c>
      <c r="R412" s="83">
        <v>13493</v>
      </c>
      <c r="S412" s="83">
        <v>1.4685395176000001E-4</v>
      </c>
      <c r="T412" s="83">
        <v>1.4685395176000001E-4</v>
      </c>
      <c r="U412" s="83">
        <v>4</v>
      </c>
      <c r="V412" s="83">
        <v>2.074080542116E-2</v>
      </c>
      <c r="W412" s="83">
        <v>2.074080542116E-2</v>
      </c>
      <c r="X412" s="83" t="s">
        <v>439</v>
      </c>
    </row>
    <row r="413" spans="2:24" s="231" customFormat="1" x14ac:dyDescent="0.2">
      <c r="B413" s="83" t="s">
        <v>855</v>
      </c>
      <c r="C413" s="83" t="s">
        <v>550</v>
      </c>
      <c r="D413" s="83" t="s">
        <v>2</v>
      </c>
      <c r="E413" s="83">
        <v>2868</v>
      </c>
      <c r="F413" s="83">
        <v>10.629</v>
      </c>
      <c r="G413" s="83">
        <v>6.141</v>
      </c>
      <c r="H413" s="83">
        <v>10.505000000000001</v>
      </c>
      <c r="I413" s="83">
        <v>1.34</v>
      </c>
      <c r="J413" s="83">
        <v>0.64900000000000002</v>
      </c>
      <c r="K413" s="83">
        <v>14</v>
      </c>
      <c r="L413" s="83">
        <v>67019</v>
      </c>
      <c r="M413" s="83">
        <v>59981</v>
      </c>
      <c r="N413" s="83">
        <v>5.7815474702E-4</v>
      </c>
      <c r="O413" s="83">
        <v>4.9083618110999996E-4</v>
      </c>
      <c r="P413" s="83">
        <v>4</v>
      </c>
      <c r="Q413" s="83">
        <v>32450</v>
      </c>
      <c r="R413" s="83">
        <v>32450</v>
      </c>
      <c r="S413" s="83">
        <v>3.8234947801E-4</v>
      </c>
      <c r="T413" s="83">
        <v>3.8234947801E-4</v>
      </c>
      <c r="U413" s="83">
        <v>3</v>
      </c>
      <c r="V413" s="83">
        <v>1.1545895828949999E-2</v>
      </c>
      <c r="W413" s="83">
        <v>1.1545895828949999E-2</v>
      </c>
      <c r="X413" s="83" t="s">
        <v>439</v>
      </c>
    </row>
    <row r="414" spans="2:24" x14ac:dyDescent="0.2">
      <c r="B414" s="83"/>
      <c r="C414" s="83"/>
      <c r="D414" s="83"/>
      <c r="E414" s="129"/>
      <c r="F414" s="129"/>
      <c r="G414" s="129"/>
      <c r="H414" s="130"/>
      <c r="I414" s="130"/>
      <c r="J414" s="130"/>
      <c r="K414" s="83"/>
      <c r="L414" s="83"/>
      <c r="M414" s="83"/>
      <c r="N414" s="83"/>
      <c r="O414" s="83"/>
      <c r="P414" s="83"/>
      <c r="Q414" s="83"/>
      <c r="R414" s="83"/>
      <c r="S414" s="83"/>
      <c r="T414" s="83"/>
      <c r="U414" s="83"/>
      <c r="V414" s="83"/>
      <c r="W414" s="83"/>
      <c r="X414" s="83"/>
    </row>
    <row r="415" spans="2:24" x14ac:dyDescent="0.2">
      <c r="B415" s="83"/>
      <c r="C415" s="83"/>
      <c r="D415" s="83"/>
      <c r="E415" s="129"/>
      <c r="F415" s="129"/>
      <c r="G415" s="129"/>
      <c r="H415" s="130"/>
      <c r="I415" s="130"/>
      <c r="J415" s="130"/>
      <c r="K415" s="83"/>
      <c r="L415" s="83"/>
      <c r="M415" s="83"/>
      <c r="N415" s="83"/>
      <c r="O415" s="83"/>
      <c r="P415" s="83"/>
      <c r="Q415" s="83"/>
      <c r="R415" s="83"/>
      <c r="S415" s="83"/>
      <c r="T415" s="83"/>
      <c r="U415" s="83"/>
      <c r="V415" s="83"/>
      <c r="W415" s="83"/>
      <c r="X415" s="83"/>
    </row>
    <row r="416" spans="2:24" x14ac:dyDescent="0.2">
      <c r="B416" s="83"/>
      <c r="C416" s="83"/>
      <c r="D416" s="83"/>
      <c r="E416" s="129"/>
      <c r="F416" s="129"/>
      <c r="G416" s="129"/>
      <c r="H416" s="130"/>
      <c r="I416" s="130"/>
      <c r="J416" s="130"/>
      <c r="K416" s="83"/>
      <c r="L416" s="83"/>
      <c r="M416" s="83"/>
      <c r="N416" s="83"/>
      <c r="O416" s="83"/>
      <c r="P416" s="83"/>
      <c r="Q416" s="83"/>
      <c r="R416" s="83"/>
      <c r="S416" s="83"/>
      <c r="T416" s="83"/>
      <c r="U416" s="83"/>
      <c r="V416" s="83"/>
      <c r="W416" s="83"/>
      <c r="X416" s="83"/>
    </row>
    <row r="417" spans="2:24" x14ac:dyDescent="0.2">
      <c r="B417" s="83"/>
      <c r="C417" s="83"/>
      <c r="D417" s="83"/>
      <c r="E417" s="129"/>
      <c r="F417" s="129"/>
      <c r="G417" s="129"/>
      <c r="H417" s="130"/>
      <c r="I417" s="130"/>
      <c r="J417" s="130"/>
      <c r="K417" s="83"/>
      <c r="L417" s="83"/>
      <c r="M417" s="83"/>
      <c r="N417" s="83"/>
      <c r="O417" s="83"/>
      <c r="P417" s="83"/>
      <c r="Q417" s="83"/>
      <c r="R417" s="83"/>
      <c r="S417" s="83"/>
      <c r="T417" s="83"/>
      <c r="U417" s="83"/>
      <c r="V417" s="83"/>
      <c r="W417" s="83"/>
      <c r="X417" s="83"/>
    </row>
    <row r="418" spans="2:24" x14ac:dyDescent="0.2">
      <c r="B418" s="83"/>
      <c r="C418" s="83"/>
      <c r="D418" s="83"/>
      <c r="E418" s="129"/>
      <c r="F418" s="129"/>
      <c r="G418" s="129"/>
      <c r="H418" s="130"/>
      <c r="I418" s="130"/>
      <c r="J418" s="130"/>
      <c r="K418" s="83"/>
      <c r="L418" s="83"/>
      <c r="M418" s="83"/>
      <c r="N418" s="83"/>
      <c r="O418" s="83"/>
      <c r="P418" s="83"/>
      <c r="Q418" s="83"/>
      <c r="R418" s="83"/>
      <c r="S418" s="83"/>
      <c r="T418" s="83"/>
      <c r="U418" s="83"/>
      <c r="V418" s="83"/>
      <c r="W418" s="83"/>
      <c r="X418" s="83"/>
    </row>
    <row r="419" spans="2:24" x14ac:dyDescent="0.2">
      <c r="C419" s="93"/>
      <c r="D419" s="93"/>
      <c r="E419" s="93"/>
      <c r="F419" s="93"/>
      <c r="G419" s="93"/>
      <c r="H419" s="93"/>
      <c r="I419" s="93"/>
      <c r="J419" s="93"/>
      <c r="K419" s="93"/>
      <c r="L419" s="93"/>
      <c r="M419" s="93"/>
      <c r="N419" s="93"/>
      <c r="O419" s="93"/>
      <c r="P419" s="93"/>
      <c r="Q419" s="93"/>
      <c r="R419" s="93"/>
      <c r="S419" s="93"/>
      <c r="T419" s="93"/>
      <c r="U419" s="93"/>
      <c r="V419" s="93"/>
      <c r="W419" s="93"/>
      <c r="X419" s="93"/>
    </row>
    <row r="420" spans="2:24" x14ac:dyDescent="0.2">
      <c r="B420" s="244" t="s">
        <v>226</v>
      </c>
      <c r="C420" s="245"/>
      <c r="D420" s="245"/>
      <c r="E420" s="245"/>
      <c r="F420" s="245"/>
      <c r="G420" s="245"/>
      <c r="H420" s="246"/>
    </row>
    <row r="421" spans="2:24" x14ac:dyDescent="0.2">
      <c r="B421" s="247" t="s">
        <v>227</v>
      </c>
      <c r="C421" s="248"/>
      <c r="D421" s="248"/>
      <c r="E421" s="248"/>
      <c r="F421" s="248"/>
      <c r="G421" s="248"/>
      <c r="H421" s="249"/>
    </row>
  </sheetData>
  <phoneticPr fontId="35" type="noConversion"/>
  <dataValidations count="1">
    <dataValidation type="list" allowBlank="1" showInputMessage="1" showErrorMessage="1" sqref="D414:D418">
      <formula1>"CBD, Urban, Rural short, Rural long"</formula1>
    </dataValidation>
  </dataValidations>
  <pageMargins left="0.75" right="0.75" top="1" bottom="1" header="0.5" footer="0.5"/>
  <pageSetup paperSize="9" scale="1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workbookViewId="0">
      <selection activeCell="L18" sqref="L18"/>
    </sheetView>
  </sheetViews>
  <sheetFormatPr defaultColWidth="8.85546875" defaultRowHeight="12.75" x14ac:dyDescent="0.2"/>
  <cols>
    <col min="1" max="1" width="11.5703125" style="211" customWidth="1"/>
    <col min="2" max="2" width="38" style="211" customWidth="1"/>
    <col min="3" max="3" width="15.28515625" style="211" customWidth="1"/>
    <col min="4" max="4" width="16.42578125" style="211" customWidth="1"/>
    <col min="5" max="5" width="16.140625" style="211" customWidth="1"/>
    <col min="6" max="6" width="18.5703125" style="211" customWidth="1"/>
    <col min="7" max="7" width="15.7109375" style="211" customWidth="1"/>
    <col min="8" max="8" width="2.140625" style="211" customWidth="1"/>
    <col min="9" max="9" width="8.85546875" style="211"/>
    <col min="10" max="10" width="10.7109375" style="211" customWidth="1"/>
    <col min="11" max="256" width="8.85546875" style="211"/>
    <col min="257" max="257" width="11.5703125" style="211" customWidth="1"/>
    <col min="258" max="258" width="38" style="211" customWidth="1"/>
    <col min="259" max="259" width="15.28515625" style="211" customWidth="1"/>
    <col min="260" max="260" width="16.42578125" style="211" customWidth="1"/>
    <col min="261" max="261" width="16.140625" style="211" customWidth="1"/>
    <col min="262" max="262" width="18.5703125" style="211" customWidth="1"/>
    <col min="263" max="263" width="15.7109375" style="211" customWidth="1"/>
    <col min="264" max="264" width="2.140625" style="211" customWidth="1"/>
    <col min="265" max="265" width="8.85546875" style="211"/>
    <col min="266" max="266" width="10.7109375" style="211" customWidth="1"/>
    <col min="267" max="512" width="8.85546875" style="211"/>
    <col min="513" max="513" width="11.5703125" style="211" customWidth="1"/>
    <col min="514" max="514" width="38" style="211" customWidth="1"/>
    <col min="515" max="515" width="15.28515625" style="211" customWidth="1"/>
    <col min="516" max="516" width="16.42578125" style="211" customWidth="1"/>
    <col min="517" max="517" width="16.140625" style="211" customWidth="1"/>
    <col min="518" max="518" width="18.5703125" style="211" customWidth="1"/>
    <col min="519" max="519" width="15.7109375" style="211" customWidth="1"/>
    <col min="520" max="520" width="2.140625" style="211" customWidth="1"/>
    <col min="521" max="521" width="8.85546875" style="211"/>
    <col min="522" max="522" width="10.7109375" style="211" customWidth="1"/>
    <col min="523" max="768" width="8.85546875" style="211"/>
    <col min="769" max="769" width="11.5703125" style="211" customWidth="1"/>
    <col min="770" max="770" width="38" style="211" customWidth="1"/>
    <col min="771" max="771" width="15.28515625" style="211" customWidth="1"/>
    <col min="772" max="772" width="16.42578125" style="211" customWidth="1"/>
    <col min="773" max="773" width="16.140625" style="211" customWidth="1"/>
    <col min="774" max="774" width="18.5703125" style="211" customWidth="1"/>
    <col min="775" max="775" width="15.7109375" style="211" customWidth="1"/>
    <col min="776" max="776" width="2.140625" style="211" customWidth="1"/>
    <col min="777" max="777" width="8.85546875" style="211"/>
    <col min="778" max="778" width="10.7109375" style="211" customWidth="1"/>
    <col min="779" max="1024" width="8.85546875" style="211"/>
    <col min="1025" max="1025" width="11.5703125" style="211" customWidth="1"/>
    <col min="1026" max="1026" width="38" style="211" customWidth="1"/>
    <col min="1027" max="1027" width="15.28515625" style="211" customWidth="1"/>
    <col min="1028" max="1028" width="16.42578125" style="211" customWidth="1"/>
    <col min="1029" max="1029" width="16.140625" style="211" customWidth="1"/>
    <col min="1030" max="1030" width="18.5703125" style="211" customWidth="1"/>
    <col min="1031" max="1031" width="15.7109375" style="211" customWidth="1"/>
    <col min="1032" max="1032" width="2.140625" style="211" customWidth="1"/>
    <col min="1033" max="1033" width="8.85546875" style="211"/>
    <col min="1034" max="1034" width="10.7109375" style="211" customWidth="1"/>
    <col min="1035" max="1280" width="8.85546875" style="211"/>
    <col min="1281" max="1281" width="11.5703125" style="211" customWidth="1"/>
    <col min="1282" max="1282" width="38" style="211" customWidth="1"/>
    <col min="1283" max="1283" width="15.28515625" style="211" customWidth="1"/>
    <col min="1284" max="1284" width="16.42578125" style="211" customWidth="1"/>
    <col min="1285" max="1285" width="16.140625" style="211" customWidth="1"/>
    <col min="1286" max="1286" width="18.5703125" style="211" customWidth="1"/>
    <col min="1287" max="1287" width="15.7109375" style="211" customWidth="1"/>
    <col min="1288" max="1288" width="2.140625" style="211" customWidth="1"/>
    <col min="1289" max="1289" width="8.85546875" style="211"/>
    <col min="1290" max="1290" width="10.7109375" style="211" customWidth="1"/>
    <col min="1291" max="1536" width="8.85546875" style="211"/>
    <col min="1537" max="1537" width="11.5703125" style="211" customWidth="1"/>
    <col min="1538" max="1538" width="38" style="211" customWidth="1"/>
    <col min="1539" max="1539" width="15.28515625" style="211" customWidth="1"/>
    <col min="1540" max="1540" width="16.42578125" style="211" customWidth="1"/>
    <col min="1541" max="1541" width="16.140625" style="211" customWidth="1"/>
    <col min="1542" max="1542" width="18.5703125" style="211" customWidth="1"/>
    <col min="1543" max="1543" width="15.7109375" style="211" customWidth="1"/>
    <col min="1544" max="1544" width="2.140625" style="211" customWidth="1"/>
    <col min="1545" max="1545" width="8.85546875" style="211"/>
    <col min="1546" max="1546" width="10.7109375" style="211" customWidth="1"/>
    <col min="1547" max="1792" width="8.85546875" style="211"/>
    <col min="1793" max="1793" width="11.5703125" style="211" customWidth="1"/>
    <col min="1794" max="1794" width="38" style="211" customWidth="1"/>
    <col min="1795" max="1795" width="15.28515625" style="211" customWidth="1"/>
    <col min="1796" max="1796" width="16.42578125" style="211" customWidth="1"/>
    <col min="1797" max="1797" width="16.140625" style="211" customWidth="1"/>
    <col min="1798" max="1798" width="18.5703125" style="211" customWidth="1"/>
    <col min="1799" max="1799" width="15.7109375" style="211" customWidth="1"/>
    <col min="1800" max="1800" width="2.140625" style="211" customWidth="1"/>
    <col min="1801" max="1801" width="8.85546875" style="211"/>
    <col min="1802" max="1802" width="10.7109375" style="211" customWidth="1"/>
    <col min="1803" max="2048" width="8.85546875" style="211"/>
    <col min="2049" max="2049" width="11.5703125" style="211" customWidth="1"/>
    <col min="2050" max="2050" width="38" style="211" customWidth="1"/>
    <col min="2051" max="2051" width="15.28515625" style="211" customWidth="1"/>
    <col min="2052" max="2052" width="16.42578125" style="211" customWidth="1"/>
    <col min="2053" max="2053" width="16.140625" style="211" customWidth="1"/>
    <col min="2054" max="2054" width="18.5703125" style="211" customWidth="1"/>
    <col min="2055" max="2055" width="15.7109375" style="211" customWidth="1"/>
    <col min="2056" max="2056" width="2.140625" style="211" customWidth="1"/>
    <col min="2057" max="2057" width="8.85546875" style="211"/>
    <col min="2058" max="2058" width="10.7109375" style="211" customWidth="1"/>
    <col min="2059" max="2304" width="8.85546875" style="211"/>
    <col min="2305" max="2305" width="11.5703125" style="211" customWidth="1"/>
    <col min="2306" max="2306" width="38" style="211" customWidth="1"/>
    <col min="2307" max="2307" width="15.28515625" style="211" customWidth="1"/>
    <col min="2308" max="2308" width="16.42578125" style="211" customWidth="1"/>
    <col min="2309" max="2309" width="16.140625" style="211" customWidth="1"/>
    <col min="2310" max="2310" width="18.5703125" style="211" customWidth="1"/>
    <col min="2311" max="2311" width="15.7109375" style="211" customWidth="1"/>
    <col min="2312" max="2312" width="2.140625" style="211" customWidth="1"/>
    <col min="2313" max="2313" width="8.85546875" style="211"/>
    <col min="2314" max="2314" width="10.7109375" style="211" customWidth="1"/>
    <col min="2315" max="2560" width="8.85546875" style="211"/>
    <col min="2561" max="2561" width="11.5703125" style="211" customWidth="1"/>
    <col min="2562" max="2562" width="38" style="211" customWidth="1"/>
    <col min="2563" max="2563" width="15.28515625" style="211" customWidth="1"/>
    <col min="2564" max="2564" width="16.42578125" style="211" customWidth="1"/>
    <col min="2565" max="2565" width="16.140625" style="211" customWidth="1"/>
    <col min="2566" max="2566" width="18.5703125" style="211" customWidth="1"/>
    <col min="2567" max="2567" width="15.7109375" style="211" customWidth="1"/>
    <col min="2568" max="2568" width="2.140625" style="211" customWidth="1"/>
    <col min="2569" max="2569" width="8.85546875" style="211"/>
    <col min="2570" max="2570" width="10.7109375" style="211" customWidth="1"/>
    <col min="2571" max="2816" width="8.85546875" style="211"/>
    <col min="2817" max="2817" width="11.5703125" style="211" customWidth="1"/>
    <col min="2818" max="2818" width="38" style="211" customWidth="1"/>
    <col min="2819" max="2819" width="15.28515625" style="211" customWidth="1"/>
    <col min="2820" max="2820" width="16.42578125" style="211" customWidth="1"/>
    <col min="2821" max="2821" width="16.140625" style="211" customWidth="1"/>
    <col min="2822" max="2822" width="18.5703125" style="211" customWidth="1"/>
    <col min="2823" max="2823" width="15.7109375" style="211" customWidth="1"/>
    <col min="2824" max="2824" width="2.140625" style="211" customWidth="1"/>
    <col min="2825" max="2825" width="8.85546875" style="211"/>
    <col min="2826" max="2826" width="10.7109375" style="211" customWidth="1"/>
    <col min="2827" max="3072" width="8.85546875" style="211"/>
    <col min="3073" max="3073" width="11.5703125" style="211" customWidth="1"/>
    <col min="3074" max="3074" width="38" style="211" customWidth="1"/>
    <col min="3075" max="3075" width="15.28515625" style="211" customWidth="1"/>
    <col min="3076" max="3076" width="16.42578125" style="211" customWidth="1"/>
    <col min="3077" max="3077" width="16.140625" style="211" customWidth="1"/>
    <col min="3078" max="3078" width="18.5703125" style="211" customWidth="1"/>
    <col min="3079" max="3079" width="15.7109375" style="211" customWidth="1"/>
    <col min="3080" max="3080" width="2.140625" style="211" customWidth="1"/>
    <col min="3081" max="3081" width="8.85546875" style="211"/>
    <col min="3082" max="3082" width="10.7109375" style="211" customWidth="1"/>
    <col min="3083" max="3328" width="8.85546875" style="211"/>
    <col min="3329" max="3329" width="11.5703125" style="211" customWidth="1"/>
    <col min="3330" max="3330" width="38" style="211" customWidth="1"/>
    <col min="3331" max="3331" width="15.28515625" style="211" customWidth="1"/>
    <col min="3332" max="3332" width="16.42578125" style="211" customWidth="1"/>
    <col min="3333" max="3333" width="16.140625" style="211" customWidth="1"/>
    <col min="3334" max="3334" width="18.5703125" style="211" customWidth="1"/>
    <col min="3335" max="3335" width="15.7109375" style="211" customWidth="1"/>
    <col min="3336" max="3336" width="2.140625" style="211" customWidth="1"/>
    <col min="3337" max="3337" width="8.85546875" style="211"/>
    <col min="3338" max="3338" width="10.7109375" style="211" customWidth="1"/>
    <col min="3339" max="3584" width="8.85546875" style="211"/>
    <col min="3585" max="3585" width="11.5703125" style="211" customWidth="1"/>
    <col min="3586" max="3586" width="38" style="211" customWidth="1"/>
    <col min="3587" max="3587" width="15.28515625" style="211" customWidth="1"/>
    <col min="3588" max="3588" width="16.42578125" style="211" customWidth="1"/>
    <col min="3589" max="3589" width="16.140625" style="211" customWidth="1"/>
    <col min="3590" max="3590" width="18.5703125" style="211" customWidth="1"/>
    <col min="3591" max="3591" width="15.7109375" style="211" customWidth="1"/>
    <col min="3592" max="3592" width="2.140625" style="211" customWidth="1"/>
    <col min="3593" max="3593" width="8.85546875" style="211"/>
    <col min="3594" max="3594" width="10.7109375" style="211" customWidth="1"/>
    <col min="3595" max="3840" width="8.85546875" style="211"/>
    <col min="3841" max="3841" width="11.5703125" style="211" customWidth="1"/>
    <col min="3842" max="3842" width="38" style="211" customWidth="1"/>
    <col min="3843" max="3843" width="15.28515625" style="211" customWidth="1"/>
    <col min="3844" max="3844" width="16.42578125" style="211" customWidth="1"/>
    <col min="3845" max="3845" width="16.140625" style="211" customWidth="1"/>
    <col min="3846" max="3846" width="18.5703125" style="211" customWidth="1"/>
    <col min="3847" max="3847" width="15.7109375" style="211" customWidth="1"/>
    <col min="3848" max="3848" width="2.140625" style="211" customWidth="1"/>
    <col min="3849" max="3849" width="8.85546875" style="211"/>
    <col min="3850" max="3850" width="10.7109375" style="211" customWidth="1"/>
    <col min="3851" max="4096" width="8.85546875" style="211"/>
    <col min="4097" max="4097" width="11.5703125" style="211" customWidth="1"/>
    <col min="4098" max="4098" width="38" style="211" customWidth="1"/>
    <col min="4099" max="4099" width="15.28515625" style="211" customWidth="1"/>
    <col min="4100" max="4100" width="16.42578125" style="211" customWidth="1"/>
    <col min="4101" max="4101" width="16.140625" style="211" customWidth="1"/>
    <col min="4102" max="4102" width="18.5703125" style="211" customWidth="1"/>
    <col min="4103" max="4103" width="15.7109375" style="211" customWidth="1"/>
    <col min="4104" max="4104" width="2.140625" style="211" customWidth="1"/>
    <col min="4105" max="4105" width="8.85546875" style="211"/>
    <col min="4106" max="4106" width="10.7109375" style="211" customWidth="1"/>
    <col min="4107" max="4352" width="8.85546875" style="211"/>
    <col min="4353" max="4353" width="11.5703125" style="211" customWidth="1"/>
    <col min="4354" max="4354" width="38" style="211" customWidth="1"/>
    <col min="4355" max="4355" width="15.28515625" style="211" customWidth="1"/>
    <col min="4356" max="4356" width="16.42578125" style="211" customWidth="1"/>
    <col min="4357" max="4357" width="16.140625" style="211" customWidth="1"/>
    <col min="4358" max="4358" width="18.5703125" style="211" customWidth="1"/>
    <col min="4359" max="4359" width="15.7109375" style="211" customWidth="1"/>
    <col min="4360" max="4360" width="2.140625" style="211" customWidth="1"/>
    <col min="4361" max="4361" width="8.85546875" style="211"/>
    <col min="4362" max="4362" width="10.7109375" style="211" customWidth="1"/>
    <col min="4363" max="4608" width="8.85546875" style="211"/>
    <col min="4609" max="4609" width="11.5703125" style="211" customWidth="1"/>
    <col min="4610" max="4610" width="38" style="211" customWidth="1"/>
    <col min="4611" max="4611" width="15.28515625" style="211" customWidth="1"/>
    <col min="4612" max="4612" width="16.42578125" style="211" customWidth="1"/>
    <col min="4613" max="4613" width="16.140625" style="211" customWidth="1"/>
    <col min="4614" max="4614" width="18.5703125" style="211" customWidth="1"/>
    <col min="4615" max="4615" width="15.7109375" style="211" customWidth="1"/>
    <col min="4616" max="4616" width="2.140625" style="211" customWidth="1"/>
    <col min="4617" max="4617" width="8.85546875" style="211"/>
    <col min="4618" max="4618" width="10.7109375" style="211" customWidth="1"/>
    <col min="4619" max="4864" width="8.85546875" style="211"/>
    <col min="4865" max="4865" width="11.5703125" style="211" customWidth="1"/>
    <col min="4866" max="4866" width="38" style="211" customWidth="1"/>
    <col min="4867" max="4867" width="15.28515625" style="211" customWidth="1"/>
    <col min="4868" max="4868" width="16.42578125" style="211" customWidth="1"/>
    <col min="4869" max="4869" width="16.140625" style="211" customWidth="1"/>
    <col min="4870" max="4870" width="18.5703125" style="211" customWidth="1"/>
    <col min="4871" max="4871" width="15.7109375" style="211" customWidth="1"/>
    <col min="4872" max="4872" width="2.140625" style="211" customWidth="1"/>
    <col min="4873" max="4873" width="8.85546875" style="211"/>
    <col min="4874" max="4874" width="10.7109375" style="211" customWidth="1"/>
    <col min="4875" max="5120" width="8.85546875" style="211"/>
    <col min="5121" max="5121" width="11.5703125" style="211" customWidth="1"/>
    <col min="5122" max="5122" width="38" style="211" customWidth="1"/>
    <col min="5123" max="5123" width="15.28515625" style="211" customWidth="1"/>
    <col min="5124" max="5124" width="16.42578125" style="211" customWidth="1"/>
    <col min="5125" max="5125" width="16.140625" style="211" customWidth="1"/>
    <col min="5126" max="5126" width="18.5703125" style="211" customWidth="1"/>
    <col min="5127" max="5127" width="15.7109375" style="211" customWidth="1"/>
    <col min="5128" max="5128" width="2.140625" style="211" customWidth="1"/>
    <col min="5129" max="5129" width="8.85546875" style="211"/>
    <col min="5130" max="5130" width="10.7109375" style="211" customWidth="1"/>
    <col min="5131" max="5376" width="8.85546875" style="211"/>
    <col min="5377" max="5377" width="11.5703125" style="211" customWidth="1"/>
    <col min="5378" max="5378" width="38" style="211" customWidth="1"/>
    <col min="5379" max="5379" width="15.28515625" style="211" customWidth="1"/>
    <col min="5380" max="5380" width="16.42578125" style="211" customWidth="1"/>
    <col min="5381" max="5381" width="16.140625" style="211" customWidth="1"/>
    <col min="5382" max="5382" width="18.5703125" style="211" customWidth="1"/>
    <col min="5383" max="5383" width="15.7109375" style="211" customWidth="1"/>
    <col min="5384" max="5384" width="2.140625" style="211" customWidth="1"/>
    <col min="5385" max="5385" width="8.85546875" style="211"/>
    <col min="5386" max="5386" width="10.7109375" style="211" customWidth="1"/>
    <col min="5387" max="5632" width="8.85546875" style="211"/>
    <col min="5633" max="5633" width="11.5703125" style="211" customWidth="1"/>
    <col min="5634" max="5634" width="38" style="211" customWidth="1"/>
    <col min="5635" max="5635" width="15.28515625" style="211" customWidth="1"/>
    <col min="5636" max="5636" width="16.42578125" style="211" customWidth="1"/>
    <col min="5637" max="5637" width="16.140625" style="211" customWidth="1"/>
    <col min="5638" max="5638" width="18.5703125" style="211" customWidth="1"/>
    <col min="5639" max="5639" width="15.7109375" style="211" customWidth="1"/>
    <col min="5640" max="5640" width="2.140625" style="211" customWidth="1"/>
    <col min="5641" max="5641" width="8.85546875" style="211"/>
    <col min="5642" max="5642" width="10.7109375" style="211" customWidth="1"/>
    <col min="5643" max="5888" width="8.85546875" style="211"/>
    <col min="5889" max="5889" width="11.5703125" style="211" customWidth="1"/>
    <col min="5890" max="5890" width="38" style="211" customWidth="1"/>
    <col min="5891" max="5891" width="15.28515625" style="211" customWidth="1"/>
    <col min="5892" max="5892" width="16.42578125" style="211" customWidth="1"/>
    <col min="5893" max="5893" width="16.140625" style="211" customWidth="1"/>
    <col min="5894" max="5894" width="18.5703125" style="211" customWidth="1"/>
    <col min="5895" max="5895" width="15.7109375" style="211" customWidth="1"/>
    <col min="5896" max="5896" width="2.140625" style="211" customWidth="1"/>
    <col min="5897" max="5897" width="8.85546875" style="211"/>
    <col min="5898" max="5898" width="10.7109375" style="211" customWidth="1"/>
    <col min="5899" max="6144" width="8.85546875" style="211"/>
    <col min="6145" max="6145" width="11.5703125" style="211" customWidth="1"/>
    <col min="6146" max="6146" width="38" style="211" customWidth="1"/>
    <col min="6147" max="6147" width="15.28515625" style="211" customWidth="1"/>
    <col min="6148" max="6148" width="16.42578125" style="211" customWidth="1"/>
    <col min="6149" max="6149" width="16.140625" style="211" customWidth="1"/>
    <col min="6150" max="6150" width="18.5703125" style="211" customWidth="1"/>
    <col min="6151" max="6151" width="15.7109375" style="211" customWidth="1"/>
    <col min="6152" max="6152" width="2.140625" style="211" customWidth="1"/>
    <col min="6153" max="6153" width="8.85546875" style="211"/>
    <col min="6154" max="6154" width="10.7109375" style="211" customWidth="1"/>
    <col min="6155" max="6400" width="8.85546875" style="211"/>
    <col min="6401" max="6401" width="11.5703125" style="211" customWidth="1"/>
    <col min="6402" max="6402" width="38" style="211" customWidth="1"/>
    <col min="6403" max="6403" width="15.28515625" style="211" customWidth="1"/>
    <col min="6404" max="6404" width="16.42578125" style="211" customWidth="1"/>
    <col min="6405" max="6405" width="16.140625" style="211" customWidth="1"/>
    <col min="6406" max="6406" width="18.5703125" style="211" customWidth="1"/>
    <col min="6407" max="6407" width="15.7109375" style="211" customWidth="1"/>
    <col min="6408" max="6408" width="2.140625" style="211" customWidth="1"/>
    <col min="6409" max="6409" width="8.85546875" style="211"/>
    <col min="6410" max="6410" width="10.7109375" style="211" customWidth="1"/>
    <col min="6411" max="6656" width="8.85546875" style="211"/>
    <col min="6657" max="6657" width="11.5703125" style="211" customWidth="1"/>
    <col min="6658" max="6658" width="38" style="211" customWidth="1"/>
    <col min="6659" max="6659" width="15.28515625" style="211" customWidth="1"/>
    <col min="6660" max="6660" width="16.42578125" style="211" customWidth="1"/>
    <col min="6661" max="6661" width="16.140625" style="211" customWidth="1"/>
    <col min="6662" max="6662" width="18.5703125" style="211" customWidth="1"/>
    <col min="6663" max="6663" width="15.7109375" style="211" customWidth="1"/>
    <col min="6664" max="6664" width="2.140625" style="211" customWidth="1"/>
    <col min="6665" max="6665" width="8.85546875" style="211"/>
    <col min="6666" max="6666" width="10.7109375" style="211" customWidth="1"/>
    <col min="6667" max="6912" width="8.85546875" style="211"/>
    <col min="6913" max="6913" width="11.5703125" style="211" customWidth="1"/>
    <col min="6914" max="6914" width="38" style="211" customWidth="1"/>
    <col min="6915" max="6915" width="15.28515625" style="211" customWidth="1"/>
    <col min="6916" max="6916" width="16.42578125" style="211" customWidth="1"/>
    <col min="6917" max="6917" width="16.140625" style="211" customWidth="1"/>
    <col min="6918" max="6918" width="18.5703125" style="211" customWidth="1"/>
    <col min="6919" max="6919" width="15.7109375" style="211" customWidth="1"/>
    <col min="6920" max="6920" width="2.140625" style="211" customWidth="1"/>
    <col min="6921" max="6921" width="8.85546875" style="211"/>
    <col min="6922" max="6922" width="10.7109375" style="211" customWidth="1"/>
    <col min="6923" max="7168" width="8.85546875" style="211"/>
    <col min="7169" max="7169" width="11.5703125" style="211" customWidth="1"/>
    <col min="7170" max="7170" width="38" style="211" customWidth="1"/>
    <col min="7171" max="7171" width="15.28515625" style="211" customWidth="1"/>
    <col min="7172" max="7172" width="16.42578125" style="211" customWidth="1"/>
    <col min="7173" max="7173" width="16.140625" style="211" customWidth="1"/>
    <col min="7174" max="7174" width="18.5703125" style="211" customWidth="1"/>
    <col min="7175" max="7175" width="15.7109375" style="211" customWidth="1"/>
    <col min="7176" max="7176" width="2.140625" style="211" customWidth="1"/>
    <col min="7177" max="7177" width="8.85546875" style="211"/>
    <col min="7178" max="7178" width="10.7109375" style="211" customWidth="1"/>
    <col min="7179" max="7424" width="8.85546875" style="211"/>
    <col min="7425" max="7425" width="11.5703125" style="211" customWidth="1"/>
    <col min="7426" max="7426" width="38" style="211" customWidth="1"/>
    <col min="7427" max="7427" width="15.28515625" style="211" customWidth="1"/>
    <col min="7428" max="7428" width="16.42578125" style="211" customWidth="1"/>
    <col min="7429" max="7429" width="16.140625" style="211" customWidth="1"/>
    <col min="7430" max="7430" width="18.5703125" style="211" customWidth="1"/>
    <col min="7431" max="7431" width="15.7109375" style="211" customWidth="1"/>
    <col min="7432" max="7432" width="2.140625" style="211" customWidth="1"/>
    <col min="7433" max="7433" width="8.85546875" style="211"/>
    <col min="7434" max="7434" width="10.7109375" style="211" customWidth="1"/>
    <col min="7435" max="7680" width="8.85546875" style="211"/>
    <col min="7681" max="7681" width="11.5703125" style="211" customWidth="1"/>
    <col min="7682" max="7682" width="38" style="211" customWidth="1"/>
    <col min="7683" max="7683" width="15.28515625" style="211" customWidth="1"/>
    <col min="7684" max="7684" width="16.42578125" style="211" customWidth="1"/>
    <col min="7685" max="7685" width="16.140625" style="211" customWidth="1"/>
    <col min="7686" max="7686" width="18.5703125" style="211" customWidth="1"/>
    <col min="7687" max="7687" width="15.7109375" style="211" customWidth="1"/>
    <col min="7688" max="7688" width="2.140625" style="211" customWidth="1"/>
    <col min="7689" max="7689" width="8.85546875" style="211"/>
    <col min="7690" max="7690" width="10.7109375" style="211" customWidth="1"/>
    <col min="7691" max="7936" width="8.85546875" style="211"/>
    <col min="7937" max="7937" width="11.5703125" style="211" customWidth="1"/>
    <col min="7938" max="7938" width="38" style="211" customWidth="1"/>
    <col min="7939" max="7939" width="15.28515625" style="211" customWidth="1"/>
    <col min="7940" max="7940" width="16.42578125" style="211" customWidth="1"/>
    <col min="7941" max="7941" width="16.140625" style="211" customWidth="1"/>
    <col min="7942" max="7942" width="18.5703125" style="211" customWidth="1"/>
    <col min="7943" max="7943" width="15.7109375" style="211" customWidth="1"/>
    <col min="7944" max="7944" width="2.140625" style="211" customWidth="1"/>
    <col min="7945" max="7945" width="8.85546875" style="211"/>
    <col min="7946" max="7946" width="10.7109375" style="211" customWidth="1"/>
    <col min="7947" max="8192" width="8.85546875" style="211"/>
    <col min="8193" max="8193" width="11.5703125" style="211" customWidth="1"/>
    <col min="8194" max="8194" width="38" style="211" customWidth="1"/>
    <col min="8195" max="8195" width="15.28515625" style="211" customWidth="1"/>
    <col min="8196" max="8196" width="16.42578125" style="211" customWidth="1"/>
    <col min="8197" max="8197" width="16.140625" style="211" customWidth="1"/>
    <col min="8198" max="8198" width="18.5703125" style="211" customWidth="1"/>
    <col min="8199" max="8199" width="15.7109375" style="211" customWidth="1"/>
    <col min="8200" max="8200" width="2.140625" style="211" customWidth="1"/>
    <col min="8201" max="8201" width="8.85546875" style="211"/>
    <col min="8202" max="8202" width="10.7109375" style="211" customWidth="1"/>
    <col min="8203" max="8448" width="8.85546875" style="211"/>
    <col min="8449" max="8449" width="11.5703125" style="211" customWidth="1"/>
    <col min="8450" max="8450" width="38" style="211" customWidth="1"/>
    <col min="8451" max="8451" width="15.28515625" style="211" customWidth="1"/>
    <col min="8452" max="8452" width="16.42578125" style="211" customWidth="1"/>
    <col min="8453" max="8453" width="16.140625" style="211" customWidth="1"/>
    <col min="8454" max="8454" width="18.5703125" style="211" customWidth="1"/>
    <col min="8455" max="8455" width="15.7109375" style="211" customWidth="1"/>
    <col min="8456" max="8456" width="2.140625" style="211" customWidth="1"/>
    <col min="8457" max="8457" width="8.85546875" style="211"/>
    <col min="8458" max="8458" width="10.7109375" style="211" customWidth="1"/>
    <col min="8459" max="8704" width="8.85546875" style="211"/>
    <col min="8705" max="8705" width="11.5703125" style="211" customWidth="1"/>
    <col min="8706" max="8706" width="38" style="211" customWidth="1"/>
    <col min="8707" max="8707" width="15.28515625" style="211" customWidth="1"/>
    <col min="8708" max="8708" width="16.42578125" style="211" customWidth="1"/>
    <col min="8709" max="8709" width="16.140625" style="211" customWidth="1"/>
    <col min="8710" max="8710" width="18.5703125" style="211" customWidth="1"/>
    <col min="8711" max="8711" width="15.7109375" style="211" customWidth="1"/>
    <col min="8712" max="8712" width="2.140625" style="211" customWidth="1"/>
    <col min="8713" max="8713" width="8.85546875" style="211"/>
    <col min="8714" max="8714" width="10.7109375" style="211" customWidth="1"/>
    <col min="8715" max="8960" width="8.85546875" style="211"/>
    <col min="8961" max="8961" width="11.5703125" style="211" customWidth="1"/>
    <col min="8962" max="8962" width="38" style="211" customWidth="1"/>
    <col min="8963" max="8963" width="15.28515625" style="211" customWidth="1"/>
    <col min="8964" max="8964" width="16.42578125" style="211" customWidth="1"/>
    <col min="8965" max="8965" width="16.140625" style="211" customWidth="1"/>
    <col min="8966" max="8966" width="18.5703125" style="211" customWidth="1"/>
    <col min="8967" max="8967" width="15.7109375" style="211" customWidth="1"/>
    <col min="8968" max="8968" width="2.140625" style="211" customWidth="1"/>
    <col min="8969" max="8969" width="8.85546875" style="211"/>
    <col min="8970" max="8970" width="10.7109375" style="211" customWidth="1"/>
    <col min="8971" max="9216" width="8.85546875" style="211"/>
    <col min="9217" max="9217" width="11.5703125" style="211" customWidth="1"/>
    <col min="9218" max="9218" width="38" style="211" customWidth="1"/>
    <col min="9219" max="9219" width="15.28515625" style="211" customWidth="1"/>
    <col min="9220" max="9220" width="16.42578125" style="211" customWidth="1"/>
    <col min="9221" max="9221" width="16.140625" style="211" customWidth="1"/>
    <col min="9222" max="9222" width="18.5703125" style="211" customWidth="1"/>
    <col min="9223" max="9223" width="15.7109375" style="211" customWidth="1"/>
    <col min="9224" max="9224" width="2.140625" style="211" customWidth="1"/>
    <col min="9225" max="9225" width="8.85546875" style="211"/>
    <col min="9226" max="9226" width="10.7109375" style="211" customWidth="1"/>
    <col min="9227" max="9472" width="8.85546875" style="211"/>
    <col min="9473" max="9473" width="11.5703125" style="211" customWidth="1"/>
    <col min="9474" max="9474" width="38" style="211" customWidth="1"/>
    <col min="9475" max="9475" width="15.28515625" style="211" customWidth="1"/>
    <col min="9476" max="9476" width="16.42578125" style="211" customWidth="1"/>
    <col min="9477" max="9477" width="16.140625" style="211" customWidth="1"/>
    <col min="9478" max="9478" width="18.5703125" style="211" customWidth="1"/>
    <col min="9479" max="9479" width="15.7109375" style="211" customWidth="1"/>
    <col min="9480" max="9480" width="2.140625" style="211" customWidth="1"/>
    <col min="9481" max="9481" width="8.85546875" style="211"/>
    <col min="9482" max="9482" width="10.7109375" style="211" customWidth="1"/>
    <col min="9483" max="9728" width="8.85546875" style="211"/>
    <col min="9729" max="9729" width="11.5703125" style="211" customWidth="1"/>
    <col min="9730" max="9730" width="38" style="211" customWidth="1"/>
    <col min="9731" max="9731" width="15.28515625" style="211" customWidth="1"/>
    <col min="9732" max="9732" width="16.42578125" style="211" customWidth="1"/>
    <col min="9733" max="9733" width="16.140625" style="211" customWidth="1"/>
    <col min="9734" max="9734" width="18.5703125" style="211" customWidth="1"/>
    <col min="9735" max="9735" width="15.7109375" style="211" customWidth="1"/>
    <col min="9736" max="9736" width="2.140625" style="211" customWidth="1"/>
    <col min="9737" max="9737" width="8.85546875" style="211"/>
    <col min="9738" max="9738" width="10.7109375" style="211" customWidth="1"/>
    <col min="9739" max="9984" width="8.85546875" style="211"/>
    <col min="9985" max="9985" width="11.5703125" style="211" customWidth="1"/>
    <col min="9986" max="9986" width="38" style="211" customWidth="1"/>
    <col min="9987" max="9987" width="15.28515625" style="211" customWidth="1"/>
    <col min="9988" max="9988" width="16.42578125" style="211" customWidth="1"/>
    <col min="9989" max="9989" width="16.140625" style="211" customWidth="1"/>
    <col min="9990" max="9990" width="18.5703125" style="211" customWidth="1"/>
    <col min="9991" max="9991" width="15.7109375" style="211" customWidth="1"/>
    <col min="9992" max="9992" width="2.140625" style="211" customWidth="1"/>
    <col min="9993" max="9993" width="8.85546875" style="211"/>
    <col min="9994" max="9994" width="10.7109375" style="211" customWidth="1"/>
    <col min="9995" max="10240" width="8.85546875" style="211"/>
    <col min="10241" max="10241" width="11.5703125" style="211" customWidth="1"/>
    <col min="10242" max="10242" width="38" style="211" customWidth="1"/>
    <col min="10243" max="10243" width="15.28515625" style="211" customWidth="1"/>
    <col min="10244" max="10244" width="16.42578125" style="211" customWidth="1"/>
    <col min="10245" max="10245" width="16.140625" style="211" customWidth="1"/>
    <col min="10246" max="10246" width="18.5703125" style="211" customWidth="1"/>
    <col min="10247" max="10247" width="15.7109375" style="211" customWidth="1"/>
    <col min="10248" max="10248" width="2.140625" style="211" customWidth="1"/>
    <col min="10249" max="10249" width="8.85546875" style="211"/>
    <col min="10250" max="10250" width="10.7109375" style="211" customWidth="1"/>
    <col min="10251" max="10496" width="8.85546875" style="211"/>
    <col min="10497" max="10497" width="11.5703125" style="211" customWidth="1"/>
    <col min="10498" max="10498" width="38" style="211" customWidth="1"/>
    <col min="10499" max="10499" width="15.28515625" style="211" customWidth="1"/>
    <col min="10500" max="10500" width="16.42578125" style="211" customWidth="1"/>
    <col min="10501" max="10501" width="16.140625" style="211" customWidth="1"/>
    <col min="10502" max="10502" width="18.5703125" style="211" customWidth="1"/>
    <col min="10503" max="10503" width="15.7109375" style="211" customWidth="1"/>
    <col min="10504" max="10504" width="2.140625" style="211" customWidth="1"/>
    <col min="10505" max="10505" width="8.85546875" style="211"/>
    <col min="10506" max="10506" width="10.7109375" style="211" customWidth="1"/>
    <col min="10507" max="10752" width="8.85546875" style="211"/>
    <col min="10753" max="10753" width="11.5703125" style="211" customWidth="1"/>
    <col min="10754" max="10754" width="38" style="211" customWidth="1"/>
    <col min="10755" max="10755" width="15.28515625" style="211" customWidth="1"/>
    <col min="10756" max="10756" width="16.42578125" style="211" customWidth="1"/>
    <col min="10757" max="10757" width="16.140625" style="211" customWidth="1"/>
    <col min="10758" max="10758" width="18.5703125" style="211" customWidth="1"/>
    <col min="10759" max="10759" width="15.7109375" style="211" customWidth="1"/>
    <col min="10760" max="10760" width="2.140625" style="211" customWidth="1"/>
    <col min="10761" max="10761" width="8.85546875" style="211"/>
    <col min="10762" max="10762" width="10.7109375" style="211" customWidth="1"/>
    <col min="10763" max="11008" width="8.85546875" style="211"/>
    <col min="11009" max="11009" width="11.5703125" style="211" customWidth="1"/>
    <col min="11010" max="11010" width="38" style="211" customWidth="1"/>
    <col min="11011" max="11011" width="15.28515625" style="211" customWidth="1"/>
    <col min="11012" max="11012" width="16.42578125" style="211" customWidth="1"/>
    <col min="11013" max="11013" width="16.140625" style="211" customWidth="1"/>
    <col min="11014" max="11014" width="18.5703125" style="211" customWidth="1"/>
    <col min="11015" max="11015" width="15.7109375" style="211" customWidth="1"/>
    <col min="11016" max="11016" width="2.140625" style="211" customWidth="1"/>
    <col min="11017" max="11017" width="8.85546875" style="211"/>
    <col min="11018" max="11018" width="10.7109375" style="211" customWidth="1"/>
    <col min="11019" max="11264" width="8.85546875" style="211"/>
    <col min="11265" max="11265" width="11.5703125" style="211" customWidth="1"/>
    <col min="11266" max="11266" width="38" style="211" customWidth="1"/>
    <col min="11267" max="11267" width="15.28515625" style="211" customWidth="1"/>
    <col min="11268" max="11268" width="16.42578125" style="211" customWidth="1"/>
    <col min="11269" max="11269" width="16.140625" style="211" customWidth="1"/>
    <col min="11270" max="11270" width="18.5703125" style="211" customWidth="1"/>
    <col min="11271" max="11271" width="15.7109375" style="211" customWidth="1"/>
    <col min="11272" max="11272" width="2.140625" style="211" customWidth="1"/>
    <col min="11273" max="11273" width="8.85546875" style="211"/>
    <col min="11274" max="11274" width="10.7109375" style="211" customWidth="1"/>
    <col min="11275" max="11520" width="8.85546875" style="211"/>
    <col min="11521" max="11521" width="11.5703125" style="211" customWidth="1"/>
    <col min="11522" max="11522" width="38" style="211" customWidth="1"/>
    <col min="11523" max="11523" width="15.28515625" style="211" customWidth="1"/>
    <col min="11524" max="11524" width="16.42578125" style="211" customWidth="1"/>
    <col min="11525" max="11525" width="16.140625" style="211" customWidth="1"/>
    <col min="11526" max="11526" width="18.5703125" style="211" customWidth="1"/>
    <col min="11527" max="11527" width="15.7109375" style="211" customWidth="1"/>
    <col min="11528" max="11528" width="2.140625" style="211" customWidth="1"/>
    <col min="11529" max="11529" width="8.85546875" style="211"/>
    <col min="11530" max="11530" width="10.7109375" style="211" customWidth="1"/>
    <col min="11531" max="11776" width="8.85546875" style="211"/>
    <col min="11777" max="11777" width="11.5703125" style="211" customWidth="1"/>
    <col min="11778" max="11778" width="38" style="211" customWidth="1"/>
    <col min="11779" max="11779" width="15.28515625" style="211" customWidth="1"/>
    <col min="11780" max="11780" width="16.42578125" style="211" customWidth="1"/>
    <col min="11781" max="11781" width="16.140625" style="211" customWidth="1"/>
    <col min="11782" max="11782" width="18.5703125" style="211" customWidth="1"/>
    <col min="11783" max="11783" width="15.7109375" style="211" customWidth="1"/>
    <col min="11784" max="11784" width="2.140625" style="211" customWidth="1"/>
    <col min="11785" max="11785" width="8.85546875" style="211"/>
    <col min="11786" max="11786" width="10.7109375" style="211" customWidth="1"/>
    <col min="11787" max="12032" width="8.85546875" style="211"/>
    <col min="12033" max="12033" width="11.5703125" style="211" customWidth="1"/>
    <col min="12034" max="12034" width="38" style="211" customWidth="1"/>
    <col min="12035" max="12035" width="15.28515625" style="211" customWidth="1"/>
    <col min="12036" max="12036" width="16.42578125" style="211" customWidth="1"/>
    <col min="12037" max="12037" width="16.140625" style="211" customWidth="1"/>
    <col min="12038" max="12038" width="18.5703125" style="211" customWidth="1"/>
    <col min="12039" max="12039" width="15.7109375" style="211" customWidth="1"/>
    <col min="12040" max="12040" width="2.140625" style="211" customWidth="1"/>
    <col min="12041" max="12041" width="8.85546875" style="211"/>
    <col min="12042" max="12042" width="10.7109375" style="211" customWidth="1"/>
    <col min="12043" max="12288" width="8.85546875" style="211"/>
    <col min="12289" max="12289" width="11.5703125" style="211" customWidth="1"/>
    <col min="12290" max="12290" width="38" style="211" customWidth="1"/>
    <col min="12291" max="12291" width="15.28515625" style="211" customWidth="1"/>
    <col min="12292" max="12292" width="16.42578125" style="211" customWidth="1"/>
    <col min="12293" max="12293" width="16.140625" style="211" customWidth="1"/>
    <col min="12294" max="12294" width="18.5703125" style="211" customWidth="1"/>
    <col min="12295" max="12295" width="15.7109375" style="211" customWidth="1"/>
    <col min="12296" max="12296" width="2.140625" style="211" customWidth="1"/>
    <col min="12297" max="12297" width="8.85546875" style="211"/>
    <col min="12298" max="12298" width="10.7109375" style="211" customWidth="1"/>
    <col min="12299" max="12544" width="8.85546875" style="211"/>
    <col min="12545" max="12545" width="11.5703125" style="211" customWidth="1"/>
    <col min="12546" max="12546" width="38" style="211" customWidth="1"/>
    <col min="12547" max="12547" width="15.28515625" style="211" customWidth="1"/>
    <col min="12548" max="12548" width="16.42578125" style="211" customWidth="1"/>
    <col min="12549" max="12549" width="16.140625" style="211" customWidth="1"/>
    <col min="12550" max="12550" width="18.5703125" style="211" customWidth="1"/>
    <col min="12551" max="12551" width="15.7109375" style="211" customWidth="1"/>
    <col min="12552" max="12552" width="2.140625" style="211" customWidth="1"/>
    <col min="12553" max="12553" width="8.85546875" style="211"/>
    <col min="12554" max="12554" width="10.7109375" style="211" customWidth="1"/>
    <col min="12555" max="12800" width="8.85546875" style="211"/>
    <col min="12801" max="12801" width="11.5703125" style="211" customWidth="1"/>
    <col min="12802" max="12802" width="38" style="211" customWidth="1"/>
    <col min="12803" max="12803" width="15.28515625" style="211" customWidth="1"/>
    <col min="12804" max="12804" width="16.42578125" style="211" customWidth="1"/>
    <col min="12805" max="12805" width="16.140625" style="211" customWidth="1"/>
    <col min="12806" max="12806" width="18.5703125" style="211" customWidth="1"/>
    <col min="12807" max="12807" width="15.7109375" style="211" customWidth="1"/>
    <col min="12808" max="12808" width="2.140625" style="211" customWidth="1"/>
    <col min="12809" max="12809" width="8.85546875" style="211"/>
    <col min="12810" max="12810" width="10.7109375" style="211" customWidth="1"/>
    <col min="12811" max="13056" width="8.85546875" style="211"/>
    <col min="13057" max="13057" width="11.5703125" style="211" customWidth="1"/>
    <col min="13058" max="13058" width="38" style="211" customWidth="1"/>
    <col min="13059" max="13059" width="15.28515625" style="211" customWidth="1"/>
    <col min="13060" max="13060" width="16.42578125" style="211" customWidth="1"/>
    <col min="13061" max="13061" width="16.140625" style="211" customWidth="1"/>
    <col min="13062" max="13062" width="18.5703125" style="211" customWidth="1"/>
    <col min="13063" max="13063" width="15.7109375" style="211" customWidth="1"/>
    <col min="13064" max="13064" width="2.140625" style="211" customWidth="1"/>
    <col min="13065" max="13065" width="8.85546875" style="211"/>
    <col min="13066" max="13066" width="10.7109375" style="211" customWidth="1"/>
    <col min="13067" max="13312" width="8.85546875" style="211"/>
    <col min="13313" max="13313" width="11.5703125" style="211" customWidth="1"/>
    <col min="13314" max="13314" width="38" style="211" customWidth="1"/>
    <col min="13315" max="13315" width="15.28515625" style="211" customWidth="1"/>
    <col min="13316" max="13316" width="16.42578125" style="211" customWidth="1"/>
    <col min="13317" max="13317" width="16.140625" style="211" customWidth="1"/>
    <col min="13318" max="13318" width="18.5703125" style="211" customWidth="1"/>
    <col min="13319" max="13319" width="15.7109375" style="211" customWidth="1"/>
    <col min="13320" max="13320" width="2.140625" style="211" customWidth="1"/>
    <col min="13321" max="13321" width="8.85546875" style="211"/>
    <col min="13322" max="13322" width="10.7109375" style="211" customWidth="1"/>
    <col min="13323" max="13568" width="8.85546875" style="211"/>
    <col min="13569" max="13569" width="11.5703125" style="211" customWidth="1"/>
    <col min="13570" max="13570" width="38" style="211" customWidth="1"/>
    <col min="13571" max="13571" width="15.28515625" style="211" customWidth="1"/>
    <col min="13572" max="13572" width="16.42578125" style="211" customWidth="1"/>
    <col min="13573" max="13573" width="16.140625" style="211" customWidth="1"/>
    <col min="13574" max="13574" width="18.5703125" style="211" customWidth="1"/>
    <col min="13575" max="13575" width="15.7109375" style="211" customWidth="1"/>
    <col min="13576" max="13576" width="2.140625" style="211" customWidth="1"/>
    <col min="13577" max="13577" width="8.85546875" style="211"/>
    <col min="13578" max="13578" width="10.7109375" style="211" customWidth="1"/>
    <col min="13579" max="13824" width="8.85546875" style="211"/>
    <col min="13825" max="13825" width="11.5703125" style="211" customWidth="1"/>
    <col min="13826" max="13826" width="38" style="211" customWidth="1"/>
    <col min="13827" max="13827" width="15.28515625" style="211" customWidth="1"/>
    <col min="13828" max="13828" width="16.42578125" style="211" customWidth="1"/>
    <col min="13829" max="13829" width="16.140625" style="211" customWidth="1"/>
    <col min="13830" max="13830" width="18.5703125" style="211" customWidth="1"/>
    <col min="13831" max="13831" width="15.7109375" style="211" customWidth="1"/>
    <col min="13832" max="13832" width="2.140625" style="211" customWidth="1"/>
    <col min="13833" max="13833" width="8.85546875" style="211"/>
    <col min="13834" max="13834" width="10.7109375" style="211" customWidth="1"/>
    <col min="13835" max="14080" width="8.85546875" style="211"/>
    <col min="14081" max="14081" width="11.5703125" style="211" customWidth="1"/>
    <col min="14082" max="14082" width="38" style="211" customWidth="1"/>
    <col min="14083" max="14083" width="15.28515625" style="211" customWidth="1"/>
    <col min="14084" max="14084" width="16.42578125" style="211" customWidth="1"/>
    <col min="14085" max="14085" width="16.140625" style="211" customWidth="1"/>
    <col min="14086" max="14086" width="18.5703125" style="211" customWidth="1"/>
    <col min="14087" max="14087" width="15.7109375" style="211" customWidth="1"/>
    <col min="14088" max="14088" width="2.140625" style="211" customWidth="1"/>
    <col min="14089" max="14089" width="8.85546875" style="211"/>
    <col min="14090" max="14090" width="10.7109375" style="211" customWidth="1"/>
    <col min="14091" max="14336" width="8.85546875" style="211"/>
    <col min="14337" max="14337" width="11.5703125" style="211" customWidth="1"/>
    <col min="14338" max="14338" width="38" style="211" customWidth="1"/>
    <col min="14339" max="14339" width="15.28515625" style="211" customWidth="1"/>
    <col min="14340" max="14340" width="16.42578125" style="211" customWidth="1"/>
    <col min="14341" max="14341" width="16.140625" style="211" customWidth="1"/>
    <col min="14342" max="14342" width="18.5703125" style="211" customWidth="1"/>
    <col min="14343" max="14343" width="15.7109375" style="211" customWidth="1"/>
    <col min="14344" max="14344" width="2.140625" style="211" customWidth="1"/>
    <col min="14345" max="14345" width="8.85546875" style="211"/>
    <col min="14346" max="14346" width="10.7109375" style="211" customWidth="1"/>
    <col min="14347" max="14592" width="8.85546875" style="211"/>
    <col min="14593" max="14593" width="11.5703125" style="211" customWidth="1"/>
    <col min="14594" max="14594" width="38" style="211" customWidth="1"/>
    <col min="14595" max="14595" width="15.28515625" style="211" customWidth="1"/>
    <col min="14596" max="14596" width="16.42578125" style="211" customWidth="1"/>
    <col min="14597" max="14597" width="16.140625" style="211" customWidth="1"/>
    <col min="14598" max="14598" width="18.5703125" style="211" customWidth="1"/>
    <col min="14599" max="14599" width="15.7109375" style="211" customWidth="1"/>
    <col min="14600" max="14600" width="2.140625" style="211" customWidth="1"/>
    <col min="14601" max="14601" width="8.85546875" style="211"/>
    <col min="14602" max="14602" width="10.7109375" style="211" customWidth="1"/>
    <col min="14603" max="14848" width="8.85546875" style="211"/>
    <col min="14849" max="14849" width="11.5703125" style="211" customWidth="1"/>
    <col min="14850" max="14850" width="38" style="211" customWidth="1"/>
    <col min="14851" max="14851" width="15.28515625" style="211" customWidth="1"/>
    <col min="14852" max="14852" width="16.42578125" style="211" customWidth="1"/>
    <col min="14853" max="14853" width="16.140625" style="211" customWidth="1"/>
    <col min="14854" max="14854" width="18.5703125" style="211" customWidth="1"/>
    <col min="14855" max="14855" width="15.7109375" style="211" customWidth="1"/>
    <col min="14856" max="14856" width="2.140625" style="211" customWidth="1"/>
    <col min="14857" max="14857" width="8.85546875" style="211"/>
    <col min="14858" max="14858" width="10.7109375" style="211" customWidth="1"/>
    <col min="14859" max="15104" width="8.85546875" style="211"/>
    <col min="15105" max="15105" width="11.5703125" style="211" customWidth="1"/>
    <col min="15106" max="15106" width="38" style="211" customWidth="1"/>
    <col min="15107" max="15107" width="15.28515625" style="211" customWidth="1"/>
    <col min="15108" max="15108" width="16.42578125" style="211" customWidth="1"/>
    <col min="15109" max="15109" width="16.140625" style="211" customWidth="1"/>
    <col min="15110" max="15110" width="18.5703125" style="211" customWidth="1"/>
    <col min="15111" max="15111" width="15.7109375" style="211" customWidth="1"/>
    <col min="15112" max="15112" width="2.140625" style="211" customWidth="1"/>
    <col min="15113" max="15113" width="8.85546875" style="211"/>
    <col min="15114" max="15114" width="10.7109375" style="211" customWidth="1"/>
    <col min="15115" max="15360" width="8.85546875" style="211"/>
    <col min="15361" max="15361" width="11.5703125" style="211" customWidth="1"/>
    <col min="15362" max="15362" width="38" style="211" customWidth="1"/>
    <col min="15363" max="15363" width="15.28515625" style="211" customWidth="1"/>
    <col min="15364" max="15364" width="16.42578125" style="211" customWidth="1"/>
    <col min="15365" max="15365" width="16.140625" style="211" customWidth="1"/>
    <col min="15366" max="15366" width="18.5703125" style="211" customWidth="1"/>
    <col min="15367" max="15367" width="15.7109375" style="211" customWidth="1"/>
    <col min="15368" max="15368" width="2.140625" style="211" customWidth="1"/>
    <col min="15369" max="15369" width="8.85546875" style="211"/>
    <col min="15370" max="15370" width="10.7109375" style="211" customWidth="1"/>
    <col min="15371" max="15616" width="8.85546875" style="211"/>
    <col min="15617" max="15617" width="11.5703125" style="211" customWidth="1"/>
    <col min="15618" max="15618" width="38" style="211" customWidth="1"/>
    <col min="15619" max="15619" width="15.28515625" style="211" customWidth="1"/>
    <col min="15620" max="15620" width="16.42578125" style="211" customWidth="1"/>
    <col min="15621" max="15621" width="16.140625" style="211" customWidth="1"/>
    <col min="15622" max="15622" width="18.5703125" style="211" customWidth="1"/>
    <col min="15623" max="15623" width="15.7109375" style="211" customWidth="1"/>
    <col min="15624" max="15624" width="2.140625" style="211" customWidth="1"/>
    <col min="15625" max="15625" width="8.85546875" style="211"/>
    <col min="15626" max="15626" width="10.7109375" style="211" customWidth="1"/>
    <col min="15627" max="15872" width="8.85546875" style="211"/>
    <col min="15873" max="15873" width="11.5703125" style="211" customWidth="1"/>
    <col min="15874" max="15874" width="38" style="211" customWidth="1"/>
    <col min="15875" max="15875" width="15.28515625" style="211" customWidth="1"/>
    <col min="15876" max="15876" width="16.42578125" style="211" customWidth="1"/>
    <col min="15877" max="15877" width="16.140625" style="211" customWidth="1"/>
    <col min="15878" max="15878" width="18.5703125" style="211" customWidth="1"/>
    <col min="15879" max="15879" width="15.7109375" style="211" customWidth="1"/>
    <col min="15880" max="15880" width="2.140625" style="211" customWidth="1"/>
    <col min="15881" max="15881" width="8.85546875" style="211"/>
    <col min="15882" max="15882" width="10.7109375" style="211" customWidth="1"/>
    <col min="15883" max="16128" width="8.85546875" style="211"/>
    <col min="16129" max="16129" width="11.5703125" style="211" customWidth="1"/>
    <col min="16130" max="16130" width="38" style="211" customWidth="1"/>
    <col min="16131" max="16131" width="15.28515625" style="211" customWidth="1"/>
    <col min="16132" max="16132" width="16.42578125" style="211" customWidth="1"/>
    <col min="16133" max="16133" width="16.140625" style="211" customWidth="1"/>
    <col min="16134" max="16134" width="18.5703125" style="211" customWidth="1"/>
    <col min="16135" max="16135" width="15.7109375" style="211" customWidth="1"/>
    <col min="16136" max="16136" width="2.140625" style="211" customWidth="1"/>
    <col min="16137" max="16137" width="8.85546875" style="211"/>
    <col min="16138" max="16138" width="10.7109375" style="211" customWidth="1"/>
    <col min="16139" max="16384" width="8.85546875" style="211"/>
  </cols>
  <sheetData>
    <row r="1" spans="2:10" ht="20.25" x14ac:dyDescent="0.3">
      <c r="B1" s="64" t="str">
        <f>Cover!C22</f>
        <v>Powercor Australia Ltd</v>
      </c>
    </row>
    <row r="2" spans="2:10" ht="20.25" x14ac:dyDescent="0.3">
      <c r="B2" s="64" t="s">
        <v>228</v>
      </c>
    </row>
    <row r="3" spans="2:10" ht="20.25" x14ac:dyDescent="0.3">
      <c r="B3" s="169">
        <v>2014</v>
      </c>
    </row>
    <row r="4" spans="2:10" x14ac:dyDescent="0.2">
      <c r="H4" s="367"/>
      <c r="I4" s="367"/>
      <c r="J4" s="367"/>
    </row>
    <row r="5" spans="2:10" x14ac:dyDescent="0.2">
      <c r="B5" s="212"/>
      <c r="C5" s="213"/>
      <c r="D5" s="213"/>
      <c r="E5" s="213"/>
      <c r="F5" s="213"/>
      <c r="G5" s="213"/>
    </row>
    <row r="6" spans="2:10" ht="41.25" customHeight="1" x14ac:dyDescent="0.2">
      <c r="B6" s="327" t="s">
        <v>433</v>
      </c>
      <c r="C6" s="318"/>
      <c r="D6" s="318"/>
      <c r="E6" s="318"/>
      <c r="F6" s="213"/>
      <c r="G6" s="213"/>
    </row>
    <row r="7" spans="2:10" x14ac:dyDescent="0.2">
      <c r="B7" s="212"/>
      <c r="C7" s="213"/>
      <c r="D7" s="213"/>
      <c r="E7" s="213"/>
      <c r="F7" s="213"/>
      <c r="G7" s="213"/>
    </row>
    <row r="8" spans="2:10" x14ac:dyDescent="0.2">
      <c r="B8" s="368" t="s">
        <v>229</v>
      </c>
      <c r="C8" s="369"/>
    </row>
    <row r="10" spans="2:10" ht="15" x14ac:dyDescent="0.2">
      <c r="B10" s="214"/>
      <c r="C10" s="370" t="s">
        <v>7</v>
      </c>
      <c r="D10" s="371"/>
      <c r="E10" s="371"/>
      <c r="F10" s="371"/>
      <c r="G10" s="372"/>
    </row>
    <row r="11" spans="2:10" x14ac:dyDescent="0.2">
      <c r="B11" s="215"/>
      <c r="C11" s="192" t="s">
        <v>1</v>
      </c>
      <c r="D11" s="192" t="s">
        <v>2</v>
      </c>
      <c r="E11" s="192" t="s">
        <v>8</v>
      </c>
      <c r="F11" s="192" t="s">
        <v>9</v>
      </c>
      <c r="G11" s="216" t="s">
        <v>10</v>
      </c>
    </row>
    <row r="12" spans="2:10" ht="15" x14ac:dyDescent="0.2">
      <c r="B12" s="217" t="s">
        <v>242</v>
      </c>
      <c r="C12" s="218">
        <v>0</v>
      </c>
      <c r="D12" s="218">
        <v>20.673859545109799</v>
      </c>
      <c r="E12" s="218">
        <v>40.512735769787902</v>
      </c>
      <c r="F12" s="218">
        <v>101.17779694913899</v>
      </c>
      <c r="G12" s="218">
        <v>48.9620296539142</v>
      </c>
    </row>
    <row r="13" spans="2:10" ht="15" x14ac:dyDescent="0.2">
      <c r="B13" s="217" t="s">
        <v>243</v>
      </c>
      <c r="C13" s="218">
        <v>0</v>
      </c>
      <c r="D13" s="218">
        <v>8.2671180018480006E-2</v>
      </c>
      <c r="E13" s="218">
        <v>0.17642822275393999</v>
      </c>
      <c r="F13" s="218">
        <v>0.49271107015410998</v>
      </c>
      <c r="G13" s="218">
        <v>0.22434388697273</v>
      </c>
    </row>
  </sheetData>
  <mergeCells count="4">
    <mergeCell ref="H4:J4"/>
    <mergeCell ref="B6:E6"/>
    <mergeCell ref="B8:C8"/>
    <mergeCell ref="C10:G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D17" sqref="D17"/>
    </sheetView>
  </sheetViews>
  <sheetFormatPr defaultRowHeight="12.75" x14ac:dyDescent="0.2"/>
  <cols>
    <col min="1" max="1" width="9.140625" style="231"/>
    <col min="2" max="3" width="35.7109375" style="231" customWidth="1"/>
    <col min="4" max="4" width="50.7109375" style="231" customWidth="1"/>
    <col min="5" max="16384" width="9.140625" style="231"/>
  </cols>
  <sheetData>
    <row r="2" spans="2:4" x14ac:dyDescent="0.2">
      <c r="B2" s="167" t="s">
        <v>411</v>
      </c>
    </row>
    <row r="3" spans="2:4" ht="13.5" thickBot="1" x14ac:dyDescent="0.25"/>
    <row r="4" spans="2:4" x14ac:dyDescent="0.2">
      <c r="B4" s="373" t="s">
        <v>412</v>
      </c>
      <c r="C4" s="374"/>
      <c r="D4" s="375" t="s">
        <v>413</v>
      </c>
    </row>
    <row r="5" spans="2:4" ht="13.5" thickBot="1" x14ac:dyDescent="0.25">
      <c r="B5" s="377" t="s">
        <v>414</v>
      </c>
      <c r="C5" s="378"/>
      <c r="D5" s="376"/>
    </row>
    <row r="6" spans="2:4" ht="13.5" thickBot="1" x14ac:dyDescent="0.25">
      <c r="B6" s="379" t="s">
        <v>415</v>
      </c>
      <c r="C6" s="380"/>
      <c r="D6" s="262"/>
    </row>
    <row r="7" spans="2:4" ht="26.25" thickBot="1" x14ac:dyDescent="0.25">
      <c r="B7" s="263" t="s">
        <v>416</v>
      </c>
      <c r="C7" s="264" t="s">
        <v>417</v>
      </c>
      <c r="D7" s="264" t="s">
        <v>418</v>
      </c>
    </row>
    <row r="8" spans="2:4" ht="26.25" thickBot="1" x14ac:dyDescent="0.25">
      <c r="B8" s="263" t="s">
        <v>419</v>
      </c>
      <c r="C8" s="264" t="s">
        <v>420</v>
      </c>
      <c r="D8" s="264" t="s">
        <v>421</v>
      </c>
    </row>
    <row r="9" spans="2:4" ht="26.25" thickBot="1" x14ac:dyDescent="0.25">
      <c r="B9" s="263" t="s">
        <v>422</v>
      </c>
      <c r="C9" s="264" t="s">
        <v>423</v>
      </c>
      <c r="D9" s="264" t="s">
        <v>418</v>
      </c>
    </row>
    <row r="10" spans="2:4" ht="25.5" x14ac:dyDescent="0.2">
      <c r="B10" s="381" t="s">
        <v>424</v>
      </c>
      <c r="C10" s="381" t="s">
        <v>420</v>
      </c>
      <c r="D10" s="265" t="s">
        <v>425</v>
      </c>
    </row>
    <row r="11" spans="2:4" ht="25.5" x14ac:dyDescent="0.2">
      <c r="B11" s="382"/>
      <c r="C11" s="382"/>
      <c r="D11" s="265" t="s">
        <v>426</v>
      </c>
    </row>
    <row r="12" spans="2:4" ht="13.5" thickBot="1" x14ac:dyDescent="0.25">
      <c r="B12" s="383"/>
      <c r="C12" s="383"/>
      <c r="D12" s="266" t="s">
        <v>427</v>
      </c>
    </row>
    <row r="13" spans="2:4" ht="26.25" thickBot="1" x14ac:dyDescent="0.25">
      <c r="B13" s="263" t="s">
        <v>428</v>
      </c>
      <c r="C13" s="264" t="s">
        <v>420</v>
      </c>
      <c r="D13" s="264" t="s">
        <v>429</v>
      </c>
    </row>
  </sheetData>
  <mergeCells count="6">
    <mergeCell ref="B4:C4"/>
    <mergeCell ref="D4:D5"/>
    <mergeCell ref="B5:C5"/>
    <mergeCell ref="B6:C6"/>
    <mergeCell ref="B10:B12"/>
    <mergeCell ref="C10: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7"/>
  <sheetViews>
    <sheetView showGridLines="0" view="pageBreakPreview" zoomScaleNormal="85" zoomScaleSheetLayoutView="70" workbookViewId="0"/>
  </sheetViews>
  <sheetFormatPr defaultRowHeight="23.25" x14ac:dyDescent="0.35"/>
  <cols>
    <col min="1" max="1" width="1.7109375" style="34" customWidth="1"/>
    <col min="2" max="2" width="2.7109375" style="34" customWidth="1"/>
    <col min="3" max="3" width="75.7109375" style="34" customWidth="1"/>
    <col min="4" max="4" width="2.7109375" style="34" customWidth="1"/>
    <col min="5" max="5" width="75.7109375" style="34" customWidth="1"/>
    <col min="6" max="6" width="2.7109375" style="34" customWidth="1"/>
    <col min="7" max="7" width="1.7109375" style="34" customWidth="1"/>
    <col min="8" max="8" width="16.7109375" style="34" customWidth="1"/>
    <col min="9" max="9" width="20.7109375" style="34" customWidth="1"/>
    <col min="10" max="10" width="13" style="34" customWidth="1"/>
    <col min="11" max="11" width="8" style="34" customWidth="1"/>
    <col min="12" max="12" width="3.7109375" style="34" customWidth="1"/>
    <col min="13" max="18" width="10.7109375" style="34" customWidth="1"/>
    <col min="19" max="19" width="4" style="34" customWidth="1"/>
    <col min="20" max="16384" width="9.140625" style="34"/>
  </cols>
  <sheetData>
    <row r="1" spans="1:10" ht="15" customHeight="1" thickBot="1" x14ac:dyDescent="0.4">
      <c r="A1" s="34" t="s">
        <v>115</v>
      </c>
    </row>
    <row r="2" spans="1:10" x14ac:dyDescent="0.35">
      <c r="A2" s="36"/>
      <c r="B2" s="131"/>
      <c r="C2" s="132"/>
      <c r="D2" s="132"/>
      <c r="E2" s="132"/>
      <c r="F2" s="133"/>
      <c r="G2" s="35"/>
      <c r="H2" s="35"/>
      <c r="I2" s="35"/>
      <c r="J2" s="36"/>
    </row>
    <row r="3" spans="1:10" x14ac:dyDescent="0.35">
      <c r="A3" s="36"/>
      <c r="B3" s="134"/>
      <c r="C3" s="135"/>
      <c r="D3" s="135"/>
      <c r="E3" s="135"/>
      <c r="F3" s="136"/>
      <c r="G3" s="35"/>
      <c r="H3" s="35"/>
      <c r="I3" s="35"/>
      <c r="J3" s="36"/>
    </row>
    <row r="4" spans="1:10" x14ac:dyDescent="0.35">
      <c r="A4" s="36"/>
      <c r="B4" s="134"/>
      <c r="C4" s="308" t="s">
        <v>182</v>
      </c>
      <c r="D4" s="309"/>
      <c r="E4" s="309"/>
      <c r="F4" s="137"/>
      <c r="G4" s="35"/>
      <c r="H4" s="35"/>
      <c r="I4" s="36"/>
      <c r="J4" s="36"/>
    </row>
    <row r="5" spans="1:10" ht="27" x14ac:dyDescent="0.35">
      <c r="A5" s="36"/>
      <c r="B5" s="134"/>
      <c r="C5" s="310" t="s">
        <v>116</v>
      </c>
      <c r="D5" s="311"/>
      <c r="E5" s="311"/>
      <c r="F5" s="138"/>
      <c r="G5" s="35"/>
      <c r="H5" s="35"/>
      <c r="I5" s="36"/>
      <c r="J5" s="36"/>
    </row>
    <row r="6" spans="1:10" ht="24" thickBot="1" x14ac:dyDescent="0.4">
      <c r="A6" s="36"/>
      <c r="B6" s="134"/>
      <c r="C6" s="135"/>
      <c r="D6" s="135"/>
      <c r="E6" s="37"/>
      <c r="F6" s="139"/>
      <c r="G6" s="35"/>
      <c r="H6" s="35"/>
    </row>
    <row r="7" spans="1:10" ht="24.75" x14ac:dyDescent="0.35">
      <c r="A7" s="36"/>
      <c r="B7" s="194"/>
      <c r="C7" s="195"/>
      <c r="D7" s="195"/>
      <c r="E7" s="196"/>
      <c r="F7" s="197"/>
      <c r="G7" s="36"/>
      <c r="H7" s="36"/>
    </row>
    <row r="8" spans="1:10" x14ac:dyDescent="0.35">
      <c r="B8" s="198"/>
      <c r="C8" s="199" t="s">
        <v>183</v>
      </c>
      <c r="D8" s="200"/>
      <c r="E8" s="251"/>
      <c r="F8" s="201"/>
    </row>
    <row r="9" spans="1:10" x14ac:dyDescent="0.35">
      <c r="B9" s="198"/>
      <c r="C9" s="202" t="s">
        <v>246</v>
      </c>
      <c r="D9" s="200"/>
      <c r="E9" s="251"/>
      <c r="F9" s="201"/>
    </row>
    <row r="10" spans="1:10" ht="24.75" x14ac:dyDescent="0.35">
      <c r="B10" s="198"/>
      <c r="C10" s="202" t="s">
        <v>150</v>
      </c>
      <c r="D10" s="200"/>
      <c r="E10" s="253" t="s">
        <v>400</v>
      </c>
      <c r="F10" s="201"/>
    </row>
    <row r="11" spans="1:10" ht="24.75" x14ac:dyDescent="0.35">
      <c r="B11" s="198"/>
      <c r="C11" s="203" t="s">
        <v>184</v>
      </c>
      <c r="D11" s="200"/>
      <c r="E11" s="253" t="s">
        <v>431</v>
      </c>
      <c r="F11" s="201"/>
    </row>
    <row r="12" spans="1:10" ht="24.75" x14ac:dyDescent="0.45">
      <c r="B12" s="198"/>
      <c r="C12" s="204" t="s">
        <v>185</v>
      </c>
      <c r="D12" s="200"/>
      <c r="E12" s="254" t="s">
        <v>401</v>
      </c>
      <c r="F12" s="201"/>
    </row>
    <row r="13" spans="1:10" ht="25.5" x14ac:dyDescent="0.5">
      <c r="B13" s="198"/>
      <c r="C13" s="204" t="s">
        <v>186</v>
      </c>
      <c r="D13" s="200"/>
      <c r="E13" s="255" t="s">
        <v>402</v>
      </c>
      <c r="F13" s="201"/>
    </row>
    <row r="14" spans="1:10" ht="25.5" x14ac:dyDescent="0.5">
      <c r="B14" s="198"/>
      <c r="C14" s="204" t="s">
        <v>430</v>
      </c>
      <c r="D14" s="200"/>
      <c r="E14" s="255" t="s">
        <v>432</v>
      </c>
      <c r="F14" s="201"/>
    </row>
    <row r="15" spans="1:10" ht="25.5" x14ac:dyDescent="0.5">
      <c r="B15" s="198"/>
      <c r="C15" s="204" t="s">
        <v>187</v>
      </c>
      <c r="D15" s="205"/>
      <c r="E15" s="255" t="s">
        <v>403</v>
      </c>
      <c r="F15" s="201"/>
    </row>
    <row r="16" spans="1:10" ht="24.75" x14ac:dyDescent="0.45">
      <c r="B16" s="198"/>
      <c r="C16" s="204" t="s">
        <v>188</v>
      </c>
      <c r="D16" s="200"/>
      <c r="E16" s="252"/>
      <c r="F16" s="201"/>
    </row>
    <row r="17" spans="2:6" ht="24" thickBot="1" x14ac:dyDescent="0.4">
      <c r="B17" s="206"/>
      <c r="C17" s="207"/>
      <c r="D17" s="208"/>
      <c r="E17" s="209"/>
      <c r="F17" s="210"/>
    </row>
  </sheetData>
  <mergeCells count="2">
    <mergeCell ref="C4:E4"/>
    <mergeCell ref="C5:E5"/>
  </mergeCells>
  <phoneticPr fontId="35"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s>
  <pageMargins left="0.35433070866141736" right="0.35433070866141736" top="0.94488188976377963" bottom="0.98425196850393704" header="0.51181102362204722" footer="0.51181102362204722"/>
  <pageSetup paperSize="9" scale="87" orientation="landscape" r:id="rId1"/>
  <headerFooter alignWithMargins="0">
    <oddFooter>&amp;L&amp;D&amp;C&amp; Template: &amp;A
&amp;F&amp;R&amp;P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workbookViewId="0">
      <selection activeCell="C2" sqref="C2"/>
    </sheetView>
  </sheetViews>
  <sheetFormatPr defaultRowHeight="12.75" x14ac:dyDescent="0.2"/>
  <cols>
    <col min="1" max="1" width="9.140625" style="93"/>
    <col min="2" max="2" width="34.7109375" style="93" customWidth="1"/>
    <col min="3" max="3" width="95.5703125" style="93" customWidth="1"/>
    <col min="4" max="4" width="3.140625" style="93" customWidth="1"/>
    <col min="5" max="16384" width="9.140625" style="93"/>
  </cols>
  <sheetData>
    <row r="1" spans="1:3" ht="20.25" x14ac:dyDescent="0.2">
      <c r="A1" s="220"/>
      <c r="B1" s="73" t="str">
        <f>Cover!C22</f>
        <v>Powercor Australia Ltd</v>
      </c>
    </row>
    <row r="2" spans="1:3" ht="20.25" x14ac:dyDescent="0.2">
      <c r="A2" s="220"/>
      <c r="B2" s="221" t="s">
        <v>246</v>
      </c>
    </row>
    <row r="3" spans="1:3" ht="20.25" x14ac:dyDescent="0.2">
      <c r="A3" s="220"/>
      <c r="B3" s="222">
        <f>Cover!C26</f>
        <v>2014</v>
      </c>
      <c r="C3" s="223"/>
    </row>
    <row r="4" spans="1:3" ht="20.25" x14ac:dyDescent="0.2">
      <c r="A4" s="224"/>
      <c r="B4" s="225"/>
    </row>
    <row r="5" spans="1:3" ht="25.5" x14ac:dyDescent="0.2">
      <c r="B5" s="226" t="s">
        <v>247</v>
      </c>
      <c r="C5" s="226" t="s">
        <v>248</v>
      </c>
    </row>
    <row r="6" spans="1:3" x14ac:dyDescent="0.2">
      <c r="B6" s="312" t="s">
        <v>249</v>
      </c>
      <c r="C6" s="313"/>
    </row>
    <row r="7" spans="1:3" x14ac:dyDescent="0.2">
      <c r="B7" s="250" t="s">
        <v>81</v>
      </c>
      <c r="C7" s="228" t="s">
        <v>257</v>
      </c>
    </row>
    <row r="8" spans="1:3" x14ac:dyDescent="0.2">
      <c r="B8" s="250" t="s">
        <v>82</v>
      </c>
      <c r="C8" s="228" t="s">
        <v>258</v>
      </c>
    </row>
    <row r="9" spans="1:3" x14ac:dyDescent="0.2">
      <c r="B9" s="229" t="s">
        <v>263</v>
      </c>
      <c r="C9" s="228" t="s">
        <v>264</v>
      </c>
    </row>
    <row r="10" spans="1:3" ht="25.5" x14ac:dyDescent="0.2">
      <c r="B10" s="227" t="s">
        <v>284</v>
      </c>
      <c r="C10" s="228" t="s">
        <v>285</v>
      </c>
    </row>
    <row r="11" spans="1:3" x14ac:dyDescent="0.2">
      <c r="B11" s="227" t="s">
        <v>224</v>
      </c>
      <c r="C11" s="228" t="s">
        <v>287</v>
      </c>
    </row>
    <row r="12" spans="1:3" ht="25.5" x14ac:dyDescent="0.2">
      <c r="B12" s="229" t="s">
        <v>259</v>
      </c>
      <c r="C12" s="228" t="s">
        <v>260</v>
      </c>
    </row>
    <row r="13" spans="1:3" ht="114.75" x14ac:dyDescent="0.2">
      <c r="B13" s="227" t="s">
        <v>171</v>
      </c>
      <c r="C13" s="228" t="s">
        <v>392</v>
      </c>
    </row>
    <row r="14" spans="1:3" x14ac:dyDescent="0.2">
      <c r="B14" s="232" t="s">
        <v>278</v>
      </c>
      <c r="C14" s="228" t="s">
        <v>279</v>
      </c>
    </row>
    <row r="15" spans="1:3" ht="114.75" x14ac:dyDescent="0.2">
      <c r="B15" s="232" t="s">
        <v>282</v>
      </c>
      <c r="C15" s="230" t="s">
        <v>283</v>
      </c>
    </row>
    <row r="16" spans="1:3" ht="114.75" x14ac:dyDescent="0.2">
      <c r="B16" s="232" t="s">
        <v>254</v>
      </c>
      <c r="C16" s="233" t="s">
        <v>255</v>
      </c>
    </row>
    <row r="17" spans="2:3" x14ac:dyDescent="0.2">
      <c r="B17" s="232" t="s">
        <v>261</v>
      </c>
      <c r="C17" s="233" t="s">
        <v>262</v>
      </c>
    </row>
    <row r="18" spans="2:3" ht="102" x14ac:dyDescent="0.2">
      <c r="B18" s="227" t="s">
        <v>7</v>
      </c>
      <c r="C18" s="228" t="s">
        <v>256</v>
      </c>
    </row>
    <row r="19" spans="2:3" x14ac:dyDescent="0.2">
      <c r="B19" s="227" t="s">
        <v>267</v>
      </c>
      <c r="C19" s="233" t="s">
        <v>268</v>
      </c>
    </row>
    <row r="20" spans="2:3" ht="25.5" x14ac:dyDescent="0.2">
      <c r="B20" s="227" t="s">
        <v>269</v>
      </c>
      <c r="C20" s="230" t="s">
        <v>270</v>
      </c>
    </row>
    <row r="21" spans="2:3" ht="140.25" x14ac:dyDescent="0.2">
      <c r="B21" s="230" t="s">
        <v>399</v>
      </c>
      <c r="C21" s="230" t="s">
        <v>266</v>
      </c>
    </row>
    <row r="22" spans="2:3" ht="63.75" x14ac:dyDescent="0.2">
      <c r="B22" s="250" t="s">
        <v>125</v>
      </c>
      <c r="C22" s="230" t="s">
        <v>265</v>
      </c>
    </row>
    <row r="23" spans="2:3" x14ac:dyDescent="0.2">
      <c r="B23" s="227" t="s">
        <v>280</v>
      </c>
      <c r="C23" s="228" t="s">
        <v>281</v>
      </c>
    </row>
    <row r="24" spans="2:3" ht="25.5" x14ac:dyDescent="0.2">
      <c r="B24" s="227" t="s">
        <v>250</v>
      </c>
      <c r="C24" s="228" t="s">
        <v>251</v>
      </c>
    </row>
    <row r="25" spans="2:3" ht="25.5" x14ac:dyDescent="0.2">
      <c r="B25" s="227" t="s">
        <v>252</v>
      </c>
      <c r="C25" s="228" t="s">
        <v>253</v>
      </c>
    </row>
    <row r="26" spans="2:3" ht="38.25" x14ac:dyDescent="0.2">
      <c r="B26" s="227" t="s">
        <v>276</v>
      </c>
      <c r="C26" s="230" t="s">
        <v>277</v>
      </c>
    </row>
    <row r="27" spans="2:3" ht="25.5" x14ac:dyDescent="0.2">
      <c r="B27" s="232" t="s">
        <v>273</v>
      </c>
      <c r="C27" s="230" t="s">
        <v>274</v>
      </c>
    </row>
    <row r="28" spans="2:3" ht="76.5" x14ac:dyDescent="0.2">
      <c r="B28" s="227" t="s">
        <v>275</v>
      </c>
      <c r="C28" s="233" t="s">
        <v>391</v>
      </c>
    </row>
    <row r="29" spans="2:3" ht="25.5" x14ac:dyDescent="0.2">
      <c r="B29" s="227" t="s">
        <v>271</v>
      </c>
      <c r="C29" s="230" t="s">
        <v>272</v>
      </c>
    </row>
    <row r="30" spans="2:3" x14ac:dyDescent="0.2">
      <c r="B30" s="250" t="s">
        <v>395</v>
      </c>
      <c r="C30" s="230" t="s">
        <v>396</v>
      </c>
    </row>
    <row r="31" spans="2:3" ht="25.5" x14ac:dyDescent="0.2">
      <c r="B31" s="227" t="s">
        <v>172</v>
      </c>
      <c r="C31" s="228" t="s">
        <v>286</v>
      </c>
    </row>
    <row r="32" spans="2:3" x14ac:dyDescent="0.2">
      <c r="B32" s="312" t="s">
        <v>288</v>
      </c>
      <c r="C32" s="313"/>
    </row>
    <row r="33" spans="2:3" ht="25.5" x14ac:dyDescent="0.2">
      <c r="B33" s="227" t="s">
        <v>289</v>
      </c>
      <c r="C33" s="228" t="s">
        <v>290</v>
      </c>
    </row>
    <row r="34" spans="2:3" x14ac:dyDescent="0.2">
      <c r="B34" s="227" t="s">
        <v>291</v>
      </c>
      <c r="C34" s="228" t="s">
        <v>292</v>
      </c>
    </row>
    <row r="35" spans="2:3" x14ac:dyDescent="0.2">
      <c r="B35" s="227" t="s">
        <v>293</v>
      </c>
      <c r="C35" s="228" t="s">
        <v>294</v>
      </c>
    </row>
    <row r="36" spans="2:3" x14ac:dyDescent="0.2">
      <c r="B36" s="312" t="s">
        <v>0</v>
      </c>
      <c r="C36" s="313"/>
    </row>
    <row r="37" spans="2:3" x14ac:dyDescent="0.2">
      <c r="B37" s="227" t="s">
        <v>139</v>
      </c>
      <c r="C37" s="230" t="s">
        <v>348</v>
      </c>
    </row>
    <row r="38" spans="2:3" ht="25.5" x14ac:dyDescent="0.2">
      <c r="B38" s="227" t="s">
        <v>345</v>
      </c>
      <c r="C38" s="230" t="s">
        <v>346</v>
      </c>
    </row>
    <row r="39" spans="2:3" x14ac:dyDescent="0.2">
      <c r="B39" s="227" t="s">
        <v>138</v>
      </c>
      <c r="C39" s="228" t="s">
        <v>347</v>
      </c>
    </row>
    <row r="40" spans="2:3" ht="38.25" x14ac:dyDescent="0.2">
      <c r="B40" s="227" t="s">
        <v>137</v>
      </c>
      <c r="C40" s="230" t="s">
        <v>344</v>
      </c>
    </row>
    <row r="41" spans="2:3" ht="38.25" x14ac:dyDescent="0.2">
      <c r="B41" s="227" t="s">
        <v>310</v>
      </c>
      <c r="C41" s="233" t="s">
        <v>311</v>
      </c>
    </row>
    <row r="42" spans="2:3" ht="25.5" x14ac:dyDescent="0.2">
      <c r="B42" s="230" t="s">
        <v>44</v>
      </c>
      <c r="C42" s="233" t="s">
        <v>390</v>
      </c>
    </row>
    <row r="43" spans="2:3" ht="38.25" x14ac:dyDescent="0.2">
      <c r="B43" s="227" t="s">
        <v>45</v>
      </c>
      <c r="C43" s="230" t="s">
        <v>351</v>
      </c>
    </row>
    <row r="44" spans="2:3" ht="25.5" x14ac:dyDescent="0.2">
      <c r="B44" s="227" t="s">
        <v>46</v>
      </c>
      <c r="C44" s="230" t="s">
        <v>352</v>
      </c>
    </row>
    <row r="45" spans="2:3" x14ac:dyDescent="0.2">
      <c r="B45" s="227" t="s">
        <v>42</v>
      </c>
      <c r="C45" s="230" t="s">
        <v>349</v>
      </c>
    </row>
    <row r="46" spans="2:3" x14ac:dyDescent="0.2">
      <c r="B46" s="227" t="s">
        <v>43</v>
      </c>
      <c r="C46" s="230" t="s">
        <v>350</v>
      </c>
    </row>
    <row r="47" spans="2:3" ht="25.5" x14ac:dyDescent="0.2">
      <c r="B47" s="227" t="s">
        <v>126</v>
      </c>
      <c r="C47" s="233" t="s">
        <v>312</v>
      </c>
    </row>
    <row r="48" spans="2:3" ht="25.5" x14ac:dyDescent="0.2">
      <c r="B48" s="227" t="s">
        <v>313</v>
      </c>
      <c r="C48" s="233" t="s">
        <v>314</v>
      </c>
    </row>
    <row r="49" spans="2:3" ht="25.5" x14ac:dyDescent="0.2">
      <c r="B49" s="227" t="s">
        <v>322</v>
      </c>
      <c r="C49" s="233" t="s">
        <v>323</v>
      </c>
    </row>
    <row r="50" spans="2:3" ht="38.25" x14ac:dyDescent="0.2">
      <c r="B50" s="227" t="s">
        <v>324</v>
      </c>
      <c r="C50" s="233" t="s">
        <v>325</v>
      </c>
    </row>
    <row r="51" spans="2:3" ht="25.5" x14ac:dyDescent="0.2">
      <c r="B51" s="227" t="s">
        <v>320</v>
      </c>
      <c r="C51" s="233" t="s">
        <v>321</v>
      </c>
    </row>
    <row r="52" spans="2:3" x14ac:dyDescent="0.2">
      <c r="B52" s="227" t="s">
        <v>315</v>
      </c>
      <c r="C52" s="233" t="s">
        <v>393</v>
      </c>
    </row>
    <row r="53" spans="2:3" ht="25.5" x14ac:dyDescent="0.2">
      <c r="B53" s="227" t="s">
        <v>318</v>
      </c>
      <c r="C53" s="233" t="s">
        <v>319</v>
      </c>
    </row>
    <row r="54" spans="2:3" x14ac:dyDescent="0.2">
      <c r="B54" s="227" t="s">
        <v>316</v>
      </c>
      <c r="C54" s="233" t="s">
        <v>317</v>
      </c>
    </row>
    <row r="55" spans="2:3" ht="25.5" x14ac:dyDescent="0.2">
      <c r="B55" s="227" t="s">
        <v>334</v>
      </c>
      <c r="C55" s="233" t="s">
        <v>335</v>
      </c>
    </row>
    <row r="56" spans="2:3" ht="25.5" x14ac:dyDescent="0.2">
      <c r="B56" s="227" t="s">
        <v>338</v>
      </c>
      <c r="C56" s="233" t="s">
        <v>339</v>
      </c>
    </row>
    <row r="57" spans="2:3" ht="25.5" x14ac:dyDescent="0.2">
      <c r="B57" s="227" t="s">
        <v>326</v>
      </c>
      <c r="C57" s="233" t="s">
        <v>327</v>
      </c>
    </row>
    <row r="58" spans="2:3" ht="25.5" x14ac:dyDescent="0.2">
      <c r="B58" s="227" t="s">
        <v>330</v>
      </c>
      <c r="C58" s="233" t="s">
        <v>331</v>
      </c>
    </row>
    <row r="59" spans="2:3" ht="25.5" x14ac:dyDescent="0.2">
      <c r="B59" s="227" t="s">
        <v>328</v>
      </c>
      <c r="C59" s="228" t="s">
        <v>329</v>
      </c>
    </row>
    <row r="60" spans="2:3" ht="25.5" x14ac:dyDescent="0.2">
      <c r="B60" s="227" t="s">
        <v>332</v>
      </c>
      <c r="C60" s="228" t="s">
        <v>333</v>
      </c>
    </row>
    <row r="61" spans="2:3" ht="25.5" x14ac:dyDescent="0.2">
      <c r="B61" s="227" t="s">
        <v>336</v>
      </c>
      <c r="C61" s="228" t="s">
        <v>337</v>
      </c>
    </row>
    <row r="62" spans="2:3" ht="38.25" x14ac:dyDescent="0.2">
      <c r="B62" s="227" t="s">
        <v>340</v>
      </c>
      <c r="C62" s="228" t="s">
        <v>341</v>
      </c>
    </row>
    <row r="63" spans="2:3" ht="25.5" x14ac:dyDescent="0.2">
      <c r="B63" s="227" t="s">
        <v>119</v>
      </c>
      <c r="C63" s="230" t="s">
        <v>297</v>
      </c>
    </row>
    <row r="64" spans="2:3" ht="25.5" x14ac:dyDescent="0.2">
      <c r="B64" s="227" t="s">
        <v>122</v>
      </c>
      <c r="C64" s="230" t="s">
        <v>299</v>
      </c>
    </row>
    <row r="65" spans="2:3" ht="38.25" x14ac:dyDescent="0.2">
      <c r="B65" s="227" t="s">
        <v>123</v>
      </c>
      <c r="C65" s="230" t="s">
        <v>301</v>
      </c>
    </row>
    <row r="66" spans="2:3" x14ac:dyDescent="0.2">
      <c r="B66" s="227" t="s">
        <v>267</v>
      </c>
      <c r="C66" s="228" t="s">
        <v>268</v>
      </c>
    </row>
    <row r="67" spans="2:3" ht="25.5" x14ac:dyDescent="0.2">
      <c r="B67" s="227" t="s">
        <v>269</v>
      </c>
      <c r="C67" s="230" t="s">
        <v>270</v>
      </c>
    </row>
    <row r="68" spans="2:3" ht="25.5" x14ac:dyDescent="0.2">
      <c r="B68" s="227" t="s">
        <v>118</v>
      </c>
      <c r="C68" s="230" t="s">
        <v>296</v>
      </c>
    </row>
    <row r="69" spans="2:3" ht="25.5" x14ac:dyDescent="0.2">
      <c r="B69" s="227" t="s">
        <v>152</v>
      </c>
      <c r="C69" s="230" t="s">
        <v>298</v>
      </c>
    </row>
    <row r="70" spans="2:3" ht="25.5" x14ac:dyDescent="0.2">
      <c r="B70" s="227" t="s">
        <v>120</v>
      </c>
      <c r="C70" s="230" t="s">
        <v>300</v>
      </c>
    </row>
    <row r="71" spans="2:3" ht="25.5" x14ac:dyDescent="0.2">
      <c r="B71" s="227" t="s">
        <v>38</v>
      </c>
      <c r="C71" s="230" t="s">
        <v>342</v>
      </c>
    </row>
    <row r="72" spans="2:3" ht="25.5" x14ac:dyDescent="0.2">
      <c r="B72" s="227" t="s">
        <v>40</v>
      </c>
      <c r="C72" s="230" t="s">
        <v>343</v>
      </c>
    </row>
    <row r="73" spans="2:3" ht="38.25" x14ac:dyDescent="0.2">
      <c r="B73" s="227" t="s">
        <v>404</v>
      </c>
      <c r="C73" s="230" t="s">
        <v>295</v>
      </c>
    </row>
    <row r="74" spans="2:3" ht="140.25" x14ac:dyDescent="0.2">
      <c r="B74" s="227" t="s">
        <v>11</v>
      </c>
      <c r="C74" s="233" t="s">
        <v>266</v>
      </c>
    </row>
    <row r="75" spans="2:3" s="231" customFormat="1" x14ac:dyDescent="0.2">
      <c r="B75" s="250" t="s">
        <v>395</v>
      </c>
      <c r="C75" s="230" t="s">
        <v>396</v>
      </c>
    </row>
    <row r="76" spans="2:3" ht="25.5" x14ac:dyDescent="0.2">
      <c r="B76" s="227" t="s">
        <v>26</v>
      </c>
      <c r="C76" s="230" t="s">
        <v>309</v>
      </c>
    </row>
    <row r="77" spans="2:3" ht="25.5" x14ac:dyDescent="0.2">
      <c r="B77" s="227" t="s">
        <v>25</v>
      </c>
      <c r="C77" s="230" t="s">
        <v>308</v>
      </c>
    </row>
    <row r="78" spans="2:3" ht="51" x14ac:dyDescent="0.2">
      <c r="B78" s="227" t="s">
        <v>21</v>
      </c>
      <c r="C78" s="230" t="s">
        <v>304</v>
      </c>
    </row>
    <row r="79" spans="2:3" ht="51" x14ac:dyDescent="0.2">
      <c r="B79" s="227" t="s">
        <v>22</v>
      </c>
      <c r="C79" s="230" t="s">
        <v>305</v>
      </c>
    </row>
    <row r="80" spans="2:3" ht="51" x14ac:dyDescent="0.2">
      <c r="B80" s="227" t="s">
        <v>23</v>
      </c>
      <c r="C80" s="230" t="s">
        <v>306</v>
      </c>
    </row>
    <row r="81" spans="2:3" ht="38.25" x14ac:dyDescent="0.2">
      <c r="B81" s="232" t="s">
        <v>20</v>
      </c>
      <c r="C81" s="230" t="s">
        <v>303</v>
      </c>
    </row>
    <row r="82" spans="2:3" ht="38.25" x14ac:dyDescent="0.2">
      <c r="B82" s="227" t="s">
        <v>24</v>
      </c>
      <c r="C82" s="230" t="s">
        <v>307</v>
      </c>
    </row>
    <row r="83" spans="2:3" ht="38.25" x14ac:dyDescent="0.2">
      <c r="B83" s="227" t="s">
        <v>121</v>
      </c>
      <c r="C83" s="230" t="s">
        <v>302</v>
      </c>
    </row>
    <row r="84" spans="2:3" x14ac:dyDescent="0.2">
      <c r="B84" s="312" t="s">
        <v>353</v>
      </c>
      <c r="C84" s="313"/>
    </row>
    <row r="85" spans="2:3" x14ac:dyDescent="0.2">
      <c r="B85" s="229" t="s">
        <v>362</v>
      </c>
      <c r="C85" s="233" t="s">
        <v>363</v>
      </c>
    </row>
    <row r="86" spans="2:3" ht="38.25" x14ac:dyDescent="0.2">
      <c r="B86" s="229" t="s">
        <v>360</v>
      </c>
      <c r="C86" s="230" t="s">
        <v>389</v>
      </c>
    </row>
    <row r="87" spans="2:3" x14ac:dyDescent="0.2">
      <c r="B87" s="232" t="s">
        <v>372</v>
      </c>
      <c r="C87" s="228" t="s">
        <v>373</v>
      </c>
    </row>
    <row r="88" spans="2:3" ht="102" x14ac:dyDescent="0.2">
      <c r="B88" s="232" t="s">
        <v>370</v>
      </c>
      <c r="C88" s="233" t="s">
        <v>371</v>
      </c>
    </row>
    <row r="89" spans="2:3" ht="153" x14ac:dyDescent="0.2">
      <c r="B89" s="229" t="s">
        <v>171</v>
      </c>
      <c r="C89" s="228" t="s">
        <v>359</v>
      </c>
    </row>
    <row r="90" spans="2:3" x14ac:dyDescent="0.2">
      <c r="B90" s="229" t="s">
        <v>278</v>
      </c>
      <c r="C90" s="228" t="s">
        <v>279</v>
      </c>
    </row>
    <row r="91" spans="2:3" ht="38.25" x14ac:dyDescent="0.2">
      <c r="B91" s="229" t="s">
        <v>173</v>
      </c>
      <c r="C91" s="228" t="s">
        <v>366</v>
      </c>
    </row>
    <row r="92" spans="2:3" ht="38.25" x14ac:dyDescent="0.2">
      <c r="B92" s="227" t="s">
        <v>174</v>
      </c>
      <c r="C92" s="228" t="s">
        <v>367</v>
      </c>
    </row>
    <row r="93" spans="2:3" ht="127.5" x14ac:dyDescent="0.2">
      <c r="B93" s="232" t="s">
        <v>178</v>
      </c>
      <c r="C93" s="230" t="s">
        <v>385</v>
      </c>
    </row>
    <row r="94" spans="2:3" x14ac:dyDescent="0.2">
      <c r="B94" s="232" t="s">
        <v>368</v>
      </c>
      <c r="C94" s="228" t="s">
        <v>369</v>
      </c>
    </row>
    <row r="95" spans="2:3" ht="25.5" x14ac:dyDescent="0.2">
      <c r="B95" s="227" t="s">
        <v>381</v>
      </c>
      <c r="C95" s="228" t="s">
        <v>382</v>
      </c>
    </row>
    <row r="96" spans="2:3" ht="25.5" x14ac:dyDescent="0.2">
      <c r="B96" s="232" t="s">
        <v>383</v>
      </c>
      <c r="C96" s="228" t="s">
        <v>384</v>
      </c>
    </row>
    <row r="97" spans="2:3" ht="25.5" x14ac:dyDescent="0.2">
      <c r="B97" s="229" t="s">
        <v>364</v>
      </c>
      <c r="C97" s="228" t="s">
        <v>365</v>
      </c>
    </row>
    <row r="98" spans="2:3" x14ac:dyDescent="0.2">
      <c r="B98" s="229" t="s">
        <v>357</v>
      </c>
      <c r="C98" s="228" t="s">
        <v>358</v>
      </c>
    </row>
    <row r="99" spans="2:3" ht="165.75" x14ac:dyDescent="0.2">
      <c r="B99" s="227" t="s">
        <v>376</v>
      </c>
      <c r="C99" s="228" t="s">
        <v>377</v>
      </c>
    </row>
    <row r="100" spans="2:3" x14ac:dyDescent="0.2">
      <c r="B100" s="229" t="s">
        <v>356</v>
      </c>
      <c r="C100" s="230" t="s">
        <v>388</v>
      </c>
    </row>
    <row r="101" spans="2:3" ht="178.5" x14ac:dyDescent="0.2">
      <c r="B101" s="227" t="s">
        <v>386</v>
      </c>
      <c r="C101" s="228" t="s">
        <v>387</v>
      </c>
    </row>
    <row r="102" spans="2:3" ht="89.25" x14ac:dyDescent="0.2">
      <c r="B102" s="227" t="s">
        <v>160</v>
      </c>
      <c r="C102" s="230" t="s">
        <v>378</v>
      </c>
    </row>
    <row r="103" spans="2:3" ht="76.5" x14ac:dyDescent="0.2">
      <c r="B103" s="227" t="s">
        <v>379</v>
      </c>
      <c r="C103" s="230" t="s">
        <v>380</v>
      </c>
    </row>
    <row r="104" spans="2:3" ht="25.5" x14ac:dyDescent="0.2">
      <c r="B104" s="229" t="s">
        <v>223</v>
      </c>
      <c r="C104" s="228" t="s">
        <v>361</v>
      </c>
    </row>
    <row r="105" spans="2:3" ht="165.75" x14ac:dyDescent="0.2">
      <c r="B105" s="227" t="s">
        <v>374</v>
      </c>
      <c r="C105" s="233" t="s">
        <v>375</v>
      </c>
    </row>
    <row r="106" spans="2:3" ht="51" x14ac:dyDescent="0.2">
      <c r="B106" s="229" t="s">
        <v>354</v>
      </c>
      <c r="C106" s="228" t="s">
        <v>355</v>
      </c>
    </row>
  </sheetData>
  <sortState ref="B121:C152">
    <sortCondition ref="B120"/>
  </sortState>
  <mergeCells count="4">
    <mergeCell ref="B6:C6"/>
    <mergeCell ref="B32:C32"/>
    <mergeCell ref="B36:C36"/>
    <mergeCell ref="B84:C8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view="pageBreakPreview" topLeftCell="B6" zoomScaleNormal="85" zoomScaleSheetLayoutView="85" workbookViewId="0">
      <selection activeCell="B35" sqref="B35"/>
    </sheetView>
  </sheetViews>
  <sheetFormatPr defaultColWidth="8.85546875" defaultRowHeight="12.75" x14ac:dyDescent="0.2"/>
  <cols>
    <col min="1" max="1" width="11.5703125" style="47" hidden="1" customWidth="1"/>
    <col min="2" max="2" width="49.5703125" style="47" customWidth="1"/>
    <col min="3" max="3" width="15.28515625" style="47" customWidth="1"/>
    <col min="4" max="4" width="16.42578125" style="47" customWidth="1"/>
    <col min="5" max="5" width="16.140625" style="47" customWidth="1"/>
    <col min="6" max="6" width="18.5703125" style="47" customWidth="1"/>
    <col min="7" max="7" width="15.7109375" style="47" customWidth="1"/>
    <col min="8" max="9" width="8.85546875" style="47"/>
    <col min="10" max="10" width="10.7109375" style="47" customWidth="1"/>
    <col min="11" max="16384" width="8.85546875" style="47"/>
  </cols>
  <sheetData>
    <row r="1" spans="2:10" ht="20.25" x14ac:dyDescent="0.3">
      <c r="B1" s="43" t="str">
        <f>Cover!C22</f>
        <v>Powercor Australia Ltd</v>
      </c>
    </row>
    <row r="2" spans="2:10" ht="20.25" x14ac:dyDescent="0.3">
      <c r="B2" s="43" t="s">
        <v>145</v>
      </c>
    </row>
    <row r="3" spans="2:10" ht="20.25" x14ac:dyDescent="0.3">
      <c r="B3" s="45">
        <f>Cover!C26</f>
        <v>2014</v>
      </c>
    </row>
    <row r="4" spans="2:10" ht="18" x14ac:dyDescent="0.25">
      <c r="B4" s="72" t="s">
        <v>6</v>
      </c>
      <c r="H4" s="317"/>
      <c r="I4" s="317"/>
      <c r="J4" s="317"/>
    </row>
    <row r="5" spans="2:10" ht="23.25" x14ac:dyDescent="0.35">
      <c r="B5" s="84"/>
      <c r="H5" s="317"/>
      <c r="I5" s="317"/>
      <c r="J5" s="317"/>
    </row>
    <row r="6" spans="2:10" s="94" customFormat="1" ht="41.25" customHeight="1" x14ac:dyDescent="0.2">
      <c r="B6" s="318" t="s">
        <v>189</v>
      </c>
      <c r="C6" s="319"/>
      <c r="D6" s="319"/>
    </row>
    <row r="8" spans="2:10" ht="15.75" x14ac:dyDescent="0.25">
      <c r="B8" s="46" t="s">
        <v>167</v>
      </c>
    </row>
    <row r="10" spans="2:10" ht="20.25" x14ac:dyDescent="0.2">
      <c r="B10" s="48"/>
      <c r="C10" s="314" t="s">
        <v>7</v>
      </c>
      <c r="D10" s="315"/>
      <c r="E10" s="315"/>
      <c r="F10" s="315"/>
      <c r="G10" s="316"/>
    </row>
    <row r="11" spans="2:10" ht="30" x14ac:dyDescent="0.2">
      <c r="B11" s="49"/>
      <c r="C11" s="50" t="s">
        <v>1</v>
      </c>
      <c r="D11" s="50" t="s">
        <v>2</v>
      </c>
      <c r="E11" s="50" t="s">
        <v>8</v>
      </c>
      <c r="F11" s="50" t="s">
        <v>9</v>
      </c>
      <c r="G11" s="51" t="s">
        <v>10</v>
      </c>
    </row>
    <row r="12" spans="2:10" ht="17.25" customHeight="1" x14ac:dyDescent="0.2">
      <c r="B12" s="52" t="s">
        <v>158</v>
      </c>
      <c r="C12" s="101">
        <v>0</v>
      </c>
      <c r="D12" s="101">
        <v>109.970091315883</v>
      </c>
      <c r="E12" s="101">
        <v>142.14828789321601</v>
      </c>
      <c r="F12" s="101">
        <v>394.67533626132303</v>
      </c>
      <c r="G12" s="101">
        <v>197.453127790721</v>
      </c>
    </row>
    <row r="13" spans="2:10" ht="17.25" customHeight="1" x14ac:dyDescent="0.2">
      <c r="B13" s="52" t="s">
        <v>181</v>
      </c>
      <c r="C13" s="101">
        <v>0</v>
      </c>
      <c r="D13" s="101">
        <v>79.605804868193104</v>
      </c>
      <c r="E13" s="101">
        <v>130.62975840848901</v>
      </c>
      <c r="F13" s="101">
        <v>338.03040076859702</v>
      </c>
      <c r="G13" s="101">
        <v>166.22700974924999</v>
      </c>
    </row>
    <row r="14" spans="2:10" x14ac:dyDescent="0.2">
      <c r="B14" s="54"/>
      <c r="C14" s="55"/>
      <c r="D14" s="55"/>
      <c r="E14" s="55"/>
      <c r="F14" s="55"/>
      <c r="G14" s="55"/>
    </row>
    <row r="15" spans="2:10" ht="15.75" x14ac:dyDescent="0.25">
      <c r="B15" s="46" t="s">
        <v>168</v>
      </c>
      <c r="C15" s="56"/>
      <c r="D15" s="56"/>
      <c r="E15" s="56"/>
      <c r="F15" s="56"/>
      <c r="G15" s="56"/>
    </row>
    <row r="16" spans="2:10" x14ac:dyDescent="0.2">
      <c r="B16" s="57"/>
      <c r="C16" s="58"/>
      <c r="D16" s="58"/>
      <c r="E16" s="58"/>
      <c r="F16" s="58"/>
      <c r="G16" s="58"/>
      <c r="H16" s="317"/>
      <c r="I16" s="317"/>
      <c r="J16" s="317"/>
    </row>
    <row r="17" spans="2:7" ht="15.75" x14ac:dyDescent="0.2">
      <c r="B17" s="53"/>
      <c r="C17" s="314" t="s">
        <v>7</v>
      </c>
      <c r="D17" s="315"/>
      <c r="E17" s="315"/>
      <c r="F17" s="315"/>
      <c r="G17" s="316"/>
    </row>
    <row r="18" spans="2:7" ht="30" x14ac:dyDescent="0.2">
      <c r="B18" s="49"/>
      <c r="C18" s="50" t="s">
        <v>1</v>
      </c>
      <c r="D18" s="50" t="s">
        <v>2</v>
      </c>
      <c r="E18" s="50" t="s">
        <v>8</v>
      </c>
      <c r="F18" s="50" t="s">
        <v>9</v>
      </c>
      <c r="G18" s="51" t="s">
        <v>10</v>
      </c>
    </row>
    <row r="19" spans="2:7" s="92" customFormat="1" ht="17.25" customHeight="1" x14ac:dyDescent="0.2">
      <c r="B19" s="52" t="s">
        <v>158</v>
      </c>
      <c r="C19" s="101">
        <v>0</v>
      </c>
      <c r="D19" s="101">
        <v>1.2480433493751599</v>
      </c>
      <c r="E19" s="101">
        <v>1.5759424789737799</v>
      </c>
      <c r="F19" s="101">
        <v>2.7937580879181199</v>
      </c>
      <c r="G19" s="101">
        <v>1.77365969308847</v>
      </c>
    </row>
    <row r="20" spans="2:7" s="92" customFormat="1" ht="17.25" customHeight="1" x14ac:dyDescent="0.2">
      <c r="B20" s="52" t="s">
        <v>181</v>
      </c>
      <c r="C20" s="101">
        <v>0</v>
      </c>
      <c r="D20" s="101">
        <v>1.06855149891196</v>
      </c>
      <c r="E20" s="101">
        <v>1.51766923009211</v>
      </c>
      <c r="F20" s="101">
        <v>2.4904709619230601</v>
      </c>
      <c r="G20" s="101">
        <v>1.6008364060207501</v>
      </c>
    </row>
    <row r="21" spans="2:7" x14ac:dyDescent="0.2">
      <c r="B21" s="59"/>
      <c r="C21" s="56"/>
      <c r="D21" s="56"/>
      <c r="E21" s="56"/>
      <c r="F21" s="56"/>
      <c r="G21" s="56"/>
    </row>
    <row r="22" spans="2:7" ht="15.75" x14ac:dyDescent="0.25">
      <c r="B22" s="46" t="s">
        <v>169</v>
      </c>
      <c r="C22" s="56"/>
      <c r="D22" s="56"/>
      <c r="E22" s="56"/>
      <c r="F22" s="56"/>
      <c r="G22" s="56"/>
    </row>
    <row r="23" spans="2:7" x14ac:dyDescent="0.2">
      <c r="B23" s="57"/>
      <c r="C23" s="58"/>
      <c r="D23" s="58"/>
      <c r="E23" s="58"/>
      <c r="F23" s="58"/>
      <c r="G23" s="58"/>
    </row>
    <row r="24" spans="2:7" ht="15.75" x14ac:dyDescent="0.2">
      <c r="B24" s="53"/>
      <c r="C24" s="314" t="s">
        <v>7</v>
      </c>
      <c r="D24" s="315"/>
      <c r="E24" s="315"/>
      <c r="F24" s="315"/>
      <c r="G24" s="316"/>
    </row>
    <row r="25" spans="2:7" ht="30" x14ac:dyDescent="0.2">
      <c r="B25" s="49"/>
      <c r="C25" s="50" t="s">
        <v>1</v>
      </c>
      <c r="D25" s="50" t="s">
        <v>2</v>
      </c>
      <c r="E25" s="50" t="s">
        <v>8</v>
      </c>
      <c r="F25" s="50" t="s">
        <v>9</v>
      </c>
      <c r="G25" s="51" t="s">
        <v>10</v>
      </c>
    </row>
    <row r="26" spans="2:7" s="92" customFormat="1" ht="17.25" customHeight="1" x14ac:dyDescent="0.2">
      <c r="B26" s="52" t="s">
        <v>158</v>
      </c>
      <c r="C26" s="101">
        <v>0</v>
      </c>
      <c r="D26" s="101">
        <v>1.1398421430913599</v>
      </c>
      <c r="E26" s="101">
        <v>2.9796459752086601</v>
      </c>
      <c r="F26" s="101">
        <v>5.3671424650013702</v>
      </c>
      <c r="G26" s="101">
        <v>2.88914775756662</v>
      </c>
    </row>
    <row r="27" spans="2:7" s="92" customFormat="1" ht="17.25" customHeight="1" x14ac:dyDescent="0.2">
      <c r="B27" s="52" t="s">
        <v>181</v>
      </c>
      <c r="C27" s="101">
        <v>0</v>
      </c>
      <c r="D27" s="101">
        <v>1.0446046787383401</v>
      </c>
      <c r="E27" s="101">
        <v>2.8754071205076701</v>
      </c>
      <c r="F27" s="101">
        <v>5.2445688404376298</v>
      </c>
      <c r="G27" s="101">
        <v>2.7835557972251199</v>
      </c>
    </row>
    <row r="28" spans="2:7" x14ac:dyDescent="0.2">
      <c r="B28" s="59"/>
      <c r="C28" s="56"/>
      <c r="D28" s="56"/>
      <c r="E28" s="56"/>
      <c r="F28" s="56"/>
      <c r="G28" s="56"/>
    </row>
    <row r="29" spans="2:7" ht="15.75" x14ac:dyDescent="0.25">
      <c r="B29" s="46" t="s">
        <v>191</v>
      </c>
    </row>
    <row r="31" spans="2:7" ht="30" x14ac:dyDescent="0.2">
      <c r="B31" s="53"/>
      <c r="C31" s="51" t="s">
        <v>1</v>
      </c>
      <c r="D31" s="51" t="s">
        <v>2</v>
      </c>
      <c r="E31" s="51" t="s">
        <v>8</v>
      </c>
      <c r="F31" s="51" t="s">
        <v>9</v>
      </c>
      <c r="G31" s="51" t="s">
        <v>10</v>
      </c>
    </row>
    <row r="32" spans="2:7" ht="15" x14ac:dyDescent="0.2">
      <c r="B32" s="82" t="s">
        <v>81</v>
      </c>
      <c r="C32" s="102">
        <v>0</v>
      </c>
      <c r="D32" s="102">
        <v>303133</v>
      </c>
      <c r="E32" s="102">
        <v>244058</v>
      </c>
      <c r="F32" s="102">
        <v>203057</v>
      </c>
      <c r="G32" s="102">
        <v>750248</v>
      </c>
    </row>
    <row r="33" spans="2:7" ht="15" x14ac:dyDescent="0.2">
      <c r="B33" s="82" t="s">
        <v>82</v>
      </c>
      <c r="C33" s="102">
        <v>0</v>
      </c>
      <c r="D33" s="102">
        <v>300632</v>
      </c>
      <c r="E33" s="102">
        <v>255732</v>
      </c>
      <c r="F33" s="102">
        <v>204906</v>
      </c>
      <c r="G33" s="102">
        <v>761270</v>
      </c>
    </row>
    <row r="34" spans="2:7" ht="15" x14ac:dyDescent="0.2">
      <c r="B34" s="82" t="s">
        <v>83</v>
      </c>
      <c r="C34" s="239">
        <f>(C32+C33)/2</f>
        <v>0</v>
      </c>
      <c r="D34" s="239">
        <f t="shared" ref="D34:G34" si="0">(D32+D33)/2</f>
        <v>301882.5</v>
      </c>
      <c r="E34" s="239">
        <f t="shared" si="0"/>
        <v>249895</v>
      </c>
      <c r="F34" s="239">
        <f t="shared" si="0"/>
        <v>203981.5</v>
      </c>
      <c r="G34" s="239">
        <f t="shared" si="0"/>
        <v>755759</v>
      </c>
    </row>
  </sheetData>
  <mergeCells count="7">
    <mergeCell ref="C24:G24"/>
    <mergeCell ref="H4:J4"/>
    <mergeCell ref="H5:J5"/>
    <mergeCell ref="C10:G10"/>
    <mergeCell ref="H16:J16"/>
    <mergeCell ref="C17:G17"/>
    <mergeCell ref="B6:D6"/>
  </mergeCells>
  <phoneticPr fontId="25" type="noConversion"/>
  <pageMargins left="0" right="0" top="0" bottom="0" header="0" footer="0"/>
  <pageSetup paperSize="9" scale="78"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6"/>
  <sheetViews>
    <sheetView showGridLines="0" view="pageBreakPreview" topLeftCell="A4" zoomScaleNormal="85" zoomScaleSheetLayoutView="100" workbookViewId="0">
      <selection activeCell="B4" sqref="B4"/>
    </sheetView>
  </sheetViews>
  <sheetFormatPr defaultColWidth="8.85546875" defaultRowHeight="12.75" x14ac:dyDescent="0.2"/>
  <cols>
    <col min="1" max="1" width="12.85546875" style="44" customWidth="1"/>
    <col min="2" max="2" width="37.140625" style="44" customWidth="1"/>
    <col min="3" max="3" width="21.28515625" style="44" customWidth="1"/>
    <col min="4" max="4" width="15.28515625" style="44" customWidth="1"/>
    <col min="5" max="5" width="16.5703125" style="44" customWidth="1"/>
    <col min="6" max="6" width="14.28515625" style="44" customWidth="1"/>
    <col min="7" max="7" width="14.7109375" style="44" customWidth="1"/>
    <col min="8" max="8" width="16.140625" style="44" customWidth="1"/>
    <col min="9" max="16384" width="8.85546875" style="44"/>
  </cols>
  <sheetData>
    <row r="1" spans="2:10" ht="20.25" x14ac:dyDescent="0.3">
      <c r="B1" s="43" t="str">
        <f>Cover!C22</f>
        <v>Powercor Australia Ltd</v>
      </c>
      <c r="E1" s="60"/>
    </row>
    <row r="2" spans="2:10" ht="20.25" x14ac:dyDescent="0.3">
      <c r="B2" s="43" t="s">
        <v>146</v>
      </c>
      <c r="E2" s="60"/>
    </row>
    <row r="3" spans="2:10" ht="20.25" x14ac:dyDescent="0.3">
      <c r="B3" s="45">
        <f>Cover!C26</f>
        <v>2014</v>
      </c>
      <c r="E3" s="60"/>
    </row>
    <row r="4" spans="2:10" ht="18" x14ac:dyDescent="0.25">
      <c r="B4" s="72" t="s">
        <v>0</v>
      </c>
      <c r="E4" s="60"/>
      <c r="H4" s="320"/>
      <c r="I4" s="320"/>
      <c r="J4" s="320"/>
    </row>
    <row r="5" spans="2:10" s="142" customFormat="1" ht="18" x14ac:dyDescent="0.25">
      <c r="B5" s="151"/>
      <c r="E5" s="145"/>
      <c r="H5" s="144"/>
      <c r="I5" s="144"/>
      <c r="J5" s="144"/>
    </row>
    <row r="6" spans="2:10" s="144" customFormat="1" ht="51" customHeight="1" x14ac:dyDescent="0.2">
      <c r="B6" s="324" t="s">
        <v>189</v>
      </c>
      <c r="C6" s="325"/>
      <c r="D6" s="326"/>
      <c r="E6" s="145"/>
    </row>
    <row r="7" spans="2:10" s="144" customFormat="1" x14ac:dyDescent="0.2">
      <c r="B7" s="147"/>
      <c r="E7" s="145"/>
    </row>
    <row r="8" spans="2:10" s="144" customFormat="1" x14ac:dyDescent="0.2">
      <c r="B8" s="147" t="s">
        <v>3</v>
      </c>
      <c r="C8" s="147"/>
    </row>
    <row r="9" spans="2:10" s="144" customFormat="1" x14ac:dyDescent="0.2">
      <c r="B9" s="147"/>
      <c r="C9" s="147"/>
    </row>
    <row r="10" spans="2:10" s="144" customFormat="1" ht="25.5" x14ac:dyDescent="0.2">
      <c r="B10" s="146"/>
      <c r="C10" s="158" t="s">
        <v>190</v>
      </c>
      <c r="D10" s="158" t="s">
        <v>158</v>
      </c>
    </row>
    <row r="11" spans="2:10" s="144" customFormat="1" x14ac:dyDescent="0.2">
      <c r="B11" s="160" t="s">
        <v>125</v>
      </c>
      <c r="C11" s="161">
        <v>90625</v>
      </c>
      <c r="D11" s="237">
        <f>SUM('1c. STPIS Daily Performance'!M14:M378)</f>
        <v>94756</v>
      </c>
    </row>
    <row r="12" spans="2:10" s="144" customFormat="1" ht="25.5" x14ac:dyDescent="0.2">
      <c r="B12" s="160" t="s">
        <v>11</v>
      </c>
      <c r="C12" s="161">
        <v>69126</v>
      </c>
      <c r="D12" s="237">
        <f>SUM('1c. STPIS Daily Performance'!N14:N378)</f>
        <v>70168</v>
      </c>
    </row>
    <row r="13" spans="2:10" s="144" customFormat="1" ht="25.5" x14ac:dyDescent="0.2">
      <c r="B13" s="160" t="s">
        <v>12</v>
      </c>
      <c r="C13" s="238">
        <f>C12/C11</f>
        <v>0.7627696551724138</v>
      </c>
      <c r="D13" s="238">
        <f>D12/D11</f>
        <v>0.74051247414411747</v>
      </c>
    </row>
    <row r="14" spans="2:10" s="144" customFormat="1" x14ac:dyDescent="0.2">
      <c r="B14" s="162"/>
      <c r="C14" s="163"/>
      <c r="D14" s="164"/>
    </row>
    <row r="15" spans="2:10" s="144" customFormat="1" x14ac:dyDescent="0.2">
      <c r="B15" s="147" t="s">
        <v>4</v>
      </c>
      <c r="C15" s="147"/>
      <c r="D15" s="148"/>
      <c r="E15" s="159"/>
      <c r="F15" s="159"/>
    </row>
    <row r="16" spans="2:10" s="144" customFormat="1" x14ac:dyDescent="0.2">
      <c r="B16" s="147"/>
      <c r="C16" s="147"/>
      <c r="D16" s="148"/>
      <c r="E16" s="159"/>
      <c r="F16" s="159"/>
    </row>
    <row r="17" spans="2:7" s="144" customFormat="1" x14ac:dyDescent="0.2">
      <c r="B17" s="321" t="s">
        <v>141</v>
      </c>
      <c r="C17" s="322"/>
      <c r="D17" s="149"/>
      <c r="E17" s="149"/>
      <c r="F17" s="149"/>
      <c r="G17" s="150"/>
    </row>
    <row r="18" spans="2:7" s="144" customFormat="1" x14ac:dyDescent="0.2">
      <c r="B18" s="147"/>
      <c r="C18" s="147"/>
      <c r="D18" s="148"/>
      <c r="E18" s="159"/>
      <c r="F18" s="159"/>
    </row>
    <row r="19" spans="2:7" s="144" customFormat="1" x14ac:dyDescent="0.2">
      <c r="B19" s="146"/>
      <c r="C19" s="146" t="s">
        <v>158</v>
      </c>
      <c r="D19" s="159"/>
      <c r="E19" s="159"/>
      <c r="F19" s="159"/>
    </row>
    <row r="20" spans="2:7" s="144" customFormat="1" x14ac:dyDescent="0.2">
      <c r="B20" s="160" t="s">
        <v>13</v>
      </c>
      <c r="C20" s="161">
        <v>14638</v>
      </c>
      <c r="D20" s="159"/>
      <c r="E20" s="159"/>
      <c r="F20" s="159"/>
    </row>
    <row r="21" spans="2:7" s="144" customFormat="1" ht="25.5" x14ac:dyDescent="0.2">
      <c r="B21" s="160" t="s">
        <v>14</v>
      </c>
      <c r="C21" s="161">
        <v>5</v>
      </c>
    </row>
    <row r="22" spans="2:7" s="144" customFormat="1" ht="25.5" x14ac:dyDescent="0.2">
      <c r="B22" s="160" t="s">
        <v>15</v>
      </c>
      <c r="C22" s="238">
        <f>C21/C20</f>
        <v>3.4157671813089222E-4</v>
      </c>
    </row>
    <row r="23" spans="2:7" s="144" customFormat="1" x14ac:dyDescent="0.2">
      <c r="B23" s="162"/>
      <c r="C23" s="163"/>
    </row>
    <row r="24" spans="2:7" s="144" customFormat="1" x14ac:dyDescent="0.2">
      <c r="B24" s="323" t="s">
        <v>5</v>
      </c>
      <c r="C24" s="323"/>
      <c r="D24" s="147"/>
    </row>
    <row r="25" spans="2:7" s="144" customFormat="1" x14ac:dyDescent="0.2">
      <c r="B25" s="165"/>
      <c r="C25" s="165"/>
      <c r="D25" s="147"/>
    </row>
    <row r="26" spans="2:7" s="144" customFormat="1" x14ac:dyDescent="0.2">
      <c r="B26" s="146"/>
      <c r="C26" s="146" t="s">
        <v>158</v>
      </c>
    </row>
    <row r="27" spans="2:7" s="144" customFormat="1" x14ac:dyDescent="0.2">
      <c r="B27" s="160" t="s">
        <v>16</v>
      </c>
      <c r="C27" s="161">
        <v>159229</v>
      </c>
    </row>
    <row r="28" spans="2:7" s="144" customFormat="1" x14ac:dyDescent="0.2">
      <c r="B28" s="160" t="s">
        <v>17</v>
      </c>
      <c r="C28" s="161">
        <v>6047</v>
      </c>
    </row>
    <row r="29" spans="2:7" s="144" customFormat="1" ht="63.75" x14ac:dyDescent="0.2">
      <c r="B29" s="160" t="s">
        <v>151</v>
      </c>
      <c r="C29" s="161">
        <v>1676</v>
      </c>
    </row>
    <row r="30" spans="2:7" s="144" customFormat="1" ht="38.25" x14ac:dyDescent="0.2">
      <c r="B30" s="166" t="s">
        <v>161</v>
      </c>
      <c r="C30" s="161">
        <v>59</v>
      </c>
    </row>
    <row r="31" spans="2:7" s="144" customFormat="1" ht="38.25" x14ac:dyDescent="0.2">
      <c r="B31" s="166" t="s">
        <v>162</v>
      </c>
      <c r="C31" s="238">
        <f>C30/C28</f>
        <v>9.7569042500413421E-3</v>
      </c>
    </row>
    <row r="32" spans="2:7" x14ac:dyDescent="0.2">
      <c r="B32" s="62"/>
      <c r="C32" s="63"/>
      <c r="D32" s="47"/>
    </row>
    <row r="33" spans="9:9" ht="8.25" customHeight="1" x14ac:dyDescent="0.2"/>
    <row r="34" spans="9:9" x14ac:dyDescent="0.2">
      <c r="I34"/>
    </row>
    <row r="35" spans="9:9" x14ac:dyDescent="0.2">
      <c r="I35"/>
    </row>
    <row r="36" spans="9:9" x14ac:dyDescent="0.2">
      <c r="I36"/>
    </row>
    <row r="37" spans="9:9" x14ac:dyDescent="0.2">
      <c r="I37"/>
    </row>
    <row r="38" spans="9:9" x14ac:dyDescent="0.2">
      <c r="I38"/>
    </row>
    <row r="39" spans="9:9" x14ac:dyDescent="0.2">
      <c r="I39"/>
    </row>
    <row r="40" spans="9:9" x14ac:dyDescent="0.2">
      <c r="I40"/>
    </row>
    <row r="41" spans="9:9" x14ac:dyDescent="0.2">
      <c r="I41"/>
    </row>
    <row r="42" spans="9:9" x14ac:dyDescent="0.2">
      <c r="I42"/>
    </row>
    <row r="43" spans="9:9" x14ac:dyDescent="0.2">
      <c r="I43"/>
    </row>
    <row r="44" spans="9:9" x14ac:dyDescent="0.2">
      <c r="I44"/>
    </row>
    <row r="45" spans="9:9" x14ac:dyDescent="0.2">
      <c r="I45"/>
    </row>
    <row r="46" spans="9:9" x14ac:dyDescent="0.2">
      <c r="I46"/>
    </row>
    <row r="47" spans="9:9" x14ac:dyDescent="0.2">
      <c r="I47"/>
    </row>
    <row r="48" spans="9:9" x14ac:dyDescent="0.2">
      <c r="I48"/>
    </row>
    <row r="49" spans="9:9" x14ac:dyDescent="0.2">
      <c r="I49"/>
    </row>
    <row r="50" spans="9:9" x14ac:dyDescent="0.2">
      <c r="I50"/>
    </row>
    <row r="51" spans="9:9" x14ac:dyDescent="0.2">
      <c r="I51"/>
    </row>
    <row r="52" spans="9:9" x14ac:dyDescent="0.2">
      <c r="I52"/>
    </row>
    <row r="53" spans="9:9" x14ac:dyDescent="0.2">
      <c r="I53"/>
    </row>
    <row r="54" spans="9:9" x14ac:dyDescent="0.2">
      <c r="I54"/>
    </row>
    <row r="55" spans="9:9" x14ac:dyDescent="0.2">
      <c r="I55"/>
    </row>
    <row r="56" spans="9:9" x14ac:dyDescent="0.2">
      <c r="I56"/>
    </row>
    <row r="57" spans="9:9" x14ac:dyDescent="0.2">
      <c r="I57"/>
    </row>
    <row r="58" spans="9:9" x14ac:dyDescent="0.2">
      <c r="I58"/>
    </row>
    <row r="59" spans="9:9" x14ac:dyDescent="0.2">
      <c r="I59"/>
    </row>
    <row r="60" spans="9:9" x14ac:dyDescent="0.2">
      <c r="I60"/>
    </row>
    <row r="61" spans="9:9" x14ac:dyDescent="0.2">
      <c r="I61"/>
    </row>
    <row r="62" spans="9:9" x14ac:dyDescent="0.2">
      <c r="I62"/>
    </row>
    <row r="63" spans="9:9" x14ac:dyDescent="0.2">
      <c r="I63"/>
    </row>
    <row r="64" spans="9:9" x14ac:dyDescent="0.2">
      <c r="I64"/>
    </row>
    <row r="65" spans="2:9" x14ac:dyDescent="0.2">
      <c r="I65"/>
    </row>
    <row r="66" spans="2:9" x14ac:dyDescent="0.2">
      <c r="I66"/>
    </row>
    <row r="67" spans="2:9" x14ac:dyDescent="0.2">
      <c r="I67"/>
    </row>
    <row r="68" spans="2:9" x14ac:dyDescent="0.2">
      <c r="I68"/>
    </row>
    <row r="69" spans="2:9" x14ac:dyDescent="0.2">
      <c r="I69"/>
    </row>
    <row r="70" spans="2:9" x14ac:dyDescent="0.2">
      <c r="I70"/>
    </row>
    <row r="71" spans="2:9" x14ac:dyDescent="0.2">
      <c r="I71"/>
    </row>
    <row r="72" spans="2:9" ht="17.25" customHeight="1" x14ac:dyDescent="0.2">
      <c r="I72"/>
    </row>
    <row r="73" spans="2:9" x14ac:dyDescent="0.2">
      <c r="I73"/>
    </row>
    <row r="74" spans="2:9" x14ac:dyDescent="0.2">
      <c r="I74"/>
    </row>
    <row r="75" spans="2:9" x14ac:dyDescent="0.2">
      <c r="I75"/>
    </row>
    <row r="76" spans="2:9" x14ac:dyDescent="0.2">
      <c r="B76"/>
      <c r="C76"/>
      <c r="D76"/>
      <c r="E76"/>
      <c r="F76"/>
      <c r="G76"/>
      <c r="H76"/>
      <c r="I76"/>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rowBreaks count="1" manualBreakCount="1">
    <brk id="32"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8"/>
  <sheetViews>
    <sheetView showGridLines="0" view="pageBreakPreview" zoomScaleNormal="100" workbookViewId="0">
      <pane xSplit="2" topLeftCell="C1" activePane="topRight" state="frozenSplit"/>
      <selection pane="topRight" activeCell="H353" sqref="H353"/>
    </sheetView>
  </sheetViews>
  <sheetFormatPr defaultRowHeight="12.75" x14ac:dyDescent="0.2"/>
  <cols>
    <col min="1" max="1" width="9.140625" style="76"/>
    <col min="2" max="2" width="13" style="76" customWidth="1"/>
    <col min="3" max="17" width="17.28515625" style="107" customWidth="1"/>
    <col min="18" max="18" width="17.28515625" style="112" customWidth="1"/>
    <col min="19" max="16384" width="9.140625" style="76"/>
  </cols>
  <sheetData>
    <row r="1" spans="2:18" ht="20.25" x14ac:dyDescent="0.3">
      <c r="B1" s="40" t="str">
        <f>Cover!C22</f>
        <v>Powercor Australia Ltd</v>
      </c>
      <c r="C1" s="105"/>
      <c r="D1" s="105"/>
      <c r="E1" s="105"/>
      <c r="F1" s="141">
        <v>41640</v>
      </c>
      <c r="G1" s="105"/>
      <c r="H1" s="105"/>
      <c r="I1" s="105"/>
      <c r="J1" s="105"/>
      <c r="K1" s="105"/>
      <c r="L1" s="105"/>
      <c r="M1" s="105"/>
      <c r="N1" s="105"/>
      <c r="O1" s="105"/>
      <c r="P1" s="105"/>
      <c r="Q1" s="105"/>
    </row>
    <row r="2" spans="2:18" ht="20.25" x14ac:dyDescent="0.3">
      <c r="B2" s="43" t="s">
        <v>147</v>
      </c>
      <c r="C2" s="105"/>
      <c r="D2" s="105"/>
      <c r="E2" s="105"/>
      <c r="F2" s="141">
        <v>42005</v>
      </c>
      <c r="G2" s="105"/>
      <c r="H2" s="105"/>
      <c r="I2" s="105"/>
      <c r="J2" s="105"/>
      <c r="K2" s="105"/>
      <c r="L2" s="105"/>
      <c r="M2" s="105"/>
      <c r="N2" s="105"/>
      <c r="O2" s="105"/>
      <c r="P2" s="105"/>
      <c r="Q2" s="105"/>
    </row>
    <row r="3" spans="2:18" ht="20.25" x14ac:dyDescent="0.3">
      <c r="B3" s="140">
        <f>Cover!C26</f>
        <v>2014</v>
      </c>
      <c r="C3" s="105"/>
      <c r="D3" s="105"/>
      <c r="E3" s="105"/>
      <c r="F3" s="105"/>
      <c r="G3" s="105"/>
      <c r="H3" s="105"/>
      <c r="I3" s="105"/>
      <c r="J3" s="105"/>
      <c r="K3" s="105"/>
      <c r="L3" s="105"/>
      <c r="M3" s="105"/>
      <c r="N3" s="105"/>
      <c r="O3" s="105"/>
      <c r="P3" s="105"/>
      <c r="Q3" s="105"/>
    </row>
    <row r="4" spans="2:18" ht="20.25" x14ac:dyDescent="0.3">
      <c r="B4" s="75" t="s">
        <v>148</v>
      </c>
      <c r="C4" s="105"/>
      <c r="D4" s="105"/>
      <c r="E4" s="105"/>
      <c r="F4" s="105"/>
      <c r="G4" s="105"/>
      <c r="H4" s="105"/>
      <c r="I4" s="105"/>
      <c r="J4" s="105"/>
      <c r="K4" s="105"/>
      <c r="L4" s="105"/>
      <c r="M4" s="105"/>
      <c r="N4" s="105"/>
      <c r="O4" s="105"/>
      <c r="P4" s="105"/>
      <c r="Q4" s="105"/>
    </row>
    <row r="5" spans="2:18" ht="20.25" x14ac:dyDescent="0.3">
      <c r="B5" s="40"/>
      <c r="C5" s="105"/>
      <c r="D5" s="105"/>
      <c r="E5" s="105"/>
      <c r="F5" s="105"/>
      <c r="G5" s="105"/>
      <c r="H5" s="105"/>
      <c r="I5" s="105"/>
      <c r="J5" s="105"/>
      <c r="K5" s="105"/>
      <c r="L5" s="105"/>
      <c r="M5" s="105"/>
      <c r="N5" s="105"/>
      <c r="O5" s="105"/>
      <c r="P5" s="105"/>
      <c r="Q5" s="105"/>
    </row>
    <row r="6" spans="2:18" ht="55.5" customHeight="1" x14ac:dyDescent="0.2">
      <c r="B6" s="327" t="s">
        <v>189</v>
      </c>
      <c r="C6" s="328"/>
      <c r="D6" s="328"/>
    </row>
    <row r="8" spans="2:18" ht="15.75" x14ac:dyDescent="0.25">
      <c r="B8" s="77" t="s">
        <v>170</v>
      </c>
      <c r="C8" s="106"/>
      <c r="D8" s="106"/>
      <c r="F8" s="108"/>
      <c r="G8" s="108"/>
      <c r="H8" s="108"/>
      <c r="I8" s="108"/>
      <c r="J8" s="108"/>
      <c r="K8" s="108"/>
      <c r="L8" s="108"/>
      <c r="M8" s="108"/>
      <c r="N8" s="108"/>
      <c r="O8" s="108"/>
      <c r="P8" s="108"/>
      <c r="Q8" s="108"/>
    </row>
    <row r="9" spans="2:18" s="231" customFormat="1" ht="15.75" x14ac:dyDescent="0.25">
      <c r="B9" s="77"/>
      <c r="C9" s="106"/>
      <c r="D9" s="106"/>
      <c r="E9" s="107"/>
      <c r="F9" s="108"/>
      <c r="G9" s="108"/>
      <c r="H9" s="108"/>
      <c r="I9" s="108"/>
      <c r="J9" s="108"/>
      <c r="K9" s="108"/>
      <c r="L9" s="108"/>
      <c r="M9" s="108"/>
      <c r="N9" s="108"/>
      <c r="O9" s="108"/>
      <c r="P9" s="108"/>
      <c r="Q9" s="108"/>
      <c r="R9" s="112"/>
    </row>
    <row r="10" spans="2:18" ht="81.75" customHeight="1" x14ac:dyDescent="0.2">
      <c r="B10" s="324" t="s">
        <v>397</v>
      </c>
      <c r="C10" s="329"/>
      <c r="D10" s="329"/>
      <c r="E10" s="329"/>
      <c r="F10" s="329"/>
      <c r="G10" s="329"/>
      <c r="H10" s="330"/>
      <c r="I10" s="109"/>
      <c r="J10" s="109"/>
      <c r="K10" s="109"/>
      <c r="L10" s="109"/>
      <c r="M10" s="109"/>
      <c r="N10" s="109"/>
      <c r="Q10" s="76"/>
      <c r="R10" s="76"/>
    </row>
    <row r="11" spans="2:18" s="231" customFormat="1" x14ac:dyDescent="0.2">
      <c r="B11" s="235"/>
      <c r="C11" s="236"/>
      <c r="D11" s="236"/>
      <c r="E11" s="109"/>
      <c r="F11" s="109"/>
      <c r="G11" s="109"/>
      <c r="H11" s="109"/>
      <c r="I11" s="109"/>
      <c r="J11" s="109"/>
      <c r="K11" s="107"/>
      <c r="L11" s="107"/>
      <c r="M11" s="331" t="s">
        <v>398</v>
      </c>
      <c r="N11" s="332"/>
    </row>
    <row r="12" spans="2:18" s="231" customFormat="1" ht="18" x14ac:dyDescent="0.2">
      <c r="B12" s="235"/>
      <c r="C12" s="333" t="s">
        <v>1</v>
      </c>
      <c r="D12" s="334"/>
      <c r="E12" s="335" t="s">
        <v>2</v>
      </c>
      <c r="F12" s="334"/>
      <c r="G12" s="335" t="s">
        <v>405</v>
      </c>
      <c r="H12" s="334"/>
      <c r="I12" s="335" t="s">
        <v>406</v>
      </c>
      <c r="J12" s="334"/>
      <c r="K12" s="335" t="s">
        <v>407</v>
      </c>
      <c r="L12" s="334"/>
      <c r="M12" s="256"/>
      <c r="N12" s="257"/>
    </row>
    <row r="13" spans="2:18" ht="38.25" x14ac:dyDescent="0.2">
      <c r="B13" s="80" t="s">
        <v>18</v>
      </c>
      <c r="C13" s="258" t="s">
        <v>408</v>
      </c>
      <c r="D13" s="259" t="s">
        <v>409</v>
      </c>
      <c r="E13" s="258" t="s">
        <v>408</v>
      </c>
      <c r="F13" s="259" t="s">
        <v>409</v>
      </c>
      <c r="G13" s="258" t="s">
        <v>408</v>
      </c>
      <c r="H13" s="259" t="s">
        <v>409</v>
      </c>
      <c r="I13" s="258" t="s">
        <v>408</v>
      </c>
      <c r="J13" s="259" t="s">
        <v>409</v>
      </c>
      <c r="K13" s="258" t="s">
        <v>408</v>
      </c>
      <c r="L13" s="259" t="s">
        <v>409</v>
      </c>
      <c r="M13" s="110" t="s">
        <v>125</v>
      </c>
      <c r="N13" s="113" t="s">
        <v>399</v>
      </c>
      <c r="O13" s="76"/>
      <c r="P13" s="76"/>
      <c r="Q13" s="76"/>
      <c r="R13" s="76"/>
    </row>
    <row r="14" spans="2:18" x14ac:dyDescent="0.2">
      <c r="B14" s="85">
        <f>IF(B3=2014,F1,F2)</f>
        <v>41640</v>
      </c>
      <c r="C14" s="111" t="s">
        <v>435</v>
      </c>
      <c r="D14" s="111" t="s">
        <v>435</v>
      </c>
      <c r="E14" s="111">
        <v>0</v>
      </c>
      <c r="F14" s="111">
        <v>0</v>
      </c>
      <c r="G14" s="111">
        <v>0</v>
      </c>
      <c r="H14" s="111">
        <v>0</v>
      </c>
      <c r="I14" s="111">
        <v>9.5388416140543501E-3</v>
      </c>
      <c r="J14" s="111">
        <v>9.5388416140543501E-3</v>
      </c>
      <c r="K14" s="111">
        <v>2.5745746858185387E-3</v>
      </c>
      <c r="L14" s="111">
        <v>2.5745746858185387E-3</v>
      </c>
      <c r="M14" s="234">
        <v>196</v>
      </c>
      <c r="N14" s="234">
        <v>170</v>
      </c>
      <c r="O14" s="76"/>
      <c r="P14" s="76"/>
      <c r="Q14" s="76"/>
      <c r="R14" s="76"/>
    </row>
    <row r="15" spans="2:18" x14ac:dyDescent="0.2">
      <c r="B15" s="85">
        <f>B14+1</f>
        <v>41641</v>
      </c>
      <c r="C15" s="111" t="s">
        <v>435</v>
      </c>
      <c r="D15" s="111" t="s">
        <v>435</v>
      </c>
      <c r="E15" s="111">
        <v>0</v>
      </c>
      <c r="F15" s="111">
        <v>0</v>
      </c>
      <c r="G15" s="111">
        <v>5.1375207061290142E-3</v>
      </c>
      <c r="H15" s="111">
        <v>5.1375207061290142E-3</v>
      </c>
      <c r="I15" s="111">
        <v>3.8704364534724131E-2</v>
      </c>
      <c r="J15" s="111">
        <v>3.8704364534724131E-2</v>
      </c>
      <c r="K15" s="111">
        <v>1.2145218713162481E-2</v>
      </c>
      <c r="L15" s="111">
        <v>1.2145218713162481E-2</v>
      </c>
      <c r="M15" s="234">
        <v>192</v>
      </c>
      <c r="N15" s="234">
        <v>192</v>
      </c>
      <c r="O15" s="76"/>
      <c r="P15" s="76"/>
      <c r="Q15" s="76"/>
      <c r="R15" s="76"/>
    </row>
    <row r="16" spans="2:18" x14ac:dyDescent="0.2">
      <c r="B16" s="85">
        <f t="shared" ref="B16:B79" si="0">B15+1</f>
        <v>41642</v>
      </c>
      <c r="C16" s="111" t="s">
        <v>435</v>
      </c>
      <c r="D16" s="111" t="s">
        <v>435</v>
      </c>
      <c r="E16" s="111">
        <v>2.6735647640592344E-2</v>
      </c>
      <c r="F16" s="111">
        <v>2.6735647640592344E-2</v>
      </c>
      <c r="G16" s="111">
        <v>0</v>
      </c>
      <c r="H16" s="111">
        <v>0</v>
      </c>
      <c r="I16" s="111">
        <v>5.8134975099015723E-3</v>
      </c>
      <c r="J16" s="111">
        <v>5.8134975099015723E-3</v>
      </c>
      <c r="K16" s="111">
        <v>1.2248413381967128E-2</v>
      </c>
      <c r="L16" s="111">
        <v>1.2248413381967128E-2</v>
      </c>
      <c r="M16" s="234">
        <v>131</v>
      </c>
      <c r="N16" s="234">
        <v>128</v>
      </c>
      <c r="O16" s="76"/>
      <c r="P16" s="76"/>
      <c r="Q16" s="76"/>
      <c r="R16" s="76"/>
    </row>
    <row r="17" spans="2:18" x14ac:dyDescent="0.2">
      <c r="B17" s="85">
        <f t="shared" si="0"/>
        <v>41643</v>
      </c>
      <c r="C17" s="111" t="s">
        <v>435</v>
      </c>
      <c r="D17" s="111" t="s">
        <v>435</v>
      </c>
      <c r="E17" s="111">
        <v>0</v>
      </c>
      <c r="F17" s="111">
        <v>0</v>
      </c>
      <c r="G17" s="111">
        <v>1.4064162992245704E-2</v>
      </c>
      <c r="H17" s="111">
        <v>1.4064162992245704E-2</v>
      </c>
      <c r="I17" s="111">
        <v>0</v>
      </c>
      <c r="J17" s="111">
        <v>0</v>
      </c>
      <c r="K17" s="111">
        <v>4.650375139081276E-3</v>
      </c>
      <c r="L17" s="111">
        <v>4.650375139081276E-3</v>
      </c>
      <c r="M17" s="234">
        <v>128</v>
      </c>
      <c r="N17" s="234">
        <v>115</v>
      </c>
      <c r="O17" s="76"/>
      <c r="P17" s="76"/>
      <c r="Q17" s="76"/>
      <c r="R17" s="76"/>
    </row>
    <row r="18" spans="2:18" x14ac:dyDescent="0.2">
      <c r="B18" s="85">
        <f t="shared" si="0"/>
        <v>41644</v>
      </c>
      <c r="C18" s="111" t="s">
        <v>435</v>
      </c>
      <c r="D18" s="111" t="s">
        <v>435</v>
      </c>
      <c r="E18" s="111">
        <v>9.5389823098248206E-4</v>
      </c>
      <c r="F18" s="111">
        <v>9.5389823098248206E-4</v>
      </c>
      <c r="G18" s="111">
        <v>8.8546209678064709E-3</v>
      </c>
      <c r="H18" s="111">
        <v>8.8546209678064709E-3</v>
      </c>
      <c r="I18" s="111">
        <v>1.2274028469471785E-2</v>
      </c>
      <c r="J18" s="111">
        <v>1.2274028469471785E-2</v>
      </c>
      <c r="K18" s="111">
        <v>6.6216579149649471E-3</v>
      </c>
      <c r="L18" s="111">
        <v>6.6216579149649471E-3</v>
      </c>
      <c r="M18" s="234">
        <v>425</v>
      </c>
      <c r="N18" s="234">
        <v>243</v>
      </c>
      <c r="O18" s="76"/>
      <c r="P18" s="76"/>
      <c r="Q18" s="76"/>
      <c r="R18" s="76"/>
    </row>
    <row r="19" spans="2:18" x14ac:dyDescent="0.2">
      <c r="B19" s="85">
        <f t="shared" si="0"/>
        <v>41645</v>
      </c>
      <c r="C19" s="111" t="s">
        <v>435</v>
      </c>
      <c r="D19" s="111" t="s">
        <v>435</v>
      </c>
      <c r="E19" s="111">
        <v>0</v>
      </c>
      <c r="F19" s="111">
        <v>0</v>
      </c>
      <c r="G19" s="111">
        <v>2.6727911461792691E-3</v>
      </c>
      <c r="H19" s="111">
        <v>2.6727911461792691E-3</v>
      </c>
      <c r="I19" s="111">
        <v>0</v>
      </c>
      <c r="J19" s="111">
        <v>0</v>
      </c>
      <c r="K19" s="111">
        <v>8.8376972771160535E-4</v>
      </c>
      <c r="L19" s="111">
        <v>8.8376972771160535E-4</v>
      </c>
      <c r="M19" s="234">
        <v>214</v>
      </c>
      <c r="N19" s="234">
        <v>198</v>
      </c>
      <c r="O19" s="76"/>
      <c r="P19" s="76"/>
      <c r="Q19" s="76"/>
      <c r="R19" s="76"/>
    </row>
    <row r="20" spans="2:18" x14ac:dyDescent="0.2">
      <c r="B20" s="85">
        <f t="shared" si="0"/>
        <v>41646</v>
      </c>
      <c r="C20" s="111" t="s">
        <v>435</v>
      </c>
      <c r="D20" s="111" t="s">
        <v>435</v>
      </c>
      <c r="E20" s="111">
        <v>0</v>
      </c>
      <c r="F20" s="111">
        <v>0</v>
      </c>
      <c r="G20" s="111">
        <v>0</v>
      </c>
      <c r="H20" s="111">
        <v>0</v>
      </c>
      <c r="I20" s="111">
        <v>9.5388416140543501E-3</v>
      </c>
      <c r="J20" s="111">
        <v>9.5388416140543501E-3</v>
      </c>
      <c r="K20" s="111">
        <v>2.5745746858185387E-3</v>
      </c>
      <c r="L20" s="111">
        <v>2.5745746858185387E-3</v>
      </c>
      <c r="M20" s="234">
        <v>188</v>
      </c>
      <c r="N20" s="234">
        <v>181</v>
      </c>
      <c r="O20" s="76"/>
      <c r="P20" s="76"/>
      <c r="Q20" s="76"/>
      <c r="R20" s="76"/>
    </row>
    <row r="21" spans="2:18" x14ac:dyDescent="0.2">
      <c r="B21" s="85">
        <f t="shared" si="0"/>
        <v>41647</v>
      </c>
      <c r="C21" s="111" t="s">
        <v>435</v>
      </c>
      <c r="D21" s="111" t="s">
        <v>435</v>
      </c>
      <c r="E21" s="111">
        <v>0</v>
      </c>
      <c r="F21" s="111">
        <v>0</v>
      </c>
      <c r="G21" s="111">
        <v>1.4684346566583709E-3</v>
      </c>
      <c r="H21" s="111">
        <v>1.4684346566583709E-3</v>
      </c>
      <c r="I21" s="111">
        <v>6.7987529900788201E-3</v>
      </c>
      <c r="J21" s="111">
        <v>6.7987529900788201E-3</v>
      </c>
      <c r="K21" s="111">
        <v>2.3205570395301734E-3</v>
      </c>
      <c r="L21" s="111">
        <v>2.3205570395301734E-3</v>
      </c>
      <c r="M21" s="234">
        <v>230</v>
      </c>
      <c r="N21" s="234">
        <v>216</v>
      </c>
      <c r="O21" s="76"/>
      <c r="P21" s="76"/>
      <c r="Q21" s="76"/>
      <c r="R21" s="76"/>
    </row>
    <row r="22" spans="2:18" x14ac:dyDescent="0.2">
      <c r="B22" s="85">
        <f t="shared" si="0"/>
        <v>41648</v>
      </c>
      <c r="C22" s="111" t="s">
        <v>435</v>
      </c>
      <c r="D22" s="111" t="s">
        <v>435</v>
      </c>
      <c r="E22" s="111">
        <v>0</v>
      </c>
      <c r="F22" s="111">
        <v>0</v>
      </c>
      <c r="G22" s="111">
        <v>8.8426174147547673E-4</v>
      </c>
      <c r="H22" s="111">
        <v>8.8426174147547673E-4</v>
      </c>
      <c r="I22" s="111">
        <v>5.0880357633034E-3</v>
      </c>
      <c r="J22" s="111">
        <v>5.0880357633034E-3</v>
      </c>
      <c r="K22" s="111">
        <v>1.6656677951929807E-3</v>
      </c>
      <c r="L22" s="111">
        <v>1.6656677951929807E-3</v>
      </c>
      <c r="M22" s="234">
        <v>190</v>
      </c>
      <c r="N22" s="234">
        <v>183</v>
      </c>
      <c r="O22" s="76"/>
      <c r="P22" s="76"/>
      <c r="Q22" s="76"/>
      <c r="R22" s="76"/>
    </row>
    <row r="23" spans="2:18" x14ac:dyDescent="0.2">
      <c r="B23" s="85">
        <f t="shared" si="0"/>
        <v>41649</v>
      </c>
      <c r="C23" s="111" t="s">
        <v>435</v>
      </c>
      <c r="D23" s="111" t="s">
        <v>435</v>
      </c>
      <c r="E23" s="111">
        <v>0</v>
      </c>
      <c r="F23" s="111">
        <v>0</v>
      </c>
      <c r="G23" s="111">
        <v>0</v>
      </c>
      <c r="H23" s="111">
        <v>0</v>
      </c>
      <c r="I23" s="111">
        <v>0</v>
      </c>
      <c r="J23" s="111">
        <v>0</v>
      </c>
      <c r="K23" s="111">
        <v>0</v>
      </c>
      <c r="L23" s="111">
        <v>0</v>
      </c>
      <c r="M23" s="234">
        <v>200</v>
      </c>
      <c r="N23" s="234">
        <v>188</v>
      </c>
      <c r="O23" s="76"/>
      <c r="P23" s="76"/>
      <c r="Q23" s="76"/>
      <c r="R23" s="76"/>
    </row>
    <row r="24" spans="2:18" x14ac:dyDescent="0.2">
      <c r="B24" s="85">
        <f t="shared" si="0"/>
        <v>41650</v>
      </c>
      <c r="C24" s="111" t="s">
        <v>435</v>
      </c>
      <c r="D24" s="111" t="s">
        <v>435</v>
      </c>
      <c r="E24" s="111">
        <v>3.8685872700956218E-3</v>
      </c>
      <c r="F24" s="111">
        <v>3.8685872700956218E-3</v>
      </c>
      <c r="G24" s="111">
        <v>0</v>
      </c>
      <c r="H24" s="111">
        <v>0</v>
      </c>
      <c r="I24" s="111">
        <v>1.9636484843731618E-2</v>
      </c>
      <c r="J24" s="111">
        <v>1.9636484843731618E-2</v>
      </c>
      <c r="K24" s="111">
        <v>6.845246364041685E-3</v>
      </c>
      <c r="L24" s="111">
        <v>6.845246364041685E-3</v>
      </c>
      <c r="M24" s="234">
        <v>111</v>
      </c>
      <c r="N24" s="234">
        <v>104</v>
      </c>
      <c r="O24" s="76"/>
      <c r="P24" s="76"/>
      <c r="Q24" s="76"/>
      <c r="R24" s="76"/>
    </row>
    <row r="25" spans="2:18" x14ac:dyDescent="0.2">
      <c r="B25" s="85">
        <f t="shared" si="0"/>
        <v>41651</v>
      </c>
      <c r="C25" s="111" t="s">
        <v>435</v>
      </c>
      <c r="D25" s="111" t="s">
        <v>435</v>
      </c>
      <c r="E25" s="111">
        <v>0</v>
      </c>
      <c r="F25" s="111">
        <v>0</v>
      </c>
      <c r="G25" s="111">
        <v>2.2454646575386317E-2</v>
      </c>
      <c r="H25" s="111">
        <v>2.2454646575386317E-2</v>
      </c>
      <c r="I25" s="111">
        <v>0</v>
      </c>
      <c r="J25" s="111">
        <v>0</v>
      </c>
      <c r="K25" s="111">
        <v>7.4247241196370196E-3</v>
      </c>
      <c r="L25" s="111">
        <v>7.4247241196370196E-3</v>
      </c>
      <c r="M25" s="234">
        <v>113</v>
      </c>
      <c r="N25" s="234">
        <v>100</v>
      </c>
      <c r="O25" s="76"/>
      <c r="P25" s="76"/>
      <c r="Q25" s="76"/>
      <c r="R25" s="76"/>
    </row>
    <row r="26" spans="2:18" x14ac:dyDescent="0.2">
      <c r="B26" s="85">
        <f t="shared" si="0"/>
        <v>41652</v>
      </c>
      <c r="C26" s="111" t="s">
        <v>435</v>
      </c>
      <c r="D26" s="111" t="s">
        <v>435</v>
      </c>
      <c r="E26" s="111">
        <v>1.3526806858793252E-2</v>
      </c>
      <c r="F26" s="111">
        <v>1.3526806858793252E-2</v>
      </c>
      <c r="G26" s="111">
        <v>1.3564014948424734E-2</v>
      </c>
      <c r="H26" s="111">
        <v>1.3564014948424734E-2</v>
      </c>
      <c r="I26" s="111">
        <v>1.7533626132308536E-2</v>
      </c>
      <c r="J26" s="111">
        <v>1.7533626132308536E-2</v>
      </c>
      <c r="K26" s="111">
        <v>1.4620567755899625E-2</v>
      </c>
      <c r="L26" s="111">
        <v>1.4620567755899625E-2</v>
      </c>
      <c r="M26" s="234">
        <v>355</v>
      </c>
      <c r="N26" s="234">
        <v>221</v>
      </c>
      <c r="O26" s="76"/>
      <c r="P26" s="76"/>
      <c r="Q26" s="76"/>
      <c r="R26" s="76"/>
    </row>
    <row r="27" spans="2:18" x14ac:dyDescent="0.2">
      <c r="B27" s="85">
        <f t="shared" si="0"/>
        <v>41653</v>
      </c>
      <c r="C27" s="111" t="s">
        <v>435</v>
      </c>
      <c r="D27" s="111" t="s">
        <v>435</v>
      </c>
      <c r="E27" s="111">
        <v>0</v>
      </c>
      <c r="F27" s="111">
        <v>0</v>
      </c>
      <c r="G27" s="111">
        <v>1.4168193785360467E-2</v>
      </c>
      <c r="H27" s="111">
        <v>1.4168193785360467E-2</v>
      </c>
      <c r="I27" s="111">
        <v>5.6174267675777427E-2</v>
      </c>
      <c r="J27" s="111">
        <v>5.6174267675777427E-2</v>
      </c>
      <c r="K27" s="111">
        <v>1.9846451624852979E-2</v>
      </c>
      <c r="L27" s="111">
        <v>1.9846451624852979E-2</v>
      </c>
      <c r="M27" s="234">
        <v>1484</v>
      </c>
      <c r="N27" s="234">
        <v>305</v>
      </c>
      <c r="O27" s="76"/>
      <c r="P27" s="76"/>
      <c r="Q27" s="76"/>
      <c r="R27" s="76"/>
    </row>
    <row r="28" spans="2:18" x14ac:dyDescent="0.2">
      <c r="B28" s="85">
        <f t="shared" si="0"/>
        <v>41654</v>
      </c>
      <c r="C28" s="111" t="s">
        <v>435</v>
      </c>
      <c r="D28" s="111" t="s">
        <v>435</v>
      </c>
      <c r="E28" s="111">
        <v>3.1531635968587601E-2</v>
      </c>
      <c r="F28" s="111">
        <v>3.1531635968587601E-2</v>
      </c>
      <c r="G28" s="111">
        <v>7.8011091283019779E-2</v>
      </c>
      <c r="H28" s="111">
        <v>7.8011091283019779E-2</v>
      </c>
      <c r="I28" s="111">
        <v>7.6722481471314843E-2</v>
      </c>
      <c r="J28" s="111">
        <v>7.6722481471314843E-2</v>
      </c>
      <c r="K28" s="111">
        <v>5.9097470010703139E-2</v>
      </c>
      <c r="L28" s="111">
        <v>5.9097470010703139E-2</v>
      </c>
      <c r="M28" s="234">
        <v>1760</v>
      </c>
      <c r="N28" s="234">
        <v>959</v>
      </c>
      <c r="O28" s="76"/>
      <c r="P28" s="76"/>
      <c r="Q28" s="76"/>
      <c r="R28" s="76"/>
    </row>
    <row r="29" spans="2:18" x14ac:dyDescent="0.2">
      <c r="B29" s="85">
        <f t="shared" si="0"/>
        <v>41655</v>
      </c>
      <c r="C29" s="111" t="s">
        <v>435</v>
      </c>
      <c r="D29" s="111" t="s">
        <v>435</v>
      </c>
      <c r="E29" s="111">
        <v>1.4510514409493937E-2</v>
      </c>
      <c r="F29" s="111">
        <v>1.4510514409493937E-2</v>
      </c>
      <c r="G29" s="111">
        <v>1.1083280651072718E-3</v>
      </c>
      <c r="H29" s="111">
        <v>1.1083280651072718E-3</v>
      </c>
      <c r="I29" s="111">
        <v>1.4190619975687229E-2</v>
      </c>
      <c r="J29" s="111">
        <v>1.4190619975687229E-2</v>
      </c>
      <c r="K29" s="111">
        <v>9.9926837625834656E-3</v>
      </c>
      <c r="L29" s="111">
        <v>9.9926837625834656E-3</v>
      </c>
      <c r="M29" s="234">
        <v>1480</v>
      </c>
      <c r="N29" s="234">
        <v>855</v>
      </c>
      <c r="O29" s="76"/>
      <c r="P29" s="76"/>
      <c r="Q29" s="76"/>
      <c r="R29" s="76"/>
    </row>
    <row r="30" spans="2:18" x14ac:dyDescent="0.2">
      <c r="B30" s="85">
        <f t="shared" si="0"/>
        <v>41656</v>
      </c>
      <c r="C30" s="111" t="s">
        <v>435</v>
      </c>
      <c r="D30" s="111" t="s">
        <v>435</v>
      </c>
      <c r="E30" s="111">
        <v>0</v>
      </c>
      <c r="F30" s="111">
        <v>0</v>
      </c>
      <c r="G30" s="111">
        <v>3.2625657194529582E-2</v>
      </c>
      <c r="H30" s="111">
        <v>3.2625657194529582E-2</v>
      </c>
      <c r="I30" s="111">
        <v>3.7449511783851615E-3</v>
      </c>
      <c r="J30" s="111">
        <v>3.7449511783851615E-3</v>
      </c>
      <c r="K30" s="111">
        <v>1.1798590466664816E-2</v>
      </c>
      <c r="L30" s="111">
        <v>1.1798590466664816E-2</v>
      </c>
      <c r="M30" s="234">
        <v>609</v>
      </c>
      <c r="N30" s="234">
        <v>383</v>
      </c>
      <c r="O30" s="76"/>
      <c r="P30" s="76"/>
      <c r="Q30" s="76"/>
      <c r="R30" s="76"/>
    </row>
    <row r="31" spans="2:18" x14ac:dyDescent="0.2">
      <c r="B31" s="85">
        <f t="shared" si="0"/>
        <v>41657</v>
      </c>
      <c r="C31" s="111" t="s">
        <v>435</v>
      </c>
      <c r="D31" s="111" t="s">
        <v>435</v>
      </c>
      <c r="E31" s="111">
        <v>0</v>
      </c>
      <c r="F31" s="111">
        <v>0</v>
      </c>
      <c r="G31" s="111">
        <v>2.9368693133167418E-3</v>
      </c>
      <c r="H31" s="111">
        <v>2.9368693133167418E-3</v>
      </c>
      <c r="I31" s="111">
        <v>2.6714638641621895E-3</v>
      </c>
      <c r="J31" s="111">
        <v>2.6714638641621895E-3</v>
      </c>
      <c r="K31" s="111">
        <v>1.692127966681352E-3</v>
      </c>
      <c r="L31" s="111">
        <v>1.692127966681352E-3</v>
      </c>
      <c r="M31" s="234">
        <v>273</v>
      </c>
      <c r="N31" s="234">
        <v>128</v>
      </c>
      <c r="O31" s="76"/>
      <c r="P31" s="76"/>
      <c r="Q31" s="76"/>
      <c r="R31" s="76"/>
    </row>
    <row r="32" spans="2:18" x14ac:dyDescent="0.2">
      <c r="B32" s="85">
        <f t="shared" si="0"/>
        <v>41658</v>
      </c>
      <c r="C32" s="111" t="s">
        <v>435</v>
      </c>
      <c r="D32" s="111" t="s">
        <v>435</v>
      </c>
      <c r="E32" s="111">
        <v>0</v>
      </c>
      <c r="F32" s="111">
        <v>0</v>
      </c>
      <c r="G32" s="111">
        <v>0</v>
      </c>
      <c r="H32" s="111">
        <v>0</v>
      </c>
      <c r="I32" s="111">
        <v>7.3281439943531628E-3</v>
      </c>
      <c r="J32" s="111">
        <v>7.3281439943531628E-3</v>
      </c>
      <c r="K32" s="111">
        <v>1.9778978187557634E-3</v>
      </c>
      <c r="L32" s="111">
        <v>1.9778978187557634E-3</v>
      </c>
      <c r="M32" s="234">
        <v>193</v>
      </c>
      <c r="N32" s="234">
        <v>163</v>
      </c>
      <c r="O32" s="76"/>
      <c r="P32" s="76"/>
      <c r="Q32" s="76"/>
      <c r="R32" s="76"/>
    </row>
    <row r="33" spans="2:18" x14ac:dyDescent="0.2">
      <c r="B33" s="85">
        <f t="shared" si="0"/>
        <v>41659</v>
      </c>
      <c r="C33" s="111" t="s">
        <v>435</v>
      </c>
      <c r="D33" s="111" t="s">
        <v>435</v>
      </c>
      <c r="E33" s="111">
        <v>0</v>
      </c>
      <c r="F33" s="111">
        <v>0</v>
      </c>
      <c r="G33" s="111">
        <v>4.8734425389915419E-3</v>
      </c>
      <c r="H33" s="111">
        <v>4.8734425389915419E-3</v>
      </c>
      <c r="I33" s="111">
        <v>6.543861025057841E-3</v>
      </c>
      <c r="J33" s="111">
        <v>6.543861025057841E-3</v>
      </c>
      <c r="K33" s="111">
        <v>3.3776408904906113E-3</v>
      </c>
      <c r="L33" s="111">
        <v>3.3776408904906113E-3</v>
      </c>
      <c r="M33" s="234">
        <v>346</v>
      </c>
      <c r="N33" s="234">
        <v>279</v>
      </c>
      <c r="O33" s="76"/>
      <c r="P33" s="76"/>
      <c r="Q33" s="76"/>
      <c r="R33" s="76"/>
    </row>
    <row r="34" spans="2:18" x14ac:dyDescent="0.2">
      <c r="B34" s="85">
        <f t="shared" si="0"/>
        <v>41660</v>
      </c>
      <c r="C34" s="111" t="s">
        <v>435</v>
      </c>
      <c r="D34" s="111" t="s">
        <v>435</v>
      </c>
      <c r="E34" s="111">
        <v>0</v>
      </c>
      <c r="F34" s="111">
        <v>0</v>
      </c>
      <c r="G34" s="111">
        <v>5.1255171530773108E-3</v>
      </c>
      <c r="H34" s="111">
        <v>5.1255171530773108E-3</v>
      </c>
      <c r="I34" s="111">
        <v>1.1528959648641229E-2</v>
      </c>
      <c r="J34" s="111">
        <v>1.1528959648641229E-2</v>
      </c>
      <c r="K34" s="111">
        <v>4.8064901508626679E-3</v>
      </c>
      <c r="L34" s="111">
        <v>4.8064901508626679E-3</v>
      </c>
      <c r="M34" s="234">
        <v>257</v>
      </c>
      <c r="N34" s="234">
        <v>238</v>
      </c>
      <c r="O34" s="76"/>
      <c r="P34" s="76"/>
      <c r="Q34" s="76"/>
      <c r="R34" s="76"/>
    </row>
    <row r="35" spans="2:18" x14ac:dyDescent="0.2">
      <c r="B35" s="85">
        <f t="shared" si="0"/>
        <v>41661</v>
      </c>
      <c r="C35" s="111" t="s">
        <v>435</v>
      </c>
      <c r="D35" s="111" t="s">
        <v>435</v>
      </c>
      <c r="E35" s="111">
        <v>0</v>
      </c>
      <c r="F35" s="111">
        <v>0</v>
      </c>
      <c r="G35" s="111">
        <v>0</v>
      </c>
      <c r="H35" s="111">
        <v>0</v>
      </c>
      <c r="I35" s="111">
        <v>2.1930512528920434E-2</v>
      </c>
      <c r="J35" s="111">
        <v>2.1930512528920434E-2</v>
      </c>
      <c r="K35" s="111">
        <v>5.9191403619486861E-3</v>
      </c>
      <c r="L35" s="111">
        <v>5.9191403619486861E-3</v>
      </c>
      <c r="M35" s="234">
        <v>222</v>
      </c>
      <c r="N35" s="234">
        <v>220</v>
      </c>
      <c r="O35" s="76"/>
      <c r="P35" s="76"/>
      <c r="Q35" s="76"/>
      <c r="R35" s="76"/>
    </row>
    <row r="36" spans="2:18" x14ac:dyDescent="0.2">
      <c r="B36" s="85">
        <f t="shared" si="0"/>
        <v>41662</v>
      </c>
      <c r="C36" s="111" t="s">
        <v>435</v>
      </c>
      <c r="D36" s="111" t="s">
        <v>435</v>
      </c>
      <c r="E36" s="111">
        <v>0</v>
      </c>
      <c r="F36" s="111">
        <v>0</v>
      </c>
      <c r="G36" s="111">
        <v>1.8337427878652082E-2</v>
      </c>
      <c r="H36" s="111">
        <v>1.8337427878652082E-2</v>
      </c>
      <c r="I36" s="111">
        <v>1.7886553468491433E-2</v>
      </c>
      <c r="J36" s="111">
        <v>1.7886553468491433E-2</v>
      </c>
      <c r="K36" s="111">
        <v>1.0891006584613675E-2</v>
      </c>
      <c r="L36" s="111">
        <v>1.0891006584613675E-2</v>
      </c>
      <c r="M36" s="234">
        <v>204</v>
      </c>
      <c r="N36" s="234">
        <v>193</v>
      </c>
      <c r="O36" s="76"/>
      <c r="P36" s="76"/>
      <c r="Q36" s="76"/>
      <c r="R36" s="76"/>
    </row>
    <row r="37" spans="2:18" x14ac:dyDescent="0.2">
      <c r="B37" s="85">
        <f t="shared" si="0"/>
        <v>41663</v>
      </c>
      <c r="C37" s="111" t="s">
        <v>435</v>
      </c>
      <c r="D37" s="111" t="s">
        <v>435</v>
      </c>
      <c r="E37" s="111">
        <v>2.3029355555629159E-2</v>
      </c>
      <c r="F37" s="111">
        <v>2.3029355555629159E-2</v>
      </c>
      <c r="G37" s="111">
        <v>3.2697678512839806E-2</v>
      </c>
      <c r="H37" s="111">
        <v>3.2697678512839806E-2</v>
      </c>
      <c r="I37" s="111">
        <v>3.6410336849535312E-2</v>
      </c>
      <c r="J37" s="111">
        <v>3.6410336849535312E-2</v>
      </c>
      <c r="K37" s="111">
        <v>2.9837812378862023E-2</v>
      </c>
      <c r="L37" s="111">
        <v>2.9837812378862023E-2</v>
      </c>
      <c r="M37" s="234">
        <v>495</v>
      </c>
      <c r="N37" s="234">
        <v>451</v>
      </c>
      <c r="O37" s="76"/>
      <c r="P37" s="76"/>
      <c r="Q37" s="76"/>
      <c r="R37" s="76"/>
    </row>
    <row r="38" spans="2:18" x14ac:dyDescent="0.2">
      <c r="B38" s="85">
        <f t="shared" si="0"/>
        <v>41664</v>
      </c>
      <c r="C38" s="111" t="s">
        <v>435</v>
      </c>
      <c r="D38" s="111" t="s">
        <v>435</v>
      </c>
      <c r="E38" s="111">
        <v>0</v>
      </c>
      <c r="F38" s="111">
        <v>0</v>
      </c>
      <c r="G38" s="111">
        <v>0</v>
      </c>
      <c r="H38" s="111">
        <v>0</v>
      </c>
      <c r="I38" s="111">
        <v>4.450805850750951E-3</v>
      </c>
      <c r="J38" s="111">
        <v>4.450805850750951E-3</v>
      </c>
      <c r="K38" s="111">
        <v>1.2012917855720622E-3</v>
      </c>
      <c r="L38" s="111">
        <v>1.2012917855720622E-3</v>
      </c>
      <c r="M38" s="234">
        <v>189</v>
      </c>
      <c r="N38" s="234">
        <v>183</v>
      </c>
      <c r="O38" s="76"/>
      <c r="P38" s="76"/>
      <c r="Q38" s="76"/>
      <c r="R38" s="76"/>
    </row>
    <row r="39" spans="2:18" x14ac:dyDescent="0.2">
      <c r="B39" s="85">
        <f t="shared" si="0"/>
        <v>41665</v>
      </c>
      <c r="C39" s="111" t="s">
        <v>435</v>
      </c>
      <c r="D39" s="111" t="s">
        <v>435</v>
      </c>
      <c r="E39" s="111">
        <v>7.7437988334619554E-3</v>
      </c>
      <c r="F39" s="111">
        <v>7.7437988334619554E-3</v>
      </c>
      <c r="G39" s="111">
        <v>3.8451381608956251E-3</v>
      </c>
      <c r="H39" s="111">
        <v>3.8451381608956251E-3</v>
      </c>
      <c r="I39" s="111">
        <v>7.617348339280813E-3</v>
      </c>
      <c r="J39" s="111">
        <v>7.617348339280813E-3</v>
      </c>
      <c r="K39" s="111">
        <v>6.420560611653324E-3</v>
      </c>
      <c r="L39" s="111">
        <v>6.420560611653324E-3</v>
      </c>
      <c r="M39" s="234">
        <v>69</v>
      </c>
      <c r="N39" s="234">
        <v>69</v>
      </c>
      <c r="O39" s="76"/>
      <c r="P39" s="76"/>
      <c r="Q39" s="76"/>
      <c r="R39" s="76"/>
    </row>
    <row r="40" spans="2:18" x14ac:dyDescent="0.2">
      <c r="B40" s="85">
        <f t="shared" si="0"/>
        <v>41666</v>
      </c>
      <c r="C40" s="111" t="s">
        <v>435</v>
      </c>
      <c r="D40" s="111" t="s">
        <v>435</v>
      </c>
      <c r="E40" s="111">
        <v>1.1264610706845214E-2</v>
      </c>
      <c r="F40" s="111">
        <v>1.1264610706845214E-2</v>
      </c>
      <c r="G40" s="111">
        <v>0</v>
      </c>
      <c r="H40" s="111">
        <v>0</v>
      </c>
      <c r="I40" s="111">
        <v>1.5166071918748286E-2</v>
      </c>
      <c r="J40" s="111">
        <v>1.5166071918748286E-2</v>
      </c>
      <c r="K40" s="111">
        <v>8.5929406908486182E-3</v>
      </c>
      <c r="L40" s="111">
        <v>8.5929406908486182E-3</v>
      </c>
      <c r="M40" s="234">
        <v>189</v>
      </c>
      <c r="N40" s="234">
        <v>161</v>
      </c>
      <c r="O40" s="76"/>
      <c r="P40" s="76"/>
      <c r="Q40" s="76"/>
      <c r="R40" s="76"/>
    </row>
    <row r="41" spans="2:18" x14ac:dyDescent="0.2">
      <c r="B41" s="85">
        <f t="shared" si="0"/>
        <v>41667</v>
      </c>
      <c r="C41" s="111" t="s">
        <v>435</v>
      </c>
      <c r="D41" s="111" t="s">
        <v>435</v>
      </c>
      <c r="E41" s="111">
        <v>0</v>
      </c>
      <c r="F41" s="111">
        <v>0</v>
      </c>
      <c r="G41" s="111">
        <v>1.1627441722749933E-2</v>
      </c>
      <c r="H41" s="111">
        <v>1.1627441722749933E-2</v>
      </c>
      <c r="I41" s="111">
        <v>3.7645582526175444E-3</v>
      </c>
      <c r="J41" s="111">
        <v>3.7645582526175444E-3</v>
      </c>
      <c r="K41" s="111">
        <v>4.8607335024138292E-3</v>
      </c>
      <c r="L41" s="111">
        <v>4.8607335024138292E-3</v>
      </c>
      <c r="M41" s="234">
        <v>812</v>
      </c>
      <c r="N41" s="234">
        <v>412</v>
      </c>
      <c r="O41" s="76"/>
      <c r="P41" s="76"/>
      <c r="Q41" s="76"/>
      <c r="R41" s="76"/>
    </row>
    <row r="42" spans="2:18" x14ac:dyDescent="0.2">
      <c r="B42" s="85">
        <f t="shared" si="0"/>
        <v>41668</v>
      </c>
      <c r="C42" s="111" t="s">
        <v>435</v>
      </c>
      <c r="D42" s="111" t="s">
        <v>435</v>
      </c>
      <c r="E42" s="111">
        <v>0</v>
      </c>
      <c r="F42" s="111">
        <v>0</v>
      </c>
      <c r="G42" s="111">
        <v>0</v>
      </c>
      <c r="H42" s="111">
        <v>0</v>
      </c>
      <c r="I42" s="111">
        <v>1.181816399356888E-2</v>
      </c>
      <c r="J42" s="111">
        <v>1.181816399356888E-2</v>
      </c>
      <c r="K42" s="111">
        <v>3.1897736729231741E-3</v>
      </c>
      <c r="L42" s="111">
        <v>3.1897736729231741E-3</v>
      </c>
      <c r="M42" s="234">
        <v>311</v>
      </c>
      <c r="N42" s="234">
        <v>270</v>
      </c>
      <c r="O42" s="76"/>
      <c r="P42" s="76"/>
      <c r="Q42" s="76"/>
      <c r="R42" s="76"/>
    </row>
    <row r="43" spans="2:18" x14ac:dyDescent="0.2">
      <c r="B43" s="85">
        <f t="shared" si="0"/>
        <v>41669</v>
      </c>
      <c r="C43" s="111" t="s">
        <v>435</v>
      </c>
      <c r="D43" s="111" t="s">
        <v>435</v>
      </c>
      <c r="E43" s="111">
        <v>0</v>
      </c>
      <c r="F43" s="111">
        <v>0</v>
      </c>
      <c r="G43" s="111">
        <v>1.6392852284276147E-2</v>
      </c>
      <c r="H43" s="111">
        <v>1.6392852284276147E-2</v>
      </c>
      <c r="I43" s="111">
        <v>1.8626720520763891E-4</v>
      </c>
      <c r="J43" s="111">
        <v>1.8626720520763891E-4</v>
      </c>
      <c r="K43" s="111">
        <v>5.4706404552207905E-3</v>
      </c>
      <c r="L43" s="111">
        <v>5.4706404552207905E-3</v>
      </c>
      <c r="M43" s="234">
        <v>276</v>
      </c>
      <c r="N43" s="234">
        <v>261</v>
      </c>
      <c r="O43" s="76"/>
      <c r="P43" s="76"/>
      <c r="Q43" s="76"/>
      <c r="R43" s="76"/>
    </row>
    <row r="44" spans="2:18" x14ac:dyDescent="0.2">
      <c r="B44" s="85">
        <f t="shared" si="0"/>
        <v>41670</v>
      </c>
      <c r="C44" s="111" t="s">
        <v>435</v>
      </c>
      <c r="D44" s="111" t="s">
        <v>435</v>
      </c>
      <c r="E44" s="111">
        <v>0</v>
      </c>
      <c r="F44" s="111">
        <v>0</v>
      </c>
      <c r="G44" s="111">
        <v>0</v>
      </c>
      <c r="H44" s="111">
        <v>0</v>
      </c>
      <c r="I44" s="111">
        <v>1.8004195913885728E-2</v>
      </c>
      <c r="J44" s="111">
        <v>1.8004195913885728E-2</v>
      </c>
      <c r="K44" s="111">
        <v>4.859410493839411E-3</v>
      </c>
      <c r="L44" s="111">
        <v>4.859410493839411E-3</v>
      </c>
      <c r="M44" s="234">
        <v>396</v>
      </c>
      <c r="N44" s="234">
        <v>352</v>
      </c>
      <c r="O44" s="76"/>
      <c r="P44" s="76"/>
      <c r="Q44" s="76"/>
      <c r="R44" s="76"/>
    </row>
    <row r="45" spans="2:18" x14ac:dyDescent="0.2">
      <c r="B45" s="85">
        <f t="shared" si="0"/>
        <v>41671</v>
      </c>
      <c r="C45" s="111" t="s">
        <v>435</v>
      </c>
      <c r="D45" s="111" t="s">
        <v>435</v>
      </c>
      <c r="E45" s="111">
        <v>0</v>
      </c>
      <c r="F45" s="111">
        <v>0</v>
      </c>
      <c r="G45" s="111">
        <v>1.2987844401942976E-2</v>
      </c>
      <c r="H45" s="111">
        <v>1.2987844401942976E-2</v>
      </c>
      <c r="I45" s="111">
        <v>1.5337633818281635E-2</v>
      </c>
      <c r="J45" s="111">
        <v>1.5337633818281635E-2</v>
      </c>
      <c r="K45" s="111">
        <v>8.4341796619183881E-3</v>
      </c>
      <c r="L45" s="111">
        <v>8.4341796619183881E-3</v>
      </c>
      <c r="M45" s="234">
        <v>201</v>
      </c>
      <c r="N45" s="234">
        <v>154</v>
      </c>
      <c r="O45" s="76"/>
      <c r="P45" s="76"/>
      <c r="Q45" s="76"/>
      <c r="R45" s="76"/>
    </row>
    <row r="46" spans="2:18" x14ac:dyDescent="0.2">
      <c r="B46" s="85">
        <f t="shared" si="0"/>
        <v>41672</v>
      </c>
      <c r="C46" s="111" t="s">
        <v>435</v>
      </c>
      <c r="D46" s="111" t="s">
        <v>435</v>
      </c>
      <c r="E46" s="111">
        <v>1.32982687409537E-2</v>
      </c>
      <c r="F46" s="111">
        <v>1.32982687409537E-2</v>
      </c>
      <c r="G46" s="111">
        <v>0</v>
      </c>
      <c r="H46" s="111">
        <v>0</v>
      </c>
      <c r="I46" s="111">
        <v>0</v>
      </c>
      <c r="J46" s="111">
        <v>0</v>
      </c>
      <c r="K46" s="111">
        <v>5.3118794262905621E-3</v>
      </c>
      <c r="L46" s="111">
        <v>5.3118794262905621E-3</v>
      </c>
      <c r="M46" s="234">
        <v>296</v>
      </c>
      <c r="N46" s="234">
        <v>97</v>
      </c>
      <c r="O46" s="76"/>
      <c r="P46" s="76"/>
      <c r="Q46" s="76"/>
      <c r="R46" s="76"/>
    </row>
    <row r="47" spans="2:18" x14ac:dyDescent="0.2">
      <c r="B47" s="85">
        <f t="shared" si="0"/>
        <v>41673</v>
      </c>
      <c r="C47" s="111" t="s">
        <v>435</v>
      </c>
      <c r="D47" s="111" t="s">
        <v>435</v>
      </c>
      <c r="E47" s="111">
        <v>7.7868567397215809E-3</v>
      </c>
      <c r="F47" s="111">
        <v>7.7868567397215809E-3</v>
      </c>
      <c r="G47" s="111">
        <v>3.2657666669334125E-2</v>
      </c>
      <c r="H47" s="111">
        <v>3.2657666669334125E-2</v>
      </c>
      <c r="I47" s="111">
        <v>8.0903690051370533E-2</v>
      </c>
      <c r="J47" s="111">
        <v>8.0903690051370533E-2</v>
      </c>
      <c r="K47" s="111">
        <v>3.5745045663640944E-2</v>
      </c>
      <c r="L47" s="111">
        <v>3.5745045663640944E-2</v>
      </c>
      <c r="M47" s="234">
        <v>777</v>
      </c>
      <c r="N47" s="234">
        <v>471</v>
      </c>
      <c r="O47" s="76"/>
      <c r="P47" s="76"/>
      <c r="Q47" s="76"/>
      <c r="R47" s="76"/>
    </row>
    <row r="48" spans="2:18" x14ac:dyDescent="0.2">
      <c r="B48" s="85">
        <f t="shared" si="0"/>
        <v>41674</v>
      </c>
      <c r="C48" s="111" t="s">
        <v>435</v>
      </c>
      <c r="D48" s="111" t="s">
        <v>435</v>
      </c>
      <c r="E48" s="111">
        <v>1.7517943554397043E-2</v>
      </c>
      <c r="F48" s="111">
        <v>1.7517943554397043E-2</v>
      </c>
      <c r="G48" s="111">
        <v>0</v>
      </c>
      <c r="H48" s="111">
        <v>0</v>
      </c>
      <c r="I48" s="111">
        <v>9.9064742559115317E-3</v>
      </c>
      <c r="J48" s="111">
        <v>9.9064742559115317E-3</v>
      </c>
      <c r="K48" s="111">
        <v>9.6711926789997526E-3</v>
      </c>
      <c r="L48" s="111">
        <v>9.6711926789997526E-3</v>
      </c>
      <c r="M48" s="234">
        <v>911</v>
      </c>
      <c r="N48" s="234">
        <v>390</v>
      </c>
      <c r="O48" s="76"/>
      <c r="P48" s="76"/>
      <c r="Q48" s="76"/>
      <c r="R48" s="76"/>
    </row>
    <row r="49" spans="2:18" x14ac:dyDescent="0.2">
      <c r="B49" s="85">
        <f t="shared" si="0"/>
        <v>41675</v>
      </c>
      <c r="C49" s="111" t="s">
        <v>435</v>
      </c>
      <c r="D49" s="111" t="s">
        <v>435</v>
      </c>
      <c r="E49" s="111">
        <v>0</v>
      </c>
      <c r="F49" s="111">
        <v>0</v>
      </c>
      <c r="G49" s="111">
        <v>0</v>
      </c>
      <c r="H49" s="111">
        <v>0</v>
      </c>
      <c r="I49" s="111">
        <v>2.7719501196031528E-2</v>
      </c>
      <c r="J49" s="111">
        <v>2.7719501196031528E-2</v>
      </c>
      <c r="K49" s="111">
        <v>7.4816134883370182E-3</v>
      </c>
      <c r="L49" s="111">
        <v>7.4816134883370182E-3</v>
      </c>
      <c r="M49" s="234">
        <v>247</v>
      </c>
      <c r="N49" s="234">
        <v>166</v>
      </c>
      <c r="O49" s="76"/>
      <c r="P49" s="76"/>
      <c r="Q49" s="76"/>
      <c r="R49" s="76"/>
    </row>
    <row r="50" spans="2:18" x14ac:dyDescent="0.2">
      <c r="B50" s="85">
        <f t="shared" si="0"/>
        <v>41676</v>
      </c>
      <c r="C50" s="111" t="s">
        <v>435</v>
      </c>
      <c r="D50" s="111" t="s">
        <v>435</v>
      </c>
      <c r="E50" s="111">
        <v>9.0156631414385971E-3</v>
      </c>
      <c r="F50" s="111">
        <v>9.0156631414385971E-3</v>
      </c>
      <c r="G50" s="111">
        <v>5.4416107167721646E-3</v>
      </c>
      <c r="H50" s="111">
        <v>5.4416107167721646E-3</v>
      </c>
      <c r="I50" s="111">
        <v>0</v>
      </c>
      <c r="J50" s="111">
        <v>0</v>
      </c>
      <c r="K50" s="111">
        <v>5.4005210007766064E-3</v>
      </c>
      <c r="L50" s="111">
        <v>5.4005210007766064E-3</v>
      </c>
      <c r="M50" s="234">
        <v>290</v>
      </c>
      <c r="N50" s="234">
        <v>215</v>
      </c>
      <c r="O50" s="76"/>
      <c r="P50" s="76"/>
      <c r="Q50" s="76"/>
      <c r="R50" s="76"/>
    </row>
    <row r="51" spans="2:18" x14ac:dyDescent="0.2">
      <c r="B51" s="85">
        <f t="shared" si="0"/>
        <v>41677</v>
      </c>
      <c r="C51" s="111" t="s">
        <v>435</v>
      </c>
      <c r="D51" s="111" t="s">
        <v>435</v>
      </c>
      <c r="E51" s="111">
        <v>9.0156631414385971E-3</v>
      </c>
      <c r="F51" s="111">
        <v>9.0156631414385971E-3</v>
      </c>
      <c r="G51" s="111">
        <v>5.4456119011227324E-3</v>
      </c>
      <c r="H51" s="111">
        <v>5.4456119011227324E-3</v>
      </c>
      <c r="I51" s="111">
        <v>0</v>
      </c>
      <c r="J51" s="111">
        <v>0</v>
      </c>
      <c r="K51" s="111">
        <v>5.4018440093510246E-3</v>
      </c>
      <c r="L51" s="111">
        <v>5.4018440093510246E-3</v>
      </c>
      <c r="M51" s="234">
        <v>370</v>
      </c>
      <c r="N51" s="234">
        <v>284</v>
      </c>
      <c r="O51" s="76"/>
      <c r="P51" s="76"/>
      <c r="Q51" s="76"/>
      <c r="R51" s="76"/>
    </row>
    <row r="52" spans="2:18" x14ac:dyDescent="0.2">
      <c r="B52" s="85">
        <f t="shared" si="0"/>
        <v>41678</v>
      </c>
      <c r="C52" s="111" t="s">
        <v>435</v>
      </c>
      <c r="D52" s="111" t="s">
        <v>435</v>
      </c>
      <c r="E52" s="111">
        <v>0</v>
      </c>
      <c r="F52" s="111">
        <v>0</v>
      </c>
      <c r="G52" s="111">
        <v>2.3747029120619708E-2</v>
      </c>
      <c r="H52" s="111">
        <v>2.3747029120619708E-2</v>
      </c>
      <c r="I52" s="111">
        <v>2.0832516371906987E-2</v>
      </c>
      <c r="J52" s="111">
        <v>2.0832516371906987E-2</v>
      </c>
      <c r="K52" s="111">
        <v>1.3474842330453143E-2</v>
      </c>
      <c r="L52" s="111">
        <v>1.3474842330453143E-2</v>
      </c>
      <c r="M52" s="234">
        <v>354</v>
      </c>
      <c r="N52" s="234">
        <v>200</v>
      </c>
      <c r="O52" s="76"/>
      <c r="P52" s="76"/>
      <c r="Q52" s="76"/>
      <c r="R52" s="76"/>
    </row>
    <row r="53" spans="2:18" x14ac:dyDescent="0.2">
      <c r="B53" s="85">
        <f t="shared" si="0"/>
        <v>41679</v>
      </c>
      <c r="C53" s="111" t="s">
        <v>435</v>
      </c>
      <c r="D53" s="111" t="s">
        <v>435</v>
      </c>
      <c r="E53" s="111">
        <v>0</v>
      </c>
      <c r="F53" s="111">
        <v>0</v>
      </c>
      <c r="G53" s="111">
        <v>2.8856541536294744E-2</v>
      </c>
      <c r="H53" s="111">
        <v>2.8856541536294744E-2</v>
      </c>
      <c r="I53" s="111">
        <v>4.473844162974E-2</v>
      </c>
      <c r="J53" s="111">
        <v>4.473844162974E-2</v>
      </c>
      <c r="K53" s="111">
        <v>2.1616637097425027E-2</v>
      </c>
      <c r="L53" s="111">
        <v>2.1616637097425027E-2</v>
      </c>
      <c r="M53" s="234">
        <v>344</v>
      </c>
      <c r="N53" s="234">
        <v>277</v>
      </c>
      <c r="O53" s="76"/>
      <c r="P53" s="76"/>
      <c r="Q53" s="76"/>
      <c r="R53" s="76"/>
    </row>
    <row r="54" spans="2:18" x14ac:dyDescent="0.2">
      <c r="B54" s="85">
        <f t="shared" si="0"/>
        <v>41680</v>
      </c>
      <c r="C54" s="111" t="s">
        <v>435</v>
      </c>
      <c r="D54" s="111" t="s">
        <v>435</v>
      </c>
      <c r="E54" s="111">
        <v>0</v>
      </c>
      <c r="F54" s="111">
        <v>0</v>
      </c>
      <c r="G54" s="111">
        <v>0</v>
      </c>
      <c r="H54" s="111">
        <v>0</v>
      </c>
      <c r="I54" s="111">
        <v>1.3097525587231873E-2</v>
      </c>
      <c r="J54" s="111">
        <v>1.3097525587231873E-2</v>
      </c>
      <c r="K54" s="111">
        <v>3.5350789108464214E-3</v>
      </c>
      <c r="L54" s="111">
        <v>3.5350789108464214E-3</v>
      </c>
      <c r="M54" s="234">
        <v>522</v>
      </c>
      <c r="N54" s="234">
        <v>447</v>
      </c>
      <c r="O54" s="76"/>
      <c r="P54" s="76"/>
      <c r="Q54" s="76"/>
      <c r="R54" s="76"/>
    </row>
    <row r="55" spans="2:18" x14ac:dyDescent="0.2">
      <c r="B55" s="85">
        <f t="shared" si="0"/>
        <v>41681</v>
      </c>
      <c r="C55" s="111" t="s">
        <v>435</v>
      </c>
      <c r="D55" s="111" t="s">
        <v>435</v>
      </c>
      <c r="E55" s="111">
        <v>0</v>
      </c>
      <c r="F55" s="111">
        <v>0</v>
      </c>
      <c r="G55" s="111">
        <v>0</v>
      </c>
      <c r="H55" s="111">
        <v>0</v>
      </c>
      <c r="I55" s="111">
        <v>1.3867103250852908E-2</v>
      </c>
      <c r="J55" s="111">
        <v>1.3867103250852908E-2</v>
      </c>
      <c r="K55" s="111">
        <v>3.7427912570301368E-3</v>
      </c>
      <c r="L55" s="111">
        <v>3.7427912570301368E-3</v>
      </c>
      <c r="M55" s="234">
        <v>499</v>
      </c>
      <c r="N55" s="234">
        <v>356</v>
      </c>
      <c r="O55" s="76"/>
      <c r="P55" s="76"/>
      <c r="Q55" s="76"/>
      <c r="R55" s="76"/>
    </row>
    <row r="56" spans="2:18" x14ac:dyDescent="0.2">
      <c r="B56" s="85">
        <f t="shared" si="0"/>
        <v>41682</v>
      </c>
      <c r="C56" s="111" t="s">
        <v>435</v>
      </c>
      <c r="D56" s="111" t="s">
        <v>435</v>
      </c>
      <c r="E56" s="111">
        <v>0</v>
      </c>
      <c r="F56" s="111">
        <v>0</v>
      </c>
      <c r="G56" s="111">
        <v>2.9032593647719727E-2</v>
      </c>
      <c r="H56" s="111">
        <v>2.9032593647719727E-2</v>
      </c>
      <c r="I56" s="111">
        <v>9.7594211991686598E-3</v>
      </c>
      <c r="J56" s="111">
        <v>9.7594211991686598E-3</v>
      </c>
      <c r="K56" s="111">
        <v>1.2233860287648526E-2</v>
      </c>
      <c r="L56" s="111">
        <v>1.2233860287648526E-2</v>
      </c>
      <c r="M56" s="234">
        <v>430</v>
      </c>
      <c r="N56" s="234">
        <v>303</v>
      </c>
      <c r="O56" s="76"/>
      <c r="P56" s="76"/>
      <c r="Q56" s="76"/>
      <c r="R56" s="76"/>
    </row>
    <row r="57" spans="2:18" x14ac:dyDescent="0.2">
      <c r="B57" s="85">
        <f t="shared" si="0"/>
        <v>41683</v>
      </c>
      <c r="C57" s="111" t="s">
        <v>435</v>
      </c>
      <c r="D57" s="111" t="s">
        <v>435</v>
      </c>
      <c r="E57" s="111">
        <v>1.4474080796505024E-2</v>
      </c>
      <c r="F57" s="111">
        <v>1.4474080796505024E-2</v>
      </c>
      <c r="G57" s="111">
        <v>3.6170706529132625E-3</v>
      </c>
      <c r="H57" s="111">
        <v>3.6170706529132625E-3</v>
      </c>
      <c r="I57" s="111">
        <v>3.2797733422218742E-2</v>
      </c>
      <c r="J57" s="111">
        <v>3.2797733422218742E-2</v>
      </c>
      <c r="K57" s="111">
        <v>1.58297975929182E-2</v>
      </c>
      <c r="L57" s="111">
        <v>1.58297975929182E-2</v>
      </c>
      <c r="M57" s="234">
        <v>393</v>
      </c>
      <c r="N57" s="234">
        <v>239</v>
      </c>
      <c r="O57" s="76"/>
      <c r="P57" s="76"/>
      <c r="Q57" s="76"/>
      <c r="R57" s="76"/>
    </row>
    <row r="58" spans="2:18" x14ac:dyDescent="0.2">
      <c r="B58" s="85">
        <f t="shared" si="0"/>
        <v>41684</v>
      </c>
      <c r="C58" s="111" t="s">
        <v>435</v>
      </c>
      <c r="D58" s="111" t="s">
        <v>435</v>
      </c>
      <c r="E58" s="111">
        <v>0</v>
      </c>
      <c r="F58" s="111">
        <v>0</v>
      </c>
      <c r="G58" s="111">
        <v>2.2466650128438018E-2</v>
      </c>
      <c r="H58" s="111">
        <v>2.2466650128438018E-2</v>
      </c>
      <c r="I58" s="111">
        <v>2.2342261087800481E-2</v>
      </c>
      <c r="J58" s="111">
        <v>2.2342261087800481E-2</v>
      </c>
      <c r="K58" s="111">
        <v>1.3458966227560119E-2</v>
      </c>
      <c r="L58" s="111">
        <v>1.3458966227560119E-2</v>
      </c>
      <c r="M58" s="234">
        <v>334</v>
      </c>
      <c r="N58" s="234">
        <v>219</v>
      </c>
      <c r="O58" s="76"/>
      <c r="P58" s="76"/>
      <c r="Q58" s="76"/>
      <c r="R58" s="76"/>
    </row>
    <row r="59" spans="2:18" x14ac:dyDescent="0.2">
      <c r="B59" s="85">
        <f t="shared" si="0"/>
        <v>41685</v>
      </c>
      <c r="C59" s="111" t="s">
        <v>435</v>
      </c>
      <c r="D59" s="111" t="s">
        <v>435</v>
      </c>
      <c r="E59" s="111">
        <v>1.7123798104789695E-3</v>
      </c>
      <c r="F59" s="111">
        <v>1.7123798104789695E-3</v>
      </c>
      <c r="G59" s="111">
        <v>2.6927970679321081E-3</v>
      </c>
      <c r="H59" s="111">
        <v>2.6927970679321081E-3</v>
      </c>
      <c r="I59" s="111">
        <v>5.9149641190541544E-2</v>
      </c>
      <c r="J59" s="111">
        <v>5.9149641190541544E-2</v>
      </c>
      <c r="K59" s="111">
        <v>1.753912467106699E-2</v>
      </c>
      <c r="L59" s="111">
        <v>1.753912467106699E-2</v>
      </c>
      <c r="M59" s="234">
        <v>786</v>
      </c>
      <c r="N59" s="234">
        <v>358</v>
      </c>
      <c r="O59" s="76"/>
      <c r="P59" s="76"/>
      <c r="Q59" s="76"/>
      <c r="R59" s="76"/>
    </row>
    <row r="60" spans="2:18" x14ac:dyDescent="0.2">
      <c r="B60" s="85">
        <f t="shared" si="0"/>
        <v>41686</v>
      </c>
      <c r="C60" s="111" t="s">
        <v>435</v>
      </c>
      <c r="D60" s="111" t="s">
        <v>435</v>
      </c>
      <c r="E60" s="111">
        <v>2.9292624843087055E-2</v>
      </c>
      <c r="F60" s="111">
        <v>2.9292624843087055E-2</v>
      </c>
      <c r="G60" s="111">
        <v>1.9365732256747998E-3</v>
      </c>
      <c r="H60" s="111">
        <v>1.9365732256747998E-3</v>
      </c>
      <c r="I60" s="111">
        <v>5.534096702090114E-3</v>
      </c>
      <c r="J60" s="111">
        <v>5.534096702090114E-3</v>
      </c>
      <c r="K60" s="111">
        <v>1.3834700662694994E-2</v>
      </c>
      <c r="L60" s="111">
        <v>1.3834700662694994E-2</v>
      </c>
      <c r="M60" s="234">
        <v>1853</v>
      </c>
      <c r="N60" s="234">
        <v>683</v>
      </c>
      <c r="O60" s="76"/>
      <c r="P60" s="76"/>
      <c r="Q60" s="76"/>
      <c r="R60" s="76"/>
    </row>
    <row r="61" spans="2:18" x14ac:dyDescent="0.2">
      <c r="B61" s="85">
        <f t="shared" si="0"/>
        <v>41687</v>
      </c>
      <c r="C61" s="111" t="s">
        <v>435</v>
      </c>
      <c r="D61" s="111" t="s">
        <v>435</v>
      </c>
      <c r="E61" s="111">
        <v>4.7065603688406493E-3</v>
      </c>
      <c r="F61" s="111">
        <v>4.7065603688406493E-3</v>
      </c>
      <c r="G61" s="111">
        <v>0</v>
      </c>
      <c r="H61" s="111">
        <v>0</v>
      </c>
      <c r="I61" s="111">
        <v>5.3233206540919962E-3</v>
      </c>
      <c r="J61" s="111">
        <v>5.3233206540919962E-3</v>
      </c>
      <c r="K61" s="111">
        <v>3.3167824960673572E-3</v>
      </c>
      <c r="L61" s="111">
        <v>3.3167824960673572E-3</v>
      </c>
      <c r="M61" s="234">
        <v>466</v>
      </c>
      <c r="N61" s="234">
        <v>376</v>
      </c>
      <c r="O61" s="76"/>
      <c r="P61" s="76"/>
      <c r="Q61" s="76"/>
      <c r="R61" s="76"/>
    </row>
    <row r="62" spans="2:18" x14ac:dyDescent="0.2">
      <c r="B62" s="85">
        <f t="shared" si="0"/>
        <v>41688</v>
      </c>
      <c r="C62" s="111" t="s">
        <v>435</v>
      </c>
      <c r="D62" s="111" t="s">
        <v>435</v>
      </c>
      <c r="E62" s="111">
        <v>0</v>
      </c>
      <c r="F62" s="111">
        <v>0</v>
      </c>
      <c r="G62" s="111">
        <v>4.5665516993029939E-2</v>
      </c>
      <c r="H62" s="111">
        <v>4.5665516993029939E-2</v>
      </c>
      <c r="I62" s="111">
        <v>5.21499156895808E-2</v>
      </c>
      <c r="J62" s="111">
        <v>5.21499156895808E-2</v>
      </c>
      <c r="K62" s="111">
        <v>2.9174985083078323E-2</v>
      </c>
      <c r="L62" s="111">
        <v>2.9174985083078323E-2</v>
      </c>
      <c r="M62" s="234">
        <v>227</v>
      </c>
      <c r="N62" s="234">
        <v>224</v>
      </c>
      <c r="O62" s="76"/>
      <c r="P62" s="76"/>
      <c r="Q62" s="76"/>
      <c r="R62" s="76"/>
    </row>
    <row r="63" spans="2:18" x14ac:dyDescent="0.2">
      <c r="B63" s="85">
        <f t="shared" si="0"/>
        <v>41689</v>
      </c>
      <c r="C63" s="111" t="s">
        <v>435</v>
      </c>
      <c r="D63" s="111" t="s">
        <v>435</v>
      </c>
      <c r="E63" s="111">
        <v>0</v>
      </c>
      <c r="F63" s="111">
        <v>0</v>
      </c>
      <c r="G63" s="111">
        <v>5.6332674471643605E-2</v>
      </c>
      <c r="H63" s="111">
        <v>5.6332674471643605E-2</v>
      </c>
      <c r="I63" s="111">
        <v>4.5792321869730597E-2</v>
      </c>
      <c r="J63" s="111">
        <v>4.5792321869730597E-2</v>
      </c>
      <c r="K63" s="111">
        <v>3.0986183821457347E-2</v>
      </c>
      <c r="L63" s="111">
        <v>3.0986183821457347E-2</v>
      </c>
      <c r="M63" s="234">
        <v>538</v>
      </c>
      <c r="N63" s="234">
        <v>291</v>
      </c>
      <c r="O63" s="76"/>
      <c r="P63" s="76"/>
      <c r="Q63" s="76"/>
      <c r="R63" s="76"/>
    </row>
    <row r="64" spans="2:18" x14ac:dyDescent="0.2">
      <c r="B64" s="85">
        <f t="shared" si="0"/>
        <v>41690</v>
      </c>
      <c r="C64" s="111" t="s">
        <v>435</v>
      </c>
      <c r="D64" s="111" t="s">
        <v>435</v>
      </c>
      <c r="E64" s="111">
        <v>2.0435944740145534E-3</v>
      </c>
      <c r="F64" s="111">
        <v>2.0435944740145534E-3</v>
      </c>
      <c r="G64" s="111">
        <v>1.2323647799748726E-3</v>
      </c>
      <c r="H64" s="111">
        <v>1.2323647799748726E-3</v>
      </c>
      <c r="I64" s="111">
        <v>6.5291557193835536E-3</v>
      </c>
      <c r="J64" s="111">
        <v>6.5291557193835536E-3</v>
      </c>
      <c r="K64" s="111">
        <v>2.9860303524627146E-3</v>
      </c>
      <c r="L64" s="111">
        <v>2.9860303524627146E-3</v>
      </c>
      <c r="M64" s="234">
        <v>666</v>
      </c>
      <c r="N64" s="234">
        <v>520</v>
      </c>
      <c r="O64" s="76"/>
      <c r="P64" s="76"/>
      <c r="Q64" s="76"/>
      <c r="R64" s="76"/>
    </row>
    <row r="65" spans="2:18" x14ac:dyDescent="0.2">
      <c r="B65" s="85">
        <f t="shared" si="0"/>
        <v>41691</v>
      </c>
      <c r="C65" s="111" t="s">
        <v>435</v>
      </c>
      <c r="D65" s="111" t="s">
        <v>435</v>
      </c>
      <c r="E65" s="111">
        <v>0</v>
      </c>
      <c r="F65" s="111">
        <v>0</v>
      </c>
      <c r="G65" s="111">
        <v>1.5912710162208014E-2</v>
      </c>
      <c r="H65" s="111">
        <v>1.5912710162208014E-2</v>
      </c>
      <c r="I65" s="111">
        <v>1.4705305674287284E-4</v>
      </c>
      <c r="J65" s="111">
        <v>1.4705305674287284E-4</v>
      </c>
      <c r="K65" s="111">
        <v>5.3012953576952139E-3</v>
      </c>
      <c r="L65" s="111">
        <v>5.3012953576952139E-3</v>
      </c>
      <c r="M65" s="234">
        <v>226</v>
      </c>
      <c r="N65" s="234">
        <v>213</v>
      </c>
      <c r="O65" s="76"/>
      <c r="P65" s="76"/>
      <c r="Q65" s="76"/>
      <c r="R65" s="76"/>
    </row>
    <row r="66" spans="2:18" x14ac:dyDescent="0.2">
      <c r="B66" s="85">
        <f t="shared" si="0"/>
        <v>41692</v>
      </c>
      <c r="C66" s="111" t="s">
        <v>435</v>
      </c>
      <c r="D66" s="111" t="s">
        <v>435</v>
      </c>
      <c r="E66" s="111">
        <v>9.5422944564601767E-3</v>
      </c>
      <c r="F66" s="111">
        <v>9.5422944564601767E-3</v>
      </c>
      <c r="G66" s="111">
        <v>8.7505901746917081E-3</v>
      </c>
      <c r="H66" s="111">
        <v>8.7505901746917081E-3</v>
      </c>
      <c r="I66" s="111">
        <v>3.2302654797851066E-3</v>
      </c>
      <c r="J66" s="111">
        <v>3.2302654797851066E-3</v>
      </c>
      <c r="K66" s="111">
        <v>7.5768701056951552E-3</v>
      </c>
      <c r="L66" s="111">
        <v>7.5768701056951552E-3</v>
      </c>
      <c r="M66" s="234">
        <v>122</v>
      </c>
      <c r="N66" s="234">
        <v>106</v>
      </c>
      <c r="O66" s="76"/>
      <c r="P66" s="76"/>
      <c r="Q66" s="76"/>
      <c r="R66" s="76"/>
    </row>
    <row r="67" spans="2:18" x14ac:dyDescent="0.2">
      <c r="B67" s="85">
        <f t="shared" si="0"/>
        <v>41693</v>
      </c>
      <c r="C67" s="111" t="s">
        <v>435</v>
      </c>
      <c r="D67" s="111" t="s">
        <v>435</v>
      </c>
      <c r="E67" s="111">
        <v>0</v>
      </c>
      <c r="F67" s="111">
        <v>0</v>
      </c>
      <c r="G67" s="111">
        <v>0</v>
      </c>
      <c r="H67" s="111">
        <v>0</v>
      </c>
      <c r="I67" s="111">
        <v>0</v>
      </c>
      <c r="J67" s="111">
        <v>0</v>
      </c>
      <c r="K67" s="111">
        <v>0</v>
      </c>
      <c r="L67" s="111">
        <v>0</v>
      </c>
      <c r="M67" s="234">
        <v>91</v>
      </c>
      <c r="N67" s="234">
        <v>85</v>
      </c>
      <c r="O67" s="76"/>
      <c r="P67" s="76"/>
      <c r="Q67" s="76"/>
      <c r="R67" s="76"/>
    </row>
    <row r="68" spans="2:18" x14ac:dyDescent="0.2">
      <c r="B68" s="85">
        <f t="shared" si="0"/>
        <v>41694</v>
      </c>
      <c r="C68" s="111" t="s">
        <v>435</v>
      </c>
      <c r="D68" s="111" t="s">
        <v>435</v>
      </c>
      <c r="E68" s="111">
        <v>0</v>
      </c>
      <c r="F68" s="111">
        <v>0</v>
      </c>
      <c r="G68" s="111">
        <v>0</v>
      </c>
      <c r="H68" s="111">
        <v>0</v>
      </c>
      <c r="I68" s="111">
        <v>2.3038312223050075E-4</v>
      </c>
      <c r="J68" s="111">
        <v>2.3038312223050075E-4</v>
      </c>
      <c r="K68" s="111">
        <v>6.2181402997672823E-5</v>
      </c>
      <c r="L68" s="111">
        <v>6.2181402997672823E-5</v>
      </c>
      <c r="M68" s="234">
        <v>252</v>
      </c>
      <c r="N68" s="234">
        <v>243</v>
      </c>
      <c r="O68" s="76"/>
      <c r="P68" s="76"/>
      <c r="Q68" s="76"/>
      <c r="R68" s="76"/>
    </row>
    <row r="69" spans="2:18" x14ac:dyDescent="0.2">
      <c r="B69" s="85">
        <f t="shared" si="0"/>
        <v>41695</v>
      </c>
      <c r="C69" s="111" t="s">
        <v>435</v>
      </c>
      <c r="D69" s="111" t="s">
        <v>435</v>
      </c>
      <c r="E69" s="111">
        <v>0</v>
      </c>
      <c r="F69" s="111">
        <v>0</v>
      </c>
      <c r="G69" s="111">
        <v>1.6884997959395981E-3</v>
      </c>
      <c r="H69" s="111">
        <v>1.6884997959395981E-3</v>
      </c>
      <c r="I69" s="111">
        <v>4.1517979687071098E-2</v>
      </c>
      <c r="J69" s="111">
        <v>4.1517979687071098E-2</v>
      </c>
      <c r="K69" s="111">
        <v>1.1764192243729932E-2</v>
      </c>
      <c r="L69" s="111">
        <v>1.1764192243729932E-2</v>
      </c>
      <c r="M69" s="234">
        <v>375</v>
      </c>
      <c r="N69" s="234">
        <v>297</v>
      </c>
      <c r="O69" s="76"/>
      <c r="P69" s="76"/>
      <c r="Q69" s="76"/>
      <c r="R69" s="76"/>
    </row>
    <row r="70" spans="2:18" x14ac:dyDescent="0.2">
      <c r="B70" s="85">
        <f t="shared" si="0"/>
        <v>41696</v>
      </c>
      <c r="C70" s="111" t="s">
        <v>435</v>
      </c>
      <c r="D70" s="111" t="s">
        <v>435</v>
      </c>
      <c r="E70" s="111">
        <v>0</v>
      </c>
      <c r="F70" s="111">
        <v>0</v>
      </c>
      <c r="G70" s="111">
        <v>0</v>
      </c>
      <c r="H70" s="111">
        <v>0</v>
      </c>
      <c r="I70" s="111">
        <v>0</v>
      </c>
      <c r="J70" s="111">
        <v>0</v>
      </c>
      <c r="K70" s="111">
        <v>0</v>
      </c>
      <c r="L70" s="111">
        <v>0</v>
      </c>
      <c r="M70" s="234">
        <v>260</v>
      </c>
      <c r="N70" s="234">
        <v>225</v>
      </c>
      <c r="O70" s="76"/>
      <c r="P70" s="76"/>
      <c r="Q70" s="76"/>
      <c r="R70" s="76"/>
    </row>
    <row r="71" spans="2:18" x14ac:dyDescent="0.2">
      <c r="B71" s="85">
        <f t="shared" si="0"/>
        <v>41697</v>
      </c>
      <c r="C71" s="111" t="s">
        <v>435</v>
      </c>
      <c r="D71" s="111" t="s">
        <v>435</v>
      </c>
      <c r="E71" s="111">
        <v>0</v>
      </c>
      <c r="F71" s="111">
        <v>0</v>
      </c>
      <c r="G71" s="111">
        <v>2.9880844730040091E-2</v>
      </c>
      <c r="H71" s="111">
        <v>2.9880844730040091E-2</v>
      </c>
      <c r="I71" s="111">
        <v>6.7742441472883417E-3</v>
      </c>
      <c r="J71" s="111">
        <v>6.7742441472883417E-3</v>
      </c>
      <c r="K71" s="111">
        <v>1.1708625883604351E-2</v>
      </c>
      <c r="L71" s="111">
        <v>1.1708625883604351E-2</v>
      </c>
      <c r="M71" s="234">
        <v>230</v>
      </c>
      <c r="N71" s="234">
        <v>227</v>
      </c>
      <c r="O71" s="76"/>
      <c r="P71" s="76"/>
      <c r="Q71" s="76"/>
      <c r="R71" s="76"/>
    </row>
    <row r="72" spans="2:18" x14ac:dyDescent="0.2">
      <c r="B72" s="85">
        <f t="shared" si="0"/>
        <v>41698</v>
      </c>
      <c r="C72" s="111" t="s">
        <v>435</v>
      </c>
      <c r="D72" s="111" t="s">
        <v>435</v>
      </c>
      <c r="E72" s="111">
        <v>3.7791593109410141E-3</v>
      </c>
      <c r="F72" s="111">
        <v>3.7791593109410141E-3</v>
      </c>
      <c r="G72" s="111">
        <v>3.0032889735361668E-2</v>
      </c>
      <c r="H72" s="111">
        <v>3.0032889735361668E-2</v>
      </c>
      <c r="I72" s="111">
        <v>3.4165326849927458E-2</v>
      </c>
      <c r="J72" s="111">
        <v>3.4165326849927458E-2</v>
      </c>
      <c r="K72" s="111">
        <v>2.0661424906694821E-2</v>
      </c>
      <c r="L72" s="111">
        <v>2.0661424906694821E-2</v>
      </c>
      <c r="M72" s="234">
        <v>244</v>
      </c>
      <c r="N72" s="234">
        <v>238</v>
      </c>
      <c r="O72" s="76"/>
      <c r="P72" s="76"/>
      <c r="Q72" s="76"/>
      <c r="R72" s="76"/>
    </row>
    <row r="73" spans="2:18" x14ac:dyDescent="0.2">
      <c r="B73" s="85">
        <f t="shared" si="0"/>
        <v>41699</v>
      </c>
      <c r="C73" s="111" t="s">
        <v>435</v>
      </c>
      <c r="D73" s="111" t="s">
        <v>435</v>
      </c>
      <c r="E73" s="111">
        <v>0</v>
      </c>
      <c r="F73" s="111">
        <v>0</v>
      </c>
      <c r="G73" s="111">
        <v>7.7823035618543087E-3</v>
      </c>
      <c r="H73" s="111">
        <v>7.7823035618543087E-3</v>
      </c>
      <c r="I73" s="111">
        <v>2.9557664405317438E-3</v>
      </c>
      <c r="J73" s="111">
        <v>2.9557664405317438E-3</v>
      </c>
      <c r="K73" s="111">
        <v>3.3710258476185185E-3</v>
      </c>
      <c r="L73" s="111">
        <v>3.3710258476185185E-3</v>
      </c>
      <c r="M73" s="234">
        <v>242</v>
      </c>
      <c r="N73" s="234">
        <v>210</v>
      </c>
      <c r="O73" s="76"/>
      <c r="P73" s="76"/>
      <c r="Q73" s="76"/>
      <c r="R73" s="76"/>
    </row>
    <row r="74" spans="2:18" x14ac:dyDescent="0.2">
      <c r="B74" s="85">
        <f t="shared" si="0"/>
        <v>41700</v>
      </c>
      <c r="C74" s="111" t="s">
        <v>435</v>
      </c>
      <c r="D74" s="111" t="s">
        <v>435</v>
      </c>
      <c r="E74" s="111">
        <v>0</v>
      </c>
      <c r="F74" s="111">
        <v>0</v>
      </c>
      <c r="G74" s="111">
        <v>0</v>
      </c>
      <c r="H74" s="111">
        <v>0</v>
      </c>
      <c r="I74" s="111">
        <v>5.2743029685110385E-3</v>
      </c>
      <c r="J74" s="111">
        <v>5.2743029685110385E-3</v>
      </c>
      <c r="K74" s="111">
        <v>1.4235572260743823E-3</v>
      </c>
      <c r="L74" s="111">
        <v>1.4235572260743823E-3</v>
      </c>
      <c r="M74" s="234">
        <v>104</v>
      </c>
      <c r="N74" s="234">
        <v>88</v>
      </c>
      <c r="O74" s="76"/>
      <c r="P74" s="76"/>
      <c r="Q74" s="76"/>
      <c r="R74" s="76"/>
    </row>
    <row r="75" spans="2:18" x14ac:dyDescent="0.2">
      <c r="B75" s="85">
        <f t="shared" si="0"/>
        <v>41701</v>
      </c>
      <c r="C75" s="111" t="s">
        <v>435</v>
      </c>
      <c r="D75" s="111" t="s">
        <v>435</v>
      </c>
      <c r="E75" s="111">
        <v>0</v>
      </c>
      <c r="F75" s="111">
        <v>0</v>
      </c>
      <c r="G75" s="111">
        <v>0</v>
      </c>
      <c r="H75" s="111">
        <v>0</v>
      </c>
      <c r="I75" s="111">
        <v>0</v>
      </c>
      <c r="J75" s="111">
        <v>0</v>
      </c>
      <c r="K75" s="111">
        <v>0</v>
      </c>
      <c r="L75" s="111">
        <v>0</v>
      </c>
      <c r="M75" s="234">
        <v>230</v>
      </c>
      <c r="N75" s="234">
        <v>218</v>
      </c>
      <c r="O75" s="76"/>
      <c r="P75" s="76"/>
      <c r="Q75" s="76"/>
      <c r="R75" s="76"/>
    </row>
    <row r="76" spans="2:18" x14ac:dyDescent="0.2">
      <c r="B76" s="85">
        <f t="shared" si="0"/>
        <v>41702</v>
      </c>
      <c r="C76" s="111" t="s">
        <v>435</v>
      </c>
      <c r="D76" s="111" t="s">
        <v>435</v>
      </c>
      <c r="E76" s="111">
        <v>2.0866523802741795E-4</v>
      </c>
      <c r="F76" s="111">
        <v>2.0866523802741795E-4</v>
      </c>
      <c r="G76" s="111">
        <v>1.4436273136848509E-2</v>
      </c>
      <c r="H76" s="111">
        <v>1.4436273136848509E-2</v>
      </c>
      <c r="I76" s="111">
        <v>8.2398729461589729E-2</v>
      </c>
      <c r="J76" s="111">
        <v>8.2398729461589729E-2</v>
      </c>
      <c r="K76" s="111">
        <v>2.7096538612666754E-2</v>
      </c>
      <c r="L76" s="111">
        <v>2.7096538612666754E-2</v>
      </c>
      <c r="M76" s="234">
        <v>294</v>
      </c>
      <c r="N76" s="234">
        <v>269</v>
      </c>
      <c r="O76" s="76"/>
      <c r="P76" s="76"/>
      <c r="Q76" s="76"/>
      <c r="R76" s="76"/>
    </row>
    <row r="77" spans="2:18" x14ac:dyDescent="0.2">
      <c r="B77" s="85">
        <f t="shared" si="0"/>
        <v>41703</v>
      </c>
      <c r="C77" s="111" t="s">
        <v>435</v>
      </c>
      <c r="D77" s="111" t="s">
        <v>435</v>
      </c>
      <c r="E77" s="111">
        <v>0</v>
      </c>
      <c r="F77" s="111">
        <v>0</v>
      </c>
      <c r="G77" s="111">
        <v>0</v>
      </c>
      <c r="H77" s="111">
        <v>0</v>
      </c>
      <c r="I77" s="111">
        <v>8.8231834045723697E-5</v>
      </c>
      <c r="J77" s="111">
        <v>8.8231834045723697E-5</v>
      </c>
      <c r="K77" s="111">
        <v>2.3814154339534276E-5</v>
      </c>
      <c r="L77" s="111">
        <v>2.3814154339534276E-5</v>
      </c>
      <c r="M77" s="234">
        <v>282</v>
      </c>
      <c r="N77" s="234">
        <v>269</v>
      </c>
      <c r="O77" s="76"/>
      <c r="P77" s="76"/>
      <c r="Q77" s="76"/>
      <c r="R77" s="76"/>
    </row>
    <row r="78" spans="2:18" x14ac:dyDescent="0.2">
      <c r="B78" s="85">
        <f t="shared" si="0"/>
        <v>41704</v>
      </c>
      <c r="C78" s="111" t="s">
        <v>435</v>
      </c>
      <c r="D78" s="111" t="s">
        <v>435</v>
      </c>
      <c r="E78" s="111">
        <v>8.6910727711737249E-3</v>
      </c>
      <c r="F78" s="111">
        <v>8.6910727711737249E-3</v>
      </c>
      <c r="G78" s="111">
        <v>2.892856285460496E-3</v>
      </c>
      <c r="H78" s="111">
        <v>2.892856285460496E-3</v>
      </c>
      <c r="I78" s="111">
        <v>2.6381318379671385E-2</v>
      </c>
      <c r="J78" s="111">
        <v>2.6381318379671385E-2</v>
      </c>
      <c r="K78" s="111">
        <v>1.1548541846099703E-2</v>
      </c>
      <c r="L78" s="111">
        <v>1.1548541846099703E-2</v>
      </c>
      <c r="M78" s="234">
        <v>203</v>
      </c>
      <c r="N78" s="234">
        <v>190</v>
      </c>
      <c r="O78" s="76"/>
      <c r="P78" s="76"/>
      <c r="Q78" s="76"/>
      <c r="R78" s="76"/>
    </row>
    <row r="79" spans="2:18" x14ac:dyDescent="0.2">
      <c r="B79" s="85">
        <f t="shared" si="0"/>
        <v>41705</v>
      </c>
      <c r="C79" s="111" t="s">
        <v>435</v>
      </c>
      <c r="D79" s="111" t="s">
        <v>435</v>
      </c>
      <c r="E79" s="111">
        <v>0</v>
      </c>
      <c r="F79" s="111">
        <v>0</v>
      </c>
      <c r="G79" s="111">
        <v>1.3023855061098086E-2</v>
      </c>
      <c r="H79" s="111">
        <v>1.3023855061098086E-2</v>
      </c>
      <c r="I79" s="111">
        <v>1.147013842594408E-3</v>
      </c>
      <c r="J79" s="111">
        <v>1.147013842594408E-3</v>
      </c>
      <c r="K79" s="111">
        <v>4.6159769161463939E-3</v>
      </c>
      <c r="L79" s="111">
        <v>4.6159769161463939E-3</v>
      </c>
      <c r="M79" s="234">
        <v>372</v>
      </c>
      <c r="N79" s="234">
        <v>300</v>
      </c>
      <c r="O79" s="76"/>
      <c r="P79" s="76"/>
      <c r="Q79" s="76"/>
      <c r="R79" s="76"/>
    </row>
    <row r="80" spans="2:18" x14ac:dyDescent="0.2">
      <c r="B80" s="85">
        <f t="shared" ref="B80:B143" si="1">B79+1</f>
        <v>41706</v>
      </c>
      <c r="C80" s="111" t="s">
        <v>435</v>
      </c>
      <c r="D80" s="111" t="s">
        <v>435</v>
      </c>
      <c r="E80" s="111">
        <v>0</v>
      </c>
      <c r="F80" s="111">
        <v>0</v>
      </c>
      <c r="G80" s="111">
        <v>0</v>
      </c>
      <c r="H80" s="111">
        <v>0</v>
      </c>
      <c r="I80" s="111">
        <v>1.1509352574408847E-2</v>
      </c>
      <c r="J80" s="111">
        <v>1.1509352574408847E-2</v>
      </c>
      <c r="K80" s="111">
        <v>3.1064241327348045E-3</v>
      </c>
      <c r="L80" s="111">
        <v>3.1064241327348045E-3</v>
      </c>
      <c r="M80" s="234">
        <v>358</v>
      </c>
      <c r="N80" s="234">
        <v>261</v>
      </c>
      <c r="O80" s="76"/>
      <c r="P80" s="76"/>
      <c r="Q80" s="76"/>
      <c r="R80" s="76"/>
    </row>
    <row r="81" spans="2:18" x14ac:dyDescent="0.2">
      <c r="B81" s="85">
        <f t="shared" si="1"/>
        <v>41707</v>
      </c>
      <c r="C81" s="111" t="s">
        <v>435</v>
      </c>
      <c r="D81" s="111" t="s">
        <v>435</v>
      </c>
      <c r="E81" s="111">
        <v>0</v>
      </c>
      <c r="F81" s="111">
        <v>0</v>
      </c>
      <c r="G81" s="111">
        <v>0</v>
      </c>
      <c r="H81" s="111">
        <v>0</v>
      </c>
      <c r="I81" s="111">
        <v>3.8037724010823106E-3</v>
      </c>
      <c r="J81" s="111">
        <v>3.8037724010823106E-3</v>
      </c>
      <c r="K81" s="111">
        <v>1.0266546537488111E-3</v>
      </c>
      <c r="L81" s="111">
        <v>1.0266546537488111E-3</v>
      </c>
      <c r="M81" s="234">
        <v>130</v>
      </c>
      <c r="N81" s="234">
        <v>120</v>
      </c>
      <c r="O81" s="76"/>
      <c r="P81" s="76"/>
      <c r="Q81" s="76"/>
      <c r="R81" s="76"/>
    </row>
    <row r="82" spans="2:18" x14ac:dyDescent="0.2">
      <c r="B82" s="85">
        <f t="shared" si="1"/>
        <v>41708</v>
      </c>
      <c r="C82" s="111" t="s">
        <v>435</v>
      </c>
      <c r="D82" s="111" t="s">
        <v>435</v>
      </c>
      <c r="E82" s="111">
        <v>0</v>
      </c>
      <c r="F82" s="111">
        <v>0</v>
      </c>
      <c r="G82" s="111">
        <v>0</v>
      </c>
      <c r="H82" s="111">
        <v>0</v>
      </c>
      <c r="I82" s="111">
        <v>6.0928983177130306E-3</v>
      </c>
      <c r="J82" s="111">
        <v>6.0928983177130306E-3</v>
      </c>
      <c r="K82" s="111">
        <v>1.6444996580022835E-3</v>
      </c>
      <c r="L82" s="111">
        <v>1.6444996580022835E-3</v>
      </c>
      <c r="M82" s="234">
        <v>118</v>
      </c>
      <c r="N82" s="234">
        <v>115</v>
      </c>
      <c r="O82" s="76"/>
      <c r="P82" s="76"/>
      <c r="Q82" s="76"/>
      <c r="R82" s="76"/>
    </row>
    <row r="83" spans="2:18" x14ac:dyDescent="0.2">
      <c r="B83" s="85">
        <f t="shared" si="1"/>
        <v>41709</v>
      </c>
      <c r="C83" s="111" t="s">
        <v>435</v>
      </c>
      <c r="D83" s="111" t="s">
        <v>435</v>
      </c>
      <c r="E83" s="111">
        <v>0</v>
      </c>
      <c r="F83" s="111">
        <v>0</v>
      </c>
      <c r="G83" s="111">
        <v>3.5090386754479327E-2</v>
      </c>
      <c r="H83" s="111">
        <v>3.5090386754479327E-2</v>
      </c>
      <c r="I83" s="111">
        <v>2.4008862397553038E-2</v>
      </c>
      <c r="J83" s="111">
        <v>2.4008862397553038E-2</v>
      </c>
      <c r="K83" s="111">
        <v>1.8082881195153024E-2</v>
      </c>
      <c r="L83" s="111">
        <v>1.8082881195153024E-2</v>
      </c>
      <c r="M83" s="234">
        <v>284</v>
      </c>
      <c r="N83" s="234">
        <v>240</v>
      </c>
      <c r="O83" s="76"/>
      <c r="P83" s="76"/>
      <c r="Q83" s="76"/>
      <c r="R83" s="76"/>
    </row>
    <row r="84" spans="2:18" x14ac:dyDescent="0.2">
      <c r="B84" s="85">
        <f t="shared" si="1"/>
        <v>41710</v>
      </c>
      <c r="C84" s="111" t="s">
        <v>435</v>
      </c>
      <c r="D84" s="111" t="s">
        <v>435</v>
      </c>
      <c r="E84" s="111">
        <v>4.9086013135973558E-3</v>
      </c>
      <c r="F84" s="111">
        <v>4.9086013135973558E-3</v>
      </c>
      <c r="G84" s="111">
        <v>1.4220209181917848E-2</v>
      </c>
      <c r="H84" s="111">
        <v>1.4220209181917848E-2</v>
      </c>
      <c r="I84" s="111">
        <v>1.2617152268538488E-2</v>
      </c>
      <c r="J84" s="111">
        <v>1.2617152268538488E-2</v>
      </c>
      <c r="K84" s="111">
        <v>1.0068095251325324E-2</v>
      </c>
      <c r="L84" s="111">
        <v>1.0068095251325324E-2</v>
      </c>
      <c r="M84" s="234">
        <v>332</v>
      </c>
      <c r="N84" s="234">
        <v>299</v>
      </c>
      <c r="O84" s="76"/>
      <c r="P84" s="76"/>
      <c r="Q84" s="76"/>
      <c r="R84" s="76"/>
    </row>
    <row r="85" spans="2:18" x14ac:dyDescent="0.2">
      <c r="B85" s="85">
        <f t="shared" si="1"/>
        <v>41711</v>
      </c>
      <c r="C85" s="111" t="s">
        <v>435</v>
      </c>
      <c r="D85" s="111" t="s">
        <v>435</v>
      </c>
      <c r="E85" s="111">
        <v>0</v>
      </c>
      <c r="F85" s="111">
        <v>0</v>
      </c>
      <c r="G85" s="111">
        <v>2.5679601161943934E-2</v>
      </c>
      <c r="H85" s="111">
        <v>2.5679601161943934E-2</v>
      </c>
      <c r="I85" s="111">
        <v>3.2498725540174894E-3</v>
      </c>
      <c r="J85" s="111">
        <v>3.2498725540174894E-3</v>
      </c>
      <c r="K85" s="111">
        <v>9.3682237154578997E-3</v>
      </c>
      <c r="L85" s="111">
        <v>9.3682237154578997E-3</v>
      </c>
      <c r="M85" s="234">
        <v>210</v>
      </c>
      <c r="N85" s="234">
        <v>186</v>
      </c>
      <c r="O85" s="76"/>
      <c r="P85" s="76"/>
      <c r="Q85" s="76"/>
      <c r="R85" s="76"/>
    </row>
    <row r="86" spans="2:18" x14ac:dyDescent="0.2">
      <c r="B86" s="85">
        <f t="shared" si="1"/>
        <v>41712</v>
      </c>
      <c r="C86" s="111" t="s">
        <v>435</v>
      </c>
      <c r="D86" s="111" t="s">
        <v>435</v>
      </c>
      <c r="E86" s="111">
        <v>0</v>
      </c>
      <c r="F86" s="111">
        <v>0</v>
      </c>
      <c r="G86" s="111">
        <v>0</v>
      </c>
      <c r="H86" s="111">
        <v>0</v>
      </c>
      <c r="I86" s="111">
        <v>9.7005999764715103E-3</v>
      </c>
      <c r="J86" s="111">
        <v>9.7005999764715103E-3</v>
      </c>
      <c r="K86" s="111">
        <v>2.6182339687743517E-3</v>
      </c>
      <c r="L86" s="111">
        <v>2.6182339687743517E-3</v>
      </c>
      <c r="M86" s="234">
        <v>163</v>
      </c>
      <c r="N86" s="234">
        <v>156</v>
      </c>
      <c r="O86" s="76"/>
      <c r="P86" s="76"/>
      <c r="Q86" s="76"/>
      <c r="R86" s="76"/>
    </row>
    <row r="87" spans="2:18" x14ac:dyDescent="0.2">
      <c r="B87" s="85">
        <f t="shared" si="1"/>
        <v>41713</v>
      </c>
      <c r="C87" s="111" t="s">
        <v>435</v>
      </c>
      <c r="D87" s="111" t="s">
        <v>435</v>
      </c>
      <c r="E87" s="111">
        <v>4.2054325829113108E-2</v>
      </c>
      <c r="F87" s="111">
        <v>4.2054325829113108E-2</v>
      </c>
      <c r="G87" s="111">
        <v>6.4747165160887618E-2</v>
      </c>
      <c r="H87" s="111">
        <v>6.4747165160887618E-2</v>
      </c>
      <c r="I87" s="111">
        <v>0.19785498607897725</v>
      </c>
      <c r="J87" s="111">
        <v>0.19785498607897725</v>
      </c>
      <c r="K87" s="111">
        <v>9.1609082718465101E-2</v>
      </c>
      <c r="L87" s="111">
        <v>9.1609082718465101E-2</v>
      </c>
      <c r="M87" s="234">
        <v>1049</v>
      </c>
      <c r="N87" s="234">
        <v>460</v>
      </c>
      <c r="O87" s="76"/>
      <c r="P87" s="76"/>
      <c r="Q87" s="76"/>
      <c r="R87" s="76"/>
    </row>
    <row r="88" spans="2:18" x14ac:dyDescent="0.2">
      <c r="B88" s="85">
        <f t="shared" si="1"/>
        <v>41714</v>
      </c>
      <c r="C88" s="111" t="s">
        <v>435</v>
      </c>
      <c r="D88" s="111" t="s">
        <v>435</v>
      </c>
      <c r="E88" s="111">
        <v>0</v>
      </c>
      <c r="F88" s="111">
        <v>0</v>
      </c>
      <c r="G88" s="111">
        <v>4.9574674103534649E-3</v>
      </c>
      <c r="H88" s="111">
        <v>4.9574674103534649E-3</v>
      </c>
      <c r="I88" s="111">
        <v>0</v>
      </c>
      <c r="J88" s="111">
        <v>0</v>
      </c>
      <c r="K88" s="111">
        <v>1.6392076237046092E-3</v>
      </c>
      <c r="L88" s="111">
        <v>1.6392076237046092E-3</v>
      </c>
      <c r="M88" s="234">
        <v>277</v>
      </c>
      <c r="N88" s="234">
        <v>225</v>
      </c>
      <c r="O88" s="76"/>
      <c r="P88" s="76"/>
      <c r="Q88" s="76"/>
      <c r="R88" s="76"/>
    </row>
    <row r="89" spans="2:18" x14ac:dyDescent="0.2">
      <c r="B89" s="85">
        <f t="shared" si="1"/>
        <v>41715</v>
      </c>
      <c r="C89" s="111" t="s">
        <v>435</v>
      </c>
      <c r="D89" s="111" t="s">
        <v>435</v>
      </c>
      <c r="E89" s="111">
        <v>5.2663131502157868E-3</v>
      </c>
      <c r="F89" s="111">
        <v>5.2663131502157868E-3</v>
      </c>
      <c r="G89" s="111">
        <v>8.7345854372894369E-3</v>
      </c>
      <c r="H89" s="111">
        <v>8.7345854372894369E-3</v>
      </c>
      <c r="I89" s="111">
        <v>0</v>
      </c>
      <c r="J89" s="111">
        <v>0</v>
      </c>
      <c r="K89" s="111">
        <v>4.9917113512812673E-3</v>
      </c>
      <c r="L89" s="111">
        <v>4.9917113512812673E-3</v>
      </c>
      <c r="M89" s="234">
        <v>348</v>
      </c>
      <c r="N89" s="234">
        <v>285</v>
      </c>
      <c r="O89" s="76"/>
      <c r="P89" s="76"/>
      <c r="Q89" s="76"/>
      <c r="R89" s="76"/>
    </row>
    <row r="90" spans="2:18" x14ac:dyDescent="0.2">
      <c r="B90" s="85">
        <f t="shared" si="1"/>
        <v>41716</v>
      </c>
      <c r="C90" s="111" t="s">
        <v>435</v>
      </c>
      <c r="D90" s="111" t="s">
        <v>435</v>
      </c>
      <c r="E90" s="111">
        <v>5.2994346165693449E-5</v>
      </c>
      <c r="F90" s="111">
        <v>5.2994346165693449E-5</v>
      </c>
      <c r="G90" s="111">
        <v>0</v>
      </c>
      <c r="H90" s="111">
        <v>0</v>
      </c>
      <c r="I90" s="111">
        <v>7.0242343437512253E-3</v>
      </c>
      <c r="J90" s="111">
        <v>7.0242343437512253E-3</v>
      </c>
      <c r="K90" s="111">
        <v>1.9170394243325092E-3</v>
      </c>
      <c r="L90" s="111">
        <v>1.9170394243325092E-3</v>
      </c>
      <c r="M90" s="234">
        <v>185</v>
      </c>
      <c r="N90" s="234">
        <v>182</v>
      </c>
      <c r="O90" s="76"/>
      <c r="P90" s="76"/>
      <c r="Q90" s="76"/>
      <c r="R90" s="76"/>
    </row>
    <row r="91" spans="2:18" x14ac:dyDescent="0.2">
      <c r="B91" s="85">
        <f t="shared" si="1"/>
        <v>41717</v>
      </c>
      <c r="C91" s="111" t="s">
        <v>435</v>
      </c>
      <c r="D91" s="111" t="s">
        <v>435</v>
      </c>
      <c r="E91" s="111">
        <v>0</v>
      </c>
      <c r="F91" s="111">
        <v>0</v>
      </c>
      <c r="G91" s="111">
        <v>8.666565303329786E-3</v>
      </c>
      <c r="H91" s="111">
        <v>8.666565303329786E-3</v>
      </c>
      <c r="I91" s="111">
        <v>0</v>
      </c>
      <c r="J91" s="111">
        <v>0</v>
      </c>
      <c r="K91" s="111">
        <v>2.8656365721906243E-3</v>
      </c>
      <c r="L91" s="111">
        <v>2.8656365721906243E-3</v>
      </c>
      <c r="M91" s="234">
        <v>167</v>
      </c>
      <c r="N91" s="234">
        <v>162</v>
      </c>
      <c r="O91" s="76"/>
      <c r="P91" s="76"/>
      <c r="Q91" s="76"/>
      <c r="R91" s="76"/>
    </row>
    <row r="92" spans="2:18" x14ac:dyDescent="0.2">
      <c r="B92" s="85">
        <f t="shared" si="1"/>
        <v>41718</v>
      </c>
      <c r="C92" s="111" t="s">
        <v>435</v>
      </c>
      <c r="D92" s="111" t="s">
        <v>435</v>
      </c>
      <c r="E92" s="111">
        <v>0</v>
      </c>
      <c r="F92" s="111">
        <v>0</v>
      </c>
      <c r="G92" s="111">
        <v>1.3884109696470155E-3</v>
      </c>
      <c r="H92" s="111">
        <v>1.3884109696470155E-3</v>
      </c>
      <c r="I92" s="111">
        <v>2.4798047135406454E-2</v>
      </c>
      <c r="J92" s="111">
        <v>2.4798047135406454E-2</v>
      </c>
      <c r="K92" s="111">
        <v>7.1521843533067933E-3</v>
      </c>
      <c r="L92" s="111">
        <v>7.1521843533067933E-3</v>
      </c>
      <c r="M92" s="234">
        <v>286</v>
      </c>
      <c r="N92" s="234">
        <v>253</v>
      </c>
      <c r="O92" s="76"/>
      <c r="P92" s="76"/>
      <c r="Q92" s="76"/>
      <c r="R92" s="76"/>
    </row>
    <row r="93" spans="2:18" x14ac:dyDescent="0.2">
      <c r="B93" s="85">
        <f t="shared" si="1"/>
        <v>41719</v>
      </c>
      <c r="C93" s="111" t="s">
        <v>435</v>
      </c>
      <c r="D93" s="111" t="s">
        <v>435</v>
      </c>
      <c r="E93" s="111">
        <v>1.3149222142362688E-3</v>
      </c>
      <c r="F93" s="111">
        <v>1.3149222142362688E-3</v>
      </c>
      <c r="G93" s="111">
        <v>8.6625641189792182E-3</v>
      </c>
      <c r="H93" s="111">
        <v>8.6625641189792182E-3</v>
      </c>
      <c r="I93" s="111">
        <v>2.549900003921415E-2</v>
      </c>
      <c r="J93" s="111">
        <v>2.549900003921415E-2</v>
      </c>
      <c r="K93" s="111">
        <v>1.0271838571785784E-2</v>
      </c>
      <c r="L93" s="111">
        <v>1.0271838571785784E-2</v>
      </c>
      <c r="M93" s="234">
        <v>318</v>
      </c>
      <c r="N93" s="234">
        <v>285</v>
      </c>
      <c r="O93" s="76"/>
      <c r="P93" s="76"/>
      <c r="Q93" s="76"/>
      <c r="R93" s="76"/>
    </row>
    <row r="94" spans="2:18" x14ac:dyDescent="0.2">
      <c r="B94" s="85">
        <f t="shared" si="1"/>
        <v>41720</v>
      </c>
      <c r="C94" s="111" t="s">
        <v>435</v>
      </c>
      <c r="D94" s="111" t="s">
        <v>435</v>
      </c>
      <c r="E94" s="111">
        <v>0</v>
      </c>
      <c r="F94" s="111">
        <v>0</v>
      </c>
      <c r="G94" s="111">
        <v>0</v>
      </c>
      <c r="H94" s="111">
        <v>0</v>
      </c>
      <c r="I94" s="111">
        <v>0</v>
      </c>
      <c r="J94" s="111">
        <v>0</v>
      </c>
      <c r="K94" s="111">
        <v>0</v>
      </c>
      <c r="L94" s="111">
        <v>0</v>
      </c>
      <c r="M94" s="234">
        <v>139</v>
      </c>
      <c r="N94" s="234">
        <v>84</v>
      </c>
      <c r="O94" s="76"/>
      <c r="P94" s="76"/>
      <c r="Q94" s="76"/>
      <c r="R94" s="76"/>
    </row>
    <row r="95" spans="2:18" x14ac:dyDescent="0.2">
      <c r="B95" s="85">
        <f t="shared" si="1"/>
        <v>41721</v>
      </c>
      <c r="C95" s="111" t="s">
        <v>435</v>
      </c>
      <c r="D95" s="111" t="s">
        <v>435</v>
      </c>
      <c r="E95" s="111">
        <v>0</v>
      </c>
      <c r="F95" s="111">
        <v>0</v>
      </c>
      <c r="G95" s="111">
        <v>5.281563342749454E-4</v>
      </c>
      <c r="H95" s="111">
        <v>5.281563342749454E-4</v>
      </c>
      <c r="I95" s="111">
        <v>2.057272263832791E-2</v>
      </c>
      <c r="J95" s="111">
        <v>2.057272263832791E-2</v>
      </c>
      <c r="K95" s="111">
        <v>5.7273041186579922E-3</v>
      </c>
      <c r="L95" s="111">
        <v>5.7273041186579922E-3</v>
      </c>
      <c r="M95" s="234">
        <v>128</v>
      </c>
      <c r="N95" s="234">
        <v>106</v>
      </c>
      <c r="O95" s="76"/>
      <c r="P95" s="76"/>
      <c r="Q95" s="76"/>
      <c r="R95" s="76"/>
    </row>
    <row r="96" spans="2:18" x14ac:dyDescent="0.2">
      <c r="B96" s="85">
        <f t="shared" si="1"/>
        <v>41722</v>
      </c>
      <c r="C96" s="111" t="s">
        <v>435</v>
      </c>
      <c r="D96" s="111" t="s">
        <v>435</v>
      </c>
      <c r="E96" s="111">
        <v>2.7424574140746359E-3</v>
      </c>
      <c r="F96" s="111">
        <v>2.7424574140746359E-3</v>
      </c>
      <c r="G96" s="111">
        <v>0</v>
      </c>
      <c r="H96" s="111">
        <v>0</v>
      </c>
      <c r="I96" s="111">
        <v>1.9754127289125914E-2</v>
      </c>
      <c r="J96" s="111">
        <v>1.9754127289125914E-2</v>
      </c>
      <c r="K96" s="111">
        <v>6.4271756545254168E-3</v>
      </c>
      <c r="L96" s="111">
        <v>6.4271756545254168E-3</v>
      </c>
      <c r="M96" s="234">
        <v>171</v>
      </c>
      <c r="N96" s="234">
        <v>162</v>
      </c>
      <c r="O96" s="76"/>
      <c r="P96" s="76"/>
      <c r="Q96" s="76"/>
      <c r="R96" s="76"/>
    </row>
    <row r="97" spans="2:18" x14ac:dyDescent="0.2">
      <c r="B97" s="85">
        <f t="shared" si="1"/>
        <v>41723</v>
      </c>
      <c r="C97" s="111" t="s">
        <v>435</v>
      </c>
      <c r="D97" s="111" t="s">
        <v>435</v>
      </c>
      <c r="E97" s="111">
        <v>2.7523938539807035E-3</v>
      </c>
      <c r="F97" s="111">
        <v>2.7523938539807035E-3</v>
      </c>
      <c r="G97" s="111">
        <v>5.0262877811832307E-2</v>
      </c>
      <c r="H97" s="111">
        <v>5.0262877811832307E-2</v>
      </c>
      <c r="I97" s="111">
        <v>2.4557860476059762E-2</v>
      </c>
      <c r="J97" s="111">
        <v>2.4557860476059762E-2</v>
      </c>
      <c r="K97" s="111">
        <v>2.4347326795024958E-2</v>
      </c>
      <c r="L97" s="111">
        <v>2.4347326795024958E-2</v>
      </c>
      <c r="M97" s="234">
        <v>200</v>
      </c>
      <c r="N97" s="234">
        <v>172</v>
      </c>
      <c r="O97" s="76"/>
      <c r="P97" s="76"/>
      <c r="Q97" s="76"/>
      <c r="R97" s="76"/>
    </row>
    <row r="98" spans="2:18" x14ac:dyDescent="0.2">
      <c r="B98" s="85">
        <f t="shared" si="1"/>
        <v>41724</v>
      </c>
      <c r="C98" s="111" t="s">
        <v>435</v>
      </c>
      <c r="D98" s="111" t="s">
        <v>435</v>
      </c>
      <c r="E98" s="111">
        <v>8.3101759081078037E-3</v>
      </c>
      <c r="F98" s="111">
        <v>8.3101759081078037E-3</v>
      </c>
      <c r="G98" s="111">
        <v>8.1624160751582464E-3</v>
      </c>
      <c r="H98" s="111">
        <v>8.1624160751582464E-3</v>
      </c>
      <c r="I98" s="111">
        <v>2.0685463315164108E-2</v>
      </c>
      <c r="J98" s="111">
        <v>2.0685463315164108E-2</v>
      </c>
      <c r="K98" s="111">
        <v>1.1601462189076447E-2</v>
      </c>
      <c r="L98" s="111">
        <v>1.1601462189076447E-2</v>
      </c>
      <c r="M98" s="234">
        <v>385</v>
      </c>
      <c r="N98" s="234">
        <v>250</v>
      </c>
      <c r="O98" s="76"/>
      <c r="P98" s="76"/>
      <c r="Q98" s="76"/>
      <c r="R98" s="76"/>
    </row>
    <row r="99" spans="2:18" x14ac:dyDescent="0.2">
      <c r="B99" s="85">
        <f t="shared" si="1"/>
        <v>41725</v>
      </c>
      <c r="C99" s="111" t="s">
        <v>435</v>
      </c>
      <c r="D99" s="111" t="s">
        <v>435</v>
      </c>
      <c r="E99" s="111">
        <v>3.255840142554791E-2</v>
      </c>
      <c r="F99" s="111">
        <v>3.255840142554791E-2</v>
      </c>
      <c r="G99" s="111">
        <v>1.2091579107415795E-2</v>
      </c>
      <c r="H99" s="111">
        <v>1.2091579107415795E-2</v>
      </c>
      <c r="I99" s="111">
        <v>7.1957962432845773E-3</v>
      </c>
      <c r="J99" s="111">
        <v>7.1957962432845773E-3</v>
      </c>
      <c r="K99" s="111">
        <v>1.8945482785673935E-2</v>
      </c>
      <c r="L99" s="111">
        <v>1.8945482785673935E-2</v>
      </c>
      <c r="M99" s="234">
        <v>366</v>
      </c>
      <c r="N99" s="234">
        <v>295</v>
      </c>
      <c r="O99" s="76"/>
      <c r="P99" s="76"/>
      <c r="Q99" s="76"/>
      <c r="R99" s="76"/>
    </row>
    <row r="100" spans="2:18" x14ac:dyDescent="0.2">
      <c r="B100" s="85">
        <f t="shared" si="1"/>
        <v>41726</v>
      </c>
      <c r="C100" s="111" t="s">
        <v>435</v>
      </c>
      <c r="D100" s="111" t="s">
        <v>435</v>
      </c>
      <c r="E100" s="111">
        <v>0</v>
      </c>
      <c r="F100" s="111">
        <v>0</v>
      </c>
      <c r="G100" s="111">
        <v>1.1283339868601106E-3</v>
      </c>
      <c r="H100" s="111">
        <v>1.1283339868601106E-3</v>
      </c>
      <c r="I100" s="111">
        <v>3.8037724010823106E-3</v>
      </c>
      <c r="J100" s="111">
        <v>3.8037724010823106E-3</v>
      </c>
      <c r="K100" s="111">
        <v>1.399743071734848E-3</v>
      </c>
      <c r="L100" s="111">
        <v>1.399743071734848E-3</v>
      </c>
      <c r="M100" s="234">
        <v>231</v>
      </c>
      <c r="N100" s="234">
        <v>213</v>
      </c>
      <c r="O100" s="76"/>
      <c r="P100" s="76"/>
      <c r="Q100" s="76"/>
      <c r="R100" s="76"/>
    </row>
    <row r="101" spans="2:18" x14ac:dyDescent="0.2">
      <c r="B101" s="85">
        <f t="shared" si="1"/>
        <v>41727</v>
      </c>
      <c r="C101" s="111" t="s">
        <v>435</v>
      </c>
      <c r="D101" s="111" t="s">
        <v>435</v>
      </c>
      <c r="E101" s="111">
        <v>0</v>
      </c>
      <c r="F101" s="111">
        <v>0</v>
      </c>
      <c r="G101" s="111">
        <v>2.3651000696206077E-2</v>
      </c>
      <c r="H101" s="111">
        <v>2.3651000696206077E-2</v>
      </c>
      <c r="I101" s="111">
        <v>4.1336614250421552E-2</v>
      </c>
      <c r="J101" s="111">
        <v>4.1336614250421552E-2</v>
      </c>
      <c r="K101" s="111">
        <v>1.8977234991459983E-2</v>
      </c>
      <c r="L101" s="111">
        <v>1.8977234991459983E-2</v>
      </c>
      <c r="M101" s="234">
        <v>128</v>
      </c>
      <c r="N101" s="234">
        <v>126</v>
      </c>
      <c r="O101" s="76"/>
      <c r="P101" s="76"/>
      <c r="Q101" s="76"/>
      <c r="R101" s="76"/>
    </row>
    <row r="102" spans="2:18" x14ac:dyDescent="0.2">
      <c r="B102" s="85">
        <f t="shared" si="1"/>
        <v>41728</v>
      </c>
      <c r="C102" s="111" t="s">
        <v>435</v>
      </c>
      <c r="D102" s="111" t="s">
        <v>435</v>
      </c>
      <c r="E102" s="111">
        <v>0</v>
      </c>
      <c r="F102" s="111">
        <v>0</v>
      </c>
      <c r="G102" s="111">
        <v>1.4692348935284844E-2</v>
      </c>
      <c r="H102" s="111">
        <v>1.4692348935284844E-2</v>
      </c>
      <c r="I102" s="111">
        <v>3.3778087133837884E-2</v>
      </c>
      <c r="J102" s="111">
        <v>3.3778087133837884E-2</v>
      </c>
      <c r="K102" s="111">
        <v>1.3974939571583363E-2</v>
      </c>
      <c r="L102" s="111">
        <v>1.3974939571583363E-2</v>
      </c>
      <c r="M102" s="234">
        <v>117</v>
      </c>
      <c r="N102" s="234">
        <v>113</v>
      </c>
      <c r="O102" s="76"/>
      <c r="P102" s="76"/>
      <c r="Q102" s="76"/>
      <c r="R102" s="76"/>
    </row>
    <row r="103" spans="2:18" x14ac:dyDescent="0.2">
      <c r="B103" s="85">
        <f t="shared" si="1"/>
        <v>41729</v>
      </c>
      <c r="C103" s="111" t="s">
        <v>435</v>
      </c>
      <c r="D103" s="111" t="s">
        <v>435</v>
      </c>
      <c r="E103" s="111">
        <v>0</v>
      </c>
      <c r="F103" s="111">
        <v>0</v>
      </c>
      <c r="G103" s="111">
        <v>0</v>
      </c>
      <c r="H103" s="111">
        <v>0</v>
      </c>
      <c r="I103" s="111">
        <v>2.0116858162425002E-2</v>
      </c>
      <c r="J103" s="111">
        <v>2.0116858162425002E-2</v>
      </c>
      <c r="K103" s="111">
        <v>5.4296271894138139E-3</v>
      </c>
      <c r="L103" s="111">
        <v>5.4296271894138139E-3</v>
      </c>
      <c r="M103" s="234">
        <v>233</v>
      </c>
      <c r="N103" s="234">
        <v>212</v>
      </c>
      <c r="O103" s="76"/>
      <c r="P103" s="76"/>
      <c r="Q103" s="76"/>
      <c r="R103" s="76"/>
    </row>
    <row r="104" spans="2:18" x14ac:dyDescent="0.2">
      <c r="B104" s="85">
        <f t="shared" si="1"/>
        <v>41730</v>
      </c>
      <c r="C104" s="111" t="s">
        <v>435</v>
      </c>
      <c r="D104" s="111" t="s">
        <v>435</v>
      </c>
      <c r="E104" s="111">
        <v>0</v>
      </c>
      <c r="F104" s="111">
        <v>0</v>
      </c>
      <c r="G104" s="111">
        <v>1.1199314997239182E-2</v>
      </c>
      <c r="H104" s="111">
        <v>1.1199314997239182E-2</v>
      </c>
      <c r="I104" s="111">
        <v>1.3097525587231873E-2</v>
      </c>
      <c r="J104" s="111">
        <v>1.3097525587231873E-2</v>
      </c>
      <c r="K104" s="111">
        <v>7.2381799106440011E-3</v>
      </c>
      <c r="L104" s="111">
        <v>7.2381799106440011E-3</v>
      </c>
      <c r="M104" s="234">
        <v>229</v>
      </c>
      <c r="N104" s="234">
        <v>206</v>
      </c>
      <c r="O104" s="76"/>
      <c r="P104" s="76"/>
      <c r="Q104" s="76"/>
      <c r="R104" s="76"/>
    </row>
    <row r="105" spans="2:18" x14ac:dyDescent="0.2">
      <c r="B105" s="85">
        <f t="shared" si="1"/>
        <v>41731</v>
      </c>
      <c r="C105" s="111" t="s">
        <v>435</v>
      </c>
      <c r="D105" s="111" t="s">
        <v>435</v>
      </c>
      <c r="E105" s="111">
        <v>0</v>
      </c>
      <c r="F105" s="111">
        <v>0</v>
      </c>
      <c r="G105" s="111">
        <v>8.0303769915895107E-3</v>
      </c>
      <c r="H105" s="111">
        <v>8.0303769915895107E-3</v>
      </c>
      <c r="I105" s="111">
        <v>1.0538802399905887E-3</v>
      </c>
      <c r="J105" s="111">
        <v>1.0538802399905887E-3</v>
      </c>
      <c r="K105" s="111">
        <v>2.9397250523580643E-3</v>
      </c>
      <c r="L105" s="111">
        <v>2.9397250523580643E-3</v>
      </c>
      <c r="M105" s="234">
        <v>206</v>
      </c>
      <c r="N105" s="234">
        <v>196</v>
      </c>
      <c r="O105" s="76"/>
      <c r="P105" s="76"/>
      <c r="Q105" s="76"/>
      <c r="R105" s="76"/>
    </row>
    <row r="106" spans="2:18" x14ac:dyDescent="0.2">
      <c r="B106" s="85">
        <f t="shared" si="1"/>
        <v>41732</v>
      </c>
      <c r="C106" s="111" t="s">
        <v>435</v>
      </c>
      <c r="D106" s="111" t="s">
        <v>435</v>
      </c>
      <c r="E106" s="111">
        <v>0</v>
      </c>
      <c r="F106" s="111">
        <v>0</v>
      </c>
      <c r="G106" s="111">
        <v>0</v>
      </c>
      <c r="H106" s="111">
        <v>0</v>
      </c>
      <c r="I106" s="111">
        <v>3.2194815889572959E-2</v>
      </c>
      <c r="J106" s="111">
        <v>3.2194815889572959E-2</v>
      </c>
      <c r="K106" s="111">
        <v>8.6895203167811734E-3</v>
      </c>
      <c r="L106" s="111">
        <v>8.6895203167811734E-3</v>
      </c>
      <c r="M106" s="234">
        <v>161</v>
      </c>
      <c r="N106" s="234">
        <v>154</v>
      </c>
      <c r="O106" s="76"/>
      <c r="P106" s="76"/>
      <c r="Q106" s="76"/>
      <c r="R106" s="76"/>
    </row>
    <row r="107" spans="2:18" x14ac:dyDescent="0.2">
      <c r="B107" s="85">
        <f t="shared" si="1"/>
        <v>41733</v>
      </c>
      <c r="C107" s="111" t="s">
        <v>435</v>
      </c>
      <c r="D107" s="111" t="s">
        <v>435</v>
      </c>
      <c r="E107" s="111">
        <v>0</v>
      </c>
      <c r="F107" s="111">
        <v>0</v>
      </c>
      <c r="G107" s="111">
        <v>0</v>
      </c>
      <c r="H107" s="111">
        <v>0</v>
      </c>
      <c r="I107" s="111">
        <v>3.3773185365279794E-3</v>
      </c>
      <c r="J107" s="111">
        <v>3.3773185365279794E-3</v>
      </c>
      <c r="K107" s="111">
        <v>9.115529077743953E-4</v>
      </c>
      <c r="L107" s="111">
        <v>9.115529077743953E-4</v>
      </c>
      <c r="M107" s="234">
        <v>183</v>
      </c>
      <c r="N107" s="234">
        <v>164</v>
      </c>
      <c r="O107" s="76"/>
      <c r="P107" s="76"/>
      <c r="Q107" s="76"/>
      <c r="R107" s="76"/>
    </row>
    <row r="108" spans="2:18" x14ac:dyDescent="0.2">
      <c r="B108" s="85">
        <f t="shared" si="1"/>
        <v>41734</v>
      </c>
      <c r="C108" s="111" t="s">
        <v>435</v>
      </c>
      <c r="D108" s="111" t="s">
        <v>435</v>
      </c>
      <c r="E108" s="111">
        <v>0</v>
      </c>
      <c r="F108" s="111">
        <v>0</v>
      </c>
      <c r="G108" s="111">
        <v>0</v>
      </c>
      <c r="H108" s="111">
        <v>0</v>
      </c>
      <c r="I108" s="111">
        <v>2.1705031175248031E-2</v>
      </c>
      <c r="J108" s="111">
        <v>2.1705031175248031E-2</v>
      </c>
      <c r="K108" s="111">
        <v>5.8582819675254312E-3</v>
      </c>
      <c r="L108" s="111">
        <v>5.8582819675254312E-3</v>
      </c>
      <c r="M108" s="234">
        <v>95</v>
      </c>
      <c r="N108" s="234">
        <v>95</v>
      </c>
      <c r="O108" s="76"/>
      <c r="P108" s="76"/>
      <c r="Q108" s="76"/>
      <c r="R108" s="76"/>
    </row>
    <row r="109" spans="2:18" x14ac:dyDescent="0.2">
      <c r="B109" s="85">
        <f t="shared" si="1"/>
        <v>41735</v>
      </c>
      <c r="C109" s="111" t="s">
        <v>435</v>
      </c>
      <c r="D109" s="111" t="s">
        <v>435</v>
      </c>
      <c r="E109" s="111">
        <v>5.8426266647677028E-3</v>
      </c>
      <c r="F109" s="111">
        <v>5.8426266647677028E-3</v>
      </c>
      <c r="G109" s="111">
        <v>0</v>
      </c>
      <c r="H109" s="111">
        <v>0</v>
      </c>
      <c r="I109" s="111">
        <v>2.4018665934669231E-3</v>
      </c>
      <c r="J109" s="111">
        <v>2.4018665934669231E-3</v>
      </c>
      <c r="K109" s="111">
        <v>2.9820613267394587E-3</v>
      </c>
      <c r="L109" s="111">
        <v>2.9820613267394587E-3</v>
      </c>
      <c r="M109" s="234">
        <v>88</v>
      </c>
      <c r="N109" s="234">
        <v>79</v>
      </c>
      <c r="O109" s="76"/>
      <c r="P109" s="76"/>
      <c r="Q109" s="76"/>
      <c r="R109" s="76"/>
    </row>
    <row r="110" spans="2:18" x14ac:dyDescent="0.2">
      <c r="B110" s="85">
        <f t="shared" si="1"/>
        <v>41736</v>
      </c>
      <c r="C110" s="111" t="s">
        <v>435</v>
      </c>
      <c r="D110" s="111" t="s">
        <v>435</v>
      </c>
      <c r="E110" s="111">
        <v>1.2440422762396536E-2</v>
      </c>
      <c r="F110" s="111">
        <v>1.2440422762396536E-2</v>
      </c>
      <c r="G110" s="111">
        <v>0</v>
      </c>
      <c r="H110" s="111">
        <v>0</v>
      </c>
      <c r="I110" s="111">
        <v>1.6798360848594172E-2</v>
      </c>
      <c r="J110" s="111">
        <v>1.6798360848594172E-2</v>
      </c>
      <c r="K110" s="111">
        <v>9.5031705900485951E-3</v>
      </c>
      <c r="L110" s="111">
        <v>9.5031705900485951E-3</v>
      </c>
      <c r="M110" s="234">
        <v>206</v>
      </c>
      <c r="N110" s="234">
        <v>196</v>
      </c>
      <c r="O110" s="76"/>
      <c r="P110" s="76"/>
      <c r="Q110" s="76"/>
      <c r="R110" s="76"/>
    </row>
    <row r="111" spans="2:18" x14ac:dyDescent="0.2">
      <c r="B111" s="85">
        <f t="shared" si="1"/>
        <v>41737</v>
      </c>
      <c r="C111" s="111" t="s">
        <v>435</v>
      </c>
      <c r="D111" s="111" t="s">
        <v>435</v>
      </c>
      <c r="E111" s="111">
        <v>3.7261649647753205E-3</v>
      </c>
      <c r="F111" s="111">
        <v>3.7261649647753205E-3</v>
      </c>
      <c r="G111" s="111">
        <v>0</v>
      </c>
      <c r="H111" s="111">
        <v>0</v>
      </c>
      <c r="I111" s="111">
        <v>2.4391200345084508E-2</v>
      </c>
      <c r="J111" s="111">
        <v>2.4391200345084508E-2</v>
      </c>
      <c r="K111" s="111">
        <v>8.0716753125277003E-3</v>
      </c>
      <c r="L111" s="111">
        <v>8.0716753125277003E-3</v>
      </c>
      <c r="M111" s="234">
        <v>353</v>
      </c>
      <c r="N111" s="234">
        <v>269</v>
      </c>
      <c r="O111" s="76"/>
      <c r="P111" s="76"/>
      <c r="Q111" s="76"/>
      <c r="R111" s="76"/>
    </row>
    <row r="112" spans="2:18" x14ac:dyDescent="0.2">
      <c r="B112" s="85">
        <f t="shared" si="1"/>
        <v>41738</v>
      </c>
      <c r="C112" s="111" t="s">
        <v>435</v>
      </c>
      <c r="D112" s="111" t="s">
        <v>435</v>
      </c>
      <c r="E112" s="111">
        <v>0</v>
      </c>
      <c r="F112" s="111">
        <v>0</v>
      </c>
      <c r="G112" s="111">
        <v>0</v>
      </c>
      <c r="H112" s="111">
        <v>0</v>
      </c>
      <c r="I112" s="111">
        <v>9.0241559154542947E-3</v>
      </c>
      <c r="J112" s="111">
        <v>9.0241559154542947E-3</v>
      </c>
      <c r="K112" s="111">
        <v>2.4356587855045887E-3</v>
      </c>
      <c r="L112" s="111">
        <v>2.4356587855045887E-3</v>
      </c>
      <c r="M112" s="234">
        <v>270</v>
      </c>
      <c r="N112" s="234">
        <v>213</v>
      </c>
      <c r="O112" s="76"/>
      <c r="P112" s="76"/>
      <c r="Q112" s="76"/>
      <c r="R112" s="76"/>
    </row>
    <row r="113" spans="2:18" x14ac:dyDescent="0.2">
      <c r="B113" s="85">
        <f t="shared" si="1"/>
        <v>41739</v>
      </c>
      <c r="C113" s="111" t="s">
        <v>435</v>
      </c>
      <c r="D113" s="111" t="s">
        <v>435</v>
      </c>
      <c r="E113" s="111">
        <v>2.0866523802741795E-4</v>
      </c>
      <c r="F113" s="111">
        <v>2.0866523802741795E-4</v>
      </c>
      <c r="G113" s="111">
        <v>2.5775629586357561E-2</v>
      </c>
      <c r="H113" s="111">
        <v>2.5775629586357561E-2</v>
      </c>
      <c r="I113" s="111">
        <v>2.5489196502097956E-4</v>
      </c>
      <c r="J113" s="111">
        <v>2.5489196502097956E-4</v>
      </c>
      <c r="K113" s="111">
        <v>8.6749672224625696E-3</v>
      </c>
      <c r="L113" s="111">
        <v>8.6749672224625696E-3</v>
      </c>
      <c r="M113" s="234">
        <v>373</v>
      </c>
      <c r="N113" s="234">
        <v>307</v>
      </c>
      <c r="O113" s="76"/>
      <c r="P113" s="76"/>
      <c r="Q113" s="76"/>
      <c r="R113" s="76"/>
    </row>
    <row r="114" spans="2:18" x14ac:dyDescent="0.2">
      <c r="B114" s="85">
        <f t="shared" si="1"/>
        <v>41740</v>
      </c>
      <c r="C114" s="111" t="s">
        <v>435</v>
      </c>
      <c r="D114" s="111" t="s">
        <v>435</v>
      </c>
      <c r="E114" s="111">
        <v>0</v>
      </c>
      <c r="F114" s="111">
        <v>0</v>
      </c>
      <c r="G114" s="111">
        <v>0</v>
      </c>
      <c r="H114" s="111">
        <v>0</v>
      </c>
      <c r="I114" s="111">
        <v>0</v>
      </c>
      <c r="J114" s="111">
        <v>0</v>
      </c>
      <c r="K114" s="111">
        <v>0</v>
      </c>
      <c r="L114" s="111">
        <v>0</v>
      </c>
      <c r="M114" s="234">
        <v>276</v>
      </c>
      <c r="N114" s="234">
        <v>213</v>
      </c>
      <c r="O114" s="76"/>
      <c r="P114" s="76"/>
      <c r="Q114" s="76"/>
      <c r="R114" s="76"/>
    </row>
    <row r="115" spans="2:18" x14ac:dyDescent="0.2">
      <c r="B115" s="85">
        <f t="shared" si="1"/>
        <v>41741</v>
      </c>
      <c r="C115" s="111" t="s">
        <v>435</v>
      </c>
      <c r="D115" s="111" t="s">
        <v>435</v>
      </c>
      <c r="E115" s="111">
        <v>0</v>
      </c>
      <c r="F115" s="111">
        <v>0</v>
      </c>
      <c r="G115" s="111">
        <v>0</v>
      </c>
      <c r="H115" s="111">
        <v>0</v>
      </c>
      <c r="I115" s="111">
        <v>1.3626916591506215E-3</v>
      </c>
      <c r="J115" s="111">
        <v>1.3626916591506215E-3</v>
      </c>
      <c r="K115" s="111">
        <v>3.677963836883627E-4</v>
      </c>
      <c r="L115" s="111">
        <v>3.677963836883627E-4</v>
      </c>
      <c r="M115" s="234">
        <v>124</v>
      </c>
      <c r="N115" s="234">
        <v>110</v>
      </c>
      <c r="O115" s="76"/>
      <c r="P115" s="76"/>
      <c r="Q115" s="76"/>
      <c r="R115" s="76"/>
    </row>
    <row r="116" spans="2:18" x14ac:dyDescent="0.2">
      <c r="B116" s="85">
        <f t="shared" si="1"/>
        <v>41742</v>
      </c>
      <c r="C116" s="111" t="s">
        <v>435</v>
      </c>
      <c r="D116" s="111" t="s">
        <v>435</v>
      </c>
      <c r="E116" s="111">
        <v>0</v>
      </c>
      <c r="F116" s="111">
        <v>0</v>
      </c>
      <c r="G116" s="111">
        <v>0</v>
      </c>
      <c r="H116" s="111">
        <v>0</v>
      </c>
      <c r="I116" s="111">
        <v>3.7988706325242146E-3</v>
      </c>
      <c r="J116" s="111">
        <v>3.7988706325242146E-3</v>
      </c>
      <c r="K116" s="111">
        <v>1.0253316451743924E-3</v>
      </c>
      <c r="L116" s="111">
        <v>1.0253316451743924E-3</v>
      </c>
      <c r="M116" s="234">
        <v>103</v>
      </c>
      <c r="N116" s="234">
        <v>91</v>
      </c>
      <c r="O116" s="76"/>
      <c r="P116" s="76"/>
      <c r="Q116" s="76"/>
      <c r="R116" s="76"/>
    </row>
    <row r="117" spans="2:18" x14ac:dyDescent="0.2">
      <c r="B117" s="85">
        <f t="shared" si="1"/>
        <v>41743</v>
      </c>
      <c r="C117" s="111" t="s">
        <v>435</v>
      </c>
      <c r="D117" s="111" t="s">
        <v>435</v>
      </c>
      <c r="E117" s="111">
        <v>0</v>
      </c>
      <c r="F117" s="111">
        <v>0</v>
      </c>
      <c r="G117" s="111">
        <v>0</v>
      </c>
      <c r="H117" s="111">
        <v>0</v>
      </c>
      <c r="I117" s="111">
        <v>1.0053527312654405E-2</v>
      </c>
      <c r="J117" s="111">
        <v>1.0053527312654405E-2</v>
      </c>
      <c r="K117" s="111">
        <v>2.7134905861324887E-3</v>
      </c>
      <c r="L117" s="111">
        <v>2.7134905861324887E-3</v>
      </c>
      <c r="M117" s="234">
        <v>151</v>
      </c>
      <c r="N117" s="234">
        <v>123</v>
      </c>
      <c r="O117" s="76"/>
      <c r="P117" s="76"/>
      <c r="Q117" s="76"/>
      <c r="R117" s="76"/>
    </row>
    <row r="118" spans="2:18" x14ac:dyDescent="0.2">
      <c r="B118" s="85">
        <f t="shared" si="1"/>
        <v>41744</v>
      </c>
      <c r="C118" s="111" t="s">
        <v>435</v>
      </c>
      <c r="D118" s="111" t="s">
        <v>435</v>
      </c>
      <c r="E118" s="111">
        <v>0</v>
      </c>
      <c r="F118" s="111">
        <v>0</v>
      </c>
      <c r="G118" s="111">
        <v>0</v>
      </c>
      <c r="H118" s="111">
        <v>0</v>
      </c>
      <c r="I118" s="111">
        <v>1.9999215717030703E-3</v>
      </c>
      <c r="J118" s="111">
        <v>1.9999215717030703E-3</v>
      </c>
      <c r="K118" s="111">
        <v>5.3978749836277684E-4</v>
      </c>
      <c r="L118" s="111">
        <v>5.3978749836277684E-4</v>
      </c>
      <c r="M118" s="234">
        <v>177</v>
      </c>
      <c r="N118" s="234">
        <v>160</v>
      </c>
      <c r="O118" s="76"/>
      <c r="P118" s="76"/>
      <c r="Q118" s="76"/>
      <c r="R118" s="76"/>
    </row>
    <row r="119" spans="2:18" x14ac:dyDescent="0.2">
      <c r="B119" s="85">
        <f t="shared" si="1"/>
        <v>41745</v>
      </c>
      <c r="C119" s="111" t="s">
        <v>435</v>
      </c>
      <c r="D119" s="111" t="s">
        <v>435</v>
      </c>
      <c r="E119" s="111">
        <v>0</v>
      </c>
      <c r="F119" s="111">
        <v>0</v>
      </c>
      <c r="G119" s="111">
        <v>0</v>
      </c>
      <c r="H119" s="111">
        <v>0</v>
      </c>
      <c r="I119" s="111">
        <v>1.7014038665150385E-2</v>
      </c>
      <c r="J119" s="111">
        <v>1.7014038665150385E-2</v>
      </c>
      <c r="K119" s="111">
        <v>4.5921627618068592E-3</v>
      </c>
      <c r="L119" s="111">
        <v>4.5921627618068592E-3</v>
      </c>
      <c r="M119" s="234">
        <v>232</v>
      </c>
      <c r="N119" s="234">
        <v>183</v>
      </c>
      <c r="O119" s="76"/>
      <c r="P119" s="76"/>
      <c r="Q119" s="76"/>
      <c r="R119" s="76"/>
    </row>
    <row r="120" spans="2:18" x14ac:dyDescent="0.2">
      <c r="B120" s="85">
        <f t="shared" si="1"/>
        <v>41746</v>
      </c>
      <c r="C120" s="111" t="s">
        <v>435</v>
      </c>
      <c r="D120" s="111" t="s">
        <v>435</v>
      </c>
      <c r="E120" s="111">
        <v>0</v>
      </c>
      <c r="F120" s="111">
        <v>0</v>
      </c>
      <c r="G120" s="111">
        <v>0</v>
      </c>
      <c r="H120" s="111">
        <v>0</v>
      </c>
      <c r="I120" s="111">
        <v>3.1714442570879575E-3</v>
      </c>
      <c r="J120" s="111">
        <v>3.1714442570879575E-3</v>
      </c>
      <c r="K120" s="111">
        <v>8.5598654764881539E-4</v>
      </c>
      <c r="L120" s="111">
        <v>8.5598654764881539E-4</v>
      </c>
      <c r="M120" s="234">
        <v>164</v>
      </c>
      <c r="N120" s="234">
        <v>145</v>
      </c>
      <c r="O120" s="76"/>
      <c r="P120" s="76"/>
      <c r="Q120" s="76"/>
      <c r="R120" s="76"/>
    </row>
    <row r="121" spans="2:18" x14ac:dyDescent="0.2">
      <c r="B121" s="85">
        <f t="shared" si="1"/>
        <v>41747</v>
      </c>
      <c r="C121" s="111" t="s">
        <v>435</v>
      </c>
      <c r="D121" s="111" t="s">
        <v>435</v>
      </c>
      <c r="E121" s="111">
        <v>0</v>
      </c>
      <c r="F121" s="111">
        <v>0</v>
      </c>
      <c r="G121" s="111">
        <v>2.8504437313444778E-2</v>
      </c>
      <c r="H121" s="111">
        <v>2.8504437313444778E-2</v>
      </c>
      <c r="I121" s="111">
        <v>3.0881141916003294E-4</v>
      </c>
      <c r="J121" s="111">
        <v>3.0881141916003294E-4</v>
      </c>
      <c r="K121" s="111">
        <v>9.5084626243462679E-3</v>
      </c>
      <c r="L121" s="111">
        <v>9.5084626243462679E-3</v>
      </c>
      <c r="M121" s="234">
        <v>121</v>
      </c>
      <c r="N121" s="234">
        <v>116</v>
      </c>
      <c r="O121" s="76"/>
      <c r="P121" s="76"/>
      <c r="Q121" s="76"/>
      <c r="R121" s="76"/>
    </row>
    <row r="122" spans="2:18" x14ac:dyDescent="0.2">
      <c r="B122" s="85">
        <f t="shared" si="1"/>
        <v>41748</v>
      </c>
      <c r="C122" s="111" t="s">
        <v>435</v>
      </c>
      <c r="D122" s="111" t="s">
        <v>435</v>
      </c>
      <c r="E122" s="111">
        <v>1.4937781325454841E-2</v>
      </c>
      <c r="F122" s="111">
        <v>1.4937781325454841E-2</v>
      </c>
      <c r="G122" s="111">
        <v>0</v>
      </c>
      <c r="H122" s="111">
        <v>0</v>
      </c>
      <c r="I122" s="111">
        <v>2.3925532332065409E-2</v>
      </c>
      <c r="J122" s="111">
        <v>2.3925532332065409E-2</v>
      </c>
      <c r="K122" s="111">
        <v>1.2424373522364798E-2</v>
      </c>
      <c r="L122" s="111">
        <v>1.2424373522364798E-2</v>
      </c>
      <c r="M122" s="234">
        <v>136</v>
      </c>
      <c r="N122" s="234">
        <v>126</v>
      </c>
      <c r="O122" s="76"/>
      <c r="P122" s="76"/>
      <c r="Q122" s="76"/>
      <c r="R122" s="76"/>
    </row>
    <row r="123" spans="2:18" x14ac:dyDescent="0.2">
      <c r="B123" s="85">
        <f t="shared" si="1"/>
        <v>41749</v>
      </c>
      <c r="C123" s="111" t="s">
        <v>435</v>
      </c>
      <c r="D123" s="111" t="s">
        <v>435</v>
      </c>
      <c r="E123" s="111">
        <v>0</v>
      </c>
      <c r="F123" s="111">
        <v>0</v>
      </c>
      <c r="G123" s="111">
        <v>0</v>
      </c>
      <c r="H123" s="111">
        <v>0</v>
      </c>
      <c r="I123" s="111">
        <v>2.6616603270459981E-3</v>
      </c>
      <c r="J123" s="111">
        <v>2.6616603270459981E-3</v>
      </c>
      <c r="K123" s="111">
        <v>7.1839365590928392E-4</v>
      </c>
      <c r="L123" s="111">
        <v>7.1839365590928392E-4</v>
      </c>
      <c r="M123" s="234">
        <v>68</v>
      </c>
      <c r="N123" s="234">
        <v>66</v>
      </c>
      <c r="O123" s="76"/>
      <c r="P123" s="76"/>
      <c r="Q123" s="76"/>
      <c r="R123" s="76"/>
    </row>
    <row r="124" spans="2:18" x14ac:dyDescent="0.2">
      <c r="B124" s="85">
        <f t="shared" si="1"/>
        <v>41750</v>
      </c>
      <c r="C124" s="111" t="s">
        <v>435</v>
      </c>
      <c r="D124" s="111" t="s">
        <v>435</v>
      </c>
      <c r="E124" s="111">
        <v>1.2145641711849868E-2</v>
      </c>
      <c r="F124" s="111">
        <v>1.2145641711849868E-2</v>
      </c>
      <c r="G124" s="111">
        <v>9.6308507318166175E-3</v>
      </c>
      <c r="H124" s="111">
        <v>9.6308507318166175E-3</v>
      </c>
      <c r="I124" s="111">
        <v>0</v>
      </c>
      <c r="J124" s="111">
        <v>0</v>
      </c>
      <c r="K124" s="111">
        <v>8.0359540810183983E-3</v>
      </c>
      <c r="L124" s="111">
        <v>8.0359540810183983E-3</v>
      </c>
      <c r="M124" s="234">
        <v>202</v>
      </c>
      <c r="N124" s="234">
        <v>101</v>
      </c>
      <c r="O124" s="76"/>
      <c r="P124" s="76"/>
      <c r="Q124" s="76"/>
      <c r="R124" s="76"/>
    </row>
    <row r="125" spans="2:18" x14ac:dyDescent="0.2">
      <c r="B125" s="85">
        <f t="shared" si="1"/>
        <v>41751</v>
      </c>
      <c r="C125" s="111" t="s">
        <v>435</v>
      </c>
      <c r="D125" s="111" t="s">
        <v>435</v>
      </c>
      <c r="E125" s="111">
        <v>2.3185026447490882E-4</v>
      </c>
      <c r="F125" s="111">
        <v>2.3185026447490882E-4</v>
      </c>
      <c r="G125" s="111">
        <v>2.7112025159447196E-2</v>
      </c>
      <c r="H125" s="111">
        <v>2.7112025159447196E-2</v>
      </c>
      <c r="I125" s="111">
        <v>2.0361946590329791E-2</v>
      </c>
      <c r="J125" s="111">
        <v>2.0361946590329791E-2</v>
      </c>
      <c r="K125" s="111">
        <v>1.4553094318604281E-2</v>
      </c>
      <c r="L125" s="111">
        <v>1.4553094318604281E-2</v>
      </c>
      <c r="M125" s="234">
        <v>331</v>
      </c>
      <c r="N125" s="234">
        <v>272</v>
      </c>
      <c r="O125" s="76"/>
      <c r="P125" s="76"/>
      <c r="Q125" s="76"/>
      <c r="R125" s="76"/>
    </row>
    <row r="126" spans="2:18" x14ac:dyDescent="0.2">
      <c r="B126" s="85">
        <f t="shared" si="1"/>
        <v>41752</v>
      </c>
      <c r="C126" s="111" t="s">
        <v>435</v>
      </c>
      <c r="D126" s="111" t="s">
        <v>435</v>
      </c>
      <c r="E126" s="111">
        <v>0</v>
      </c>
      <c r="F126" s="111">
        <v>0</v>
      </c>
      <c r="G126" s="111">
        <v>7.7783023775037409E-3</v>
      </c>
      <c r="H126" s="111">
        <v>7.7783023775037409E-3</v>
      </c>
      <c r="I126" s="111">
        <v>5.0978393004195912E-4</v>
      </c>
      <c r="J126" s="111">
        <v>5.0978393004195912E-4</v>
      </c>
      <c r="K126" s="111">
        <v>2.7095215604092328E-3</v>
      </c>
      <c r="L126" s="111">
        <v>2.7095215604092328E-3</v>
      </c>
      <c r="M126" s="234">
        <v>237</v>
      </c>
      <c r="N126" s="234">
        <v>178</v>
      </c>
      <c r="O126" s="76"/>
      <c r="P126" s="76"/>
      <c r="Q126" s="76"/>
      <c r="R126" s="76"/>
    </row>
    <row r="127" spans="2:18" x14ac:dyDescent="0.2">
      <c r="B127" s="85">
        <f t="shared" si="1"/>
        <v>41753</v>
      </c>
      <c r="C127" s="111" t="s">
        <v>435</v>
      </c>
      <c r="D127" s="111" t="s">
        <v>435</v>
      </c>
      <c r="E127" s="111">
        <v>0</v>
      </c>
      <c r="F127" s="111">
        <v>0</v>
      </c>
      <c r="G127" s="111">
        <v>8.5225226667093464E-4</v>
      </c>
      <c r="H127" s="111">
        <v>8.5225226667093464E-4</v>
      </c>
      <c r="I127" s="111">
        <v>2.6337202462648524E-2</v>
      </c>
      <c r="J127" s="111">
        <v>2.6337202462648524E-2</v>
      </c>
      <c r="K127" s="111">
        <v>7.3903258967021367E-3</v>
      </c>
      <c r="L127" s="111">
        <v>7.3903258967021367E-3</v>
      </c>
      <c r="M127" s="234">
        <v>443</v>
      </c>
      <c r="N127" s="234">
        <v>309</v>
      </c>
      <c r="O127" s="76"/>
      <c r="P127" s="76"/>
      <c r="Q127" s="76"/>
      <c r="R127" s="76"/>
    </row>
    <row r="128" spans="2:18" x14ac:dyDescent="0.2">
      <c r="B128" s="85">
        <f t="shared" si="1"/>
        <v>41754</v>
      </c>
      <c r="C128" s="111" t="s">
        <v>435</v>
      </c>
      <c r="D128" s="111" t="s">
        <v>435</v>
      </c>
      <c r="E128" s="111">
        <v>0</v>
      </c>
      <c r="F128" s="111">
        <v>0</v>
      </c>
      <c r="G128" s="111">
        <v>2.6047710122196169E-3</v>
      </c>
      <c r="H128" s="111">
        <v>2.6047710122196169E-3</v>
      </c>
      <c r="I128" s="111">
        <v>0</v>
      </c>
      <c r="J128" s="111">
        <v>0</v>
      </c>
      <c r="K128" s="111">
        <v>8.6127858194648963E-4</v>
      </c>
      <c r="L128" s="111">
        <v>8.6127858194648963E-4</v>
      </c>
      <c r="M128" s="234">
        <v>93</v>
      </c>
      <c r="N128" s="234">
        <v>91</v>
      </c>
      <c r="O128" s="76"/>
      <c r="P128" s="76"/>
      <c r="Q128" s="76"/>
      <c r="R128" s="76"/>
    </row>
    <row r="129" spans="2:18" x14ac:dyDescent="0.2">
      <c r="B129" s="85">
        <f t="shared" si="1"/>
        <v>41755</v>
      </c>
      <c r="C129" s="111" t="s">
        <v>435</v>
      </c>
      <c r="D129" s="111" t="s">
        <v>435</v>
      </c>
      <c r="E129" s="111">
        <v>7.5483821819759605E-3</v>
      </c>
      <c r="F129" s="111">
        <v>7.5483821819759605E-3</v>
      </c>
      <c r="G129" s="111">
        <v>2.6927970679321081E-3</v>
      </c>
      <c r="H129" s="111">
        <v>2.6927970679321081E-3</v>
      </c>
      <c r="I129" s="111">
        <v>3.3111446609936868E-2</v>
      </c>
      <c r="J129" s="111">
        <v>3.3111446609936868E-2</v>
      </c>
      <c r="K129" s="111">
        <v>1.2842444231881068E-2</v>
      </c>
      <c r="L129" s="111">
        <v>1.2842444231881068E-2</v>
      </c>
      <c r="M129" s="234">
        <v>123</v>
      </c>
      <c r="N129" s="234">
        <v>116</v>
      </c>
      <c r="O129" s="76"/>
      <c r="P129" s="76"/>
      <c r="Q129" s="76"/>
      <c r="R129" s="76"/>
    </row>
    <row r="130" spans="2:18" x14ac:dyDescent="0.2">
      <c r="B130" s="85">
        <f t="shared" si="1"/>
        <v>41756</v>
      </c>
      <c r="C130" s="111" t="s">
        <v>435</v>
      </c>
      <c r="D130" s="111" t="s">
        <v>435</v>
      </c>
      <c r="E130" s="111">
        <v>0</v>
      </c>
      <c r="F130" s="111">
        <v>0</v>
      </c>
      <c r="G130" s="111">
        <v>1.224362411273737E-2</v>
      </c>
      <c r="H130" s="111">
        <v>1.224362411273737E-2</v>
      </c>
      <c r="I130" s="111">
        <v>1.0318222814791576E-2</v>
      </c>
      <c r="J130" s="111">
        <v>1.0318222814791576E-2</v>
      </c>
      <c r="K130" s="111">
        <v>6.8333392868719176E-3</v>
      </c>
      <c r="L130" s="111">
        <v>6.8333392868719176E-3</v>
      </c>
      <c r="M130" s="234">
        <v>69</v>
      </c>
      <c r="N130" s="234">
        <v>68</v>
      </c>
      <c r="O130" s="76"/>
      <c r="P130" s="76"/>
      <c r="Q130" s="76"/>
      <c r="R130" s="76"/>
    </row>
    <row r="131" spans="2:18" x14ac:dyDescent="0.2">
      <c r="B131" s="85">
        <f t="shared" si="1"/>
        <v>41757</v>
      </c>
      <c r="C131" s="111" t="s">
        <v>435</v>
      </c>
      <c r="D131" s="111" t="s">
        <v>435</v>
      </c>
      <c r="E131" s="111">
        <v>0</v>
      </c>
      <c r="F131" s="111">
        <v>0</v>
      </c>
      <c r="G131" s="111">
        <v>1.2115586213519202E-2</v>
      </c>
      <c r="H131" s="111">
        <v>1.2115586213519202E-2</v>
      </c>
      <c r="I131" s="111">
        <v>0</v>
      </c>
      <c r="J131" s="111">
        <v>0</v>
      </c>
      <c r="K131" s="111">
        <v>4.0060699633394327E-3</v>
      </c>
      <c r="L131" s="111">
        <v>4.0060699633394327E-3</v>
      </c>
      <c r="M131" s="234">
        <v>222</v>
      </c>
      <c r="N131" s="234">
        <v>215</v>
      </c>
      <c r="O131" s="76"/>
      <c r="P131" s="76"/>
      <c r="Q131" s="76"/>
      <c r="R131" s="76"/>
    </row>
    <row r="132" spans="2:18" x14ac:dyDescent="0.2">
      <c r="B132" s="85">
        <f t="shared" si="1"/>
        <v>41758</v>
      </c>
      <c r="C132" s="111" t="s">
        <v>435</v>
      </c>
      <c r="D132" s="111" t="s">
        <v>435</v>
      </c>
      <c r="E132" s="111">
        <v>0</v>
      </c>
      <c r="F132" s="111">
        <v>0</v>
      </c>
      <c r="G132" s="111">
        <v>2.6927970679321081E-3</v>
      </c>
      <c r="H132" s="111">
        <v>2.6927970679321081E-3</v>
      </c>
      <c r="I132" s="111">
        <v>0</v>
      </c>
      <c r="J132" s="111">
        <v>0</v>
      </c>
      <c r="K132" s="111">
        <v>8.9038477058369812E-4</v>
      </c>
      <c r="L132" s="111">
        <v>8.9038477058369812E-4</v>
      </c>
      <c r="M132" s="234">
        <v>328</v>
      </c>
      <c r="N132" s="234">
        <v>242</v>
      </c>
      <c r="O132" s="76"/>
      <c r="P132" s="76"/>
      <c r="Q132" s="76"/>
      <c r="R132" s="76"/>
    </row>
    <row r="133" spans="2:18" x14ac:dyDescent="0.2">
      <c r="B133" s="85">
        <f t="shared" si="1"/>
        <v>41759</v>
      </c>
      <c r="C133" s="111" t="s">
        <v>435</v>
      </c>
      <c r="D133" s="111" t="s">
        <v>435</v>
      </c>
      <c r="E133" s="111">
        <v>3.2326551161073005E-3</v>
      </c>
      <c r="F133" s="111">
        <v>3.2326551161073005E-3</v>
      </c>
      <c r="G133" s="111">
        <v>1.011099285388475E-2</v>
      </c>
      <c r="H133" s="111">
        <v>1.011099285388475E-2</v>
      </c>
      <c r="I133" s="111">
        <v>0</v>
      </c>
      <c r="J133" s="111">
        <v>0</v>
      </c>
      <c r="K133" s="111">
        <v>4.6344990361882532E-3</v>
      </c>
      <c r="L133" s="111">
        <v>4.6344990361882532E-3</v>
      </c>
      <c r="M133" s="234">
        <v>299</v>
      </c>
      <c r="N133" s="234">
        <v>228</v>
      </c>
      <c r="O133" s="76"/>
      <c r="P133" s="76"/>
      <c r="Q133" s="76"/>
      <c r="R133" s="76"/>
    </row>
    <row r="134" spans="2:18" x14ac:dyDescent="0.2">
      <c r="B134" s="85">
        <f t="shared" si="1"/>
        <v>41760</v>
      </c>
      <c r="C134" s="111" t="s">
        <v>435</v>
      </c>
      <c r="D134" s="111" t="s">
        <v>435</v>
      </c>
      <c r="E134" s="111">
        <v>0</v>
      </c>
      <c r="F134" s="111">
        <v>0</v>
      </c>
      <c r="G134" s="111">
        <v>3.4810303849939583E-4</v>
      </c>
      <c r="H134" s="111">
        <v>3.4810303849939583E-4</v>
      </c>
      <c r="I134" s="111">
        <v>0</v>
      </c>
      <c r="J134" s="111">
        <v>0</v>
      </c>
      <c r="K134" s="111">
        <v>1.1510174597441566E-4</v>
      </c>
      <c r="L134" s="111">
        <v>1.1510174597441566E-4</v>
      </c>
      <c r="M134" s="234">
        <v>256</v>
      </c>
      <c r="N134" s="234">
        <v>196</v>
      </c>
      <c r="O134" s="76"/>
      <c r="P134" s="76"/>
      <c r="Q134" s="76"/>
      <c r="R134" s="76"/>
    </row>
    <row r="135" spans="2:18" x14ac:dyDescent="0.2">
      <c r="B135" s="85">
        <f t="shared" si="1"/>
        <v>41761</v>
      </c>
      <c r="C135" s="111" t="s">
        <v>435</v>
      </c>
      <c r="D135" s="111" t="s">
        <v>435</v>
      </c>
      <c r="E135" s="111">
        <v>0</v>
      </c>
      <c r="F135" s="111">
        <v>0</v>
      </c>
      <c r="G135" s="111">
        <v>0</v>
      </c>
      <c r="H135" s="111">
        <v>0</v>
      </c>
      <c r="I135" s="111">
        <v>6.3281832085016277E-3</v>
      </c>
      <c r="J135" s="111">
        <v>6.3281832085016277E-3</v>
      </c>
      <c r="K135" s="111">
        <v>1.7080040695743749E-3</v>
      </c>
      <c r="L135" s="111">
        <v>1.7080040695743749E-3</v>
      </c>
      <c r="M135" s="234">
        <v>256</v>
      </c>
      <c r="N135" s="234">
        <v>178</v>
      </c>
      <c r="O135" s="76"/>
      <c r="P135" s="76"/>
      <c r="Q135" s="76"/>
      <c r="R135" s="76"/>
    </row>
    <row r="136" spans="2:18" x14ac:dyDescent="0.2">
      <c r="B136" s="85">
        <f t="shared" si="1"/>
        <v>41762</v>
      </c>
      <c r="C136" s="111" t="s">
        <v>435</v>
      </c>
      <c r="D136" s="111" t="s">
        <v>435</v>
      </c>
      <c r="E136" s="111">
        <v>0</v>
      </c>
      <c r="F136" s="111">
        <v>0</v>
      </c>
      <c r="G136" s="111">
        <v>0</v>
      </c>
      <c r="H136" s="111">
        <v>0</v>
      </c>
      <c r="I136" s="111">
        <v>3.3616328771420727E-2</v>
      </c>
      <c r="J136" s="111">
        <v>3.3616328771420727E-2</v>
      </c>
      <c r="K136" s="111">
        <v>9.0731928033625578E-3</v>
      </c>
      <c r="L136" s="111">
        <v>9.0731928033625578E-3</v>
      </c>
      <c r="M136" s="234">
        <v>146</v>
      </c>
      <c r="N136" s="234">
        <v>136</v>
      </c>
      <c r="O136" s="76"/>
      <c r="P136" s="76"/>
      <c r="Q136" s="76"/>
      <c r="R136" s="76"/>
    </row>
    <row r="137" spans="2:18" x14ac:dyDescent="0.2">
      <c r="B137" s="85">
        <f t="shared" si="1"/>
        <v>41763</v>
      </c>
      <c r="C137" s="111" t="s">
        <v>435</v>
      </c>
      <c r="D137" s="111" t="s">
        <v>435</v>
      </c>
      <c r="E137" s="111">
        <v>0</v>
      </c>
      <c r="F137" s="111">
        <v>0</v>
      </c>
      <c r="G137" s="111">
        <v>3.2369581396093244E-3</v>
      </c>
      <c r="H137" s="111">
        <v>3.2369581396093244E-3</v>
      </c>
      <c r="I137" s="111">
        <v>0</v>
      </c>
      <c r="J137" s="111">
        <v>0</v>
      </c>
      <c r="K137" s="111">
        <v>1.0703139367046238E-3</v>
      </c>
      <c r="L137" s="111">
        <v>1.0703139367046238E-3</v>
      </c>
      <c r="M137" s="234">
        <v>121</v>
      </c>
      <c r="N137" s="234">
        <v>103</v>
      </c>
      <c r="O137" s="76"/>
      <c r="P137" s="76"/>
      <c r="Q137" s="76"/>
      <c r="R137" s="76"/>
    </row>
    <row r="138" spans="2:18" x14ac:dyDescent="0.2">
      <c r="B138" s="85">
        <f t="shared" si="1"/>
        <v>41764</v>
      </c>
      <c r="C138" s="111" t="s">
        <v>435</v>
      </c>
      <c r="D138" s="111" t="s">
        <v>435</v>
      </c>
      <c r="E138" s="111">
        <v>0</v>
      </c>
      <c r="F138" s="111">
        <v>0</v>
      </c>
      <c r="G138" s="111">
        <v>8.2264350247673312E-3</v>
      </c>
      <c r="H138" s="111">
        <v>8.2264350247673312E-3</v>
      </c>
      <c r="I138" s="111">
        <v>0</v>
      </c>
      <c r="J138" s="111">
        <v>0</v>
      </c>
      <c r="K138" s="111">
        <v>2.7201056290045815E-3</v>
      </c>
      <c r="L138" s="111">
        <v>2.7201056290045815E-3</v>
      </c>
      <c r="M138" s="234">
        <v>337</v>
      </c>
      <c r="N138" s="234">
        <v>288</v>
      </c>
      <c r="O138" s="76"/>
      <c r="P138" s="76"/>
      <c r="Q138" s="76"/>
      <c r="R138" s="76"/>
    </row>
    <row r="139" spans="2:18" x14ac:dyDescent="0.2">
      <c r="B139" s="85">
        <f t="shared" si="1"/>
        <v>41765</v>
      </c>
      <c r="C139" s="111" t="s">
        <v>435</v>
      </c>
      <c r="D139" s="111" t="s">
        <v>435</v>
      </c>
      <c r="E139" s="111">
        <v>0</v>
      </c>
      <c r="F139" s="111">
        <v>0</v>
      </c>
      <c r="G139" s="111">
        <v>0</v>
      </c>
      <c r="H139" s="111">
        <v>0</v>
      </c>
      <c r="I139" s="111">
        <v>0</v>
      </c>
      <c r="J139" s="111">
        <v>0</v>
      </c>
      <c r="K139" s="111">
        <v>0</v>
      </c>
      <c r="L139" s="111">
        <v>0</v>
      </c>
      <c r="M139" s="234">
        <v>184</v>
      </c>
      <c r="N139" s="234">
        <v>157</v>
      </c>
      <c r="O139" s="76"/>
      <c r="P139" s="76"/>
      <c r="Q139" s="76"/>
      <c r="R139" s="76"/>
    </row>
    <row r="140" spans="2:18" x14ac:dyDescent="0.2">
      <c r="B140" s="85">
        <f t="shared" si="1"/>
        <v>41766</v>
      </c>
      <c r="C140" s="111" t="s">
        <v>435</v>
      </c>
      <c r="D140" s="111" t="s">
        <v>435</v>
      </c>
      <c r="E140" s="111">
        <v>0</v>
      </c>
      <c r="F140" s="111">
        <v>0</v>
      </c>
      <c r="G140" s="111">
        <v>0</v>
      </c>
      <c r="H140" s="111">
        <v>0</v>
      </c>
      <c r="I140" s="111">
        <v>0</v>
      </c>
      <c r="J140" s="111">
        <v>0</v>
      </c>
      <c r="K140" s="111">
        <v>0</v>
      </c>
      <c r="L140" s="111">
        <v>0</v>
      </c>
      <c r="M140" s="234">
        <v>266</v>
      </c>
      <c r="N140" s="234">
        <v>200</v>
      </c>
      <c r="O140" s="76"/>
      <c r="P140" s="76"/>
      <c r="Q140" s="76"/>
      <c r="R140" s="76"/>
    </row>
    <row r="141" spans="2:18" x14ac:dyDescent="0.2">
      <c r="B141" s="85">
        <f t="shared" si="1"/>
        <v>41767</v>
      </c>
      <c r="C141" s="111" t="s">
        <v>435</v>
      </c>
      <c r="D141" s="111" t="s">
        <v>435</v>
      </c>
      <c r="E141" s="111">
        <v>0</v>
      </c>
      <c r="F141" s="111">
        <v>0</v>
      </c>
      <c r="G141" s="111">
        <v>2.71360322655506E-2</v>
      </c>
      <c r="H141" s="111">
        <v>2.71360322655506E-2</v>
      </c>
      <c r="I141" s="111">
        <v>4.2581663464177875E-2</v>
      </c>
      <c r="J141" s="111">
        <v>4.2581663464177875E-2</v>
      </c>
      <c r="K141" s="111">
        <v>2.0465619637680871E-2</v>
      </c>
      <c r="L141" s="111">
        <v>2.0465619637680871E-2</v>
      </c>
      <c r="M141" s="234">
        <v>268</v>
      </c>
      <c r="N141" s="234">
        <v>177</v>
      </c>
      <c r="O141" s="76"/>
      <c r="P141" s="76"/>
      <c r="Q141" s="76"/>
      <c r="R141" s="76"/>
    </row>
    <row r="142" spans="2:18" x14ac:dyDescent="0.2">
      <c r="B142" s="85">
        <f t="shared" si="1"/>
        <v>41768</v>
      </c>
      <c r="C142" s="111" t="s">
        <v>435</v>
      </c>
      <c r="D142" s="111" t="s">
        <v>435</v>
      </c>
      <c r="E142" s="111">
        <v>0</v>
      </c>
      <c r="F142" s="111">
        <v>0</v>
      </c>
      <c r="G142" s="111">
        <v>5.081504125221065E-4</v>
      </c>
      <c r="H142" s="111">
        <v>5.081504125221065E-4</v>
      </c>
      <c r="I142" s="111">
        <v>3.7400494098270656E-3</v>
      </c>
      <c r="J142" s="111">
        <v>3.7400494098270656E-3</v>
      </c>
      <c r="K142" s="111">
        <v>1.1774776312325282E-3</v>
      </c>
      <c r="L142" s="111">
        <v>1.1774776312325282E-3</v>
      </c>
      <c r="M142" s="234">
        <v>213</v>
      </c>
      <c r="N142" s="234">
        <v>145</v>
      </c>
      <c r="O142" s="76"/>
      <c r="P142" s="76"/>
      <c r="Q142" s="76"/>
      <c r="R142" s="76"/>
    </row>
    <row r="143" spans="2:18" x14ac:dyDescent="0.2">
      <c r="B143" s="85">
        <f t="shared" si="1"/>
        <v>41769</v>
      </c>
      <c r="C143" s="111" t="s">
        <v>435</v>
      </c>
      <c r="D143" s="111" t="s">
        <v>435</v>
      </c>
      <c r="E143" s="111">
        <v>0</v>
      </c>
      <c r="F143" s="111">
        <v>0</v>
      </c>
      <c r="G143" s="111">
        <v>1.8541488280531038E-2</v>
      </c>
      <c r="H143" s="111">
        <v>1.8541488280531038E-2</v>
      </c>
      <c r="I143" s="111">
        <v>6.7791459158464372E-3</v>
      </c>
      <c r="J143" s="111">
        <v>6.7791459158464372E-3</v>
      </c>
      <c r="K143" s="111">
        <v>7.9605425922765413E-3</v>
      </c>
      <c r="L143" s="111">
        <v>7.9605425922765413E-3</v>
      </c>
      <c r="M143" s="234">
        <v>106</v>
      </c>
      <c r="N143" s="234">
        <v>67</v>
      </c>
      <c r="O143" s="76"/>
      <c r="P143" s="76"/>
      <c r="Q143" s="76"/>
      <c r="R143" s="76"/>
    </row>
    <row r="144" spans="2:18" x14ac:dyDescent="0.2">
      <c r="B144" s="85">
        <f t="shared" ref="B144:B207" si="2">B143+1</f>
        <v>41770</v>
      </c>
      <c r="C144" s="111" t="s">
        <v>435</v>
      </c>
      <c r="D144" s="111" t="s">
        <v>435</v>
      </c>
      <c r="E144" s="111">
        <v>0</v>
      </c>
      <c r="F144" s="111">
        <v>0</v>
      </c>
      <c r="G144" s="111">
        <v>1.8425453934364573E-2</v>
      </c>
      <c r="H144" s="111">
        <v>1.8425453934364573E-2</v>
      </c>
      <c r="I144" s="111">
        <v>6.3281832085016277E-3</v>
      </c>
      <c r="J144" s="111">
        <v>6.3281832085016277E-3</v>
      </c>
      <c r="K144" s="111">
        <v>7.8004585547718931E-3</v>
      </c>
      <c r="L144" s="111">
        <v>7.8004585547718931E-3</v>
      </c>
      <c r="M144" s="234">
        <v>78</v>
      </c>
      <c r="N144" s="234">
        <v>69</v>
      </c>
      <c r="O144" s="76"/>
      <c r="P144" s="76"/>
      <c r="Q144" s="76"/>
      <c r="R144" s="76"/>
    </row>
    <row r="145" spans="2:18" x14ac:dyDescent="0.2">
      <c r="B145" s="85">
        <f t="shared" si="2"/>
        <v>41771</v>
      </c>
      <c r="C145" s="111" t="s">
        <v>435</v>
      </c>
      <c r="D145" s="111" t="s">
        <v>435</v>
      </c>
      <c r="E145" s="111">
        <v>0</v>
      </c>
      <c r="F145" s="111">
        <v>0</v>
      </c>
      <c r="G145" s="111">
        <v>1.4892408152813232E-2</v>
      </c>
      <c r="H145" s="111">
        <v>1.4892408152813232E-2</v>
      </c>
      <c r="I145" s="111">
        <v>4.004744911964237E-3</v>
      </c>
      <c r="J145" s="111">
        <v>4.004744911964237E-3</v>
      </c>
      <c r="K145" s="111">
        <v>6.0051359192858931E-3</v>
      </c>
      <c r="L145" s="111">
        <v>6.0051359192858931E-3</v>
      </c>
      <c r="M145" s="234">
        <v>231</v>
      </c>
      <c r="N145" s="234">
        <v>172</v>
      </c>
      <c r="O145" s="76"/>
      <c r="P145" s="76"/>
      <c r="Q145" s="76"/>
      <c r="R145" s="76"/>
    </row>
    <row r="146" spans="2:18" x14ac:dyDescent="0.2">
      <c r="B146" s="85">
        <f t="shared" si="2"/>
        <v>41772</v>
      </c>
      <c r="C146" s="111" t="s">
        <v>435</v>
      </c>
      <c r="D146" s="111" t="s">
        <v>435</v>
      </c>
      <c r="E146" s="111">
        <v>0</v>
      </c>
      <c r="F146" s="111">
        <v>0</v>
      </c>
      <c r="G146" s="111">
        <v>5.081504125221065E-4</v>
      </c>
      <c r="H146" s="111">
        <v>5.081504125221065E-4</v>
      </c>
      <c r="I146" s="111">
        <v>1.906787969099251E-3</v>
      </c>
      <c r="J146" s="111">
        <v>1.906787969099251E-3</v>
      </c>
      <c r="K146" s="111">
        <v>6.8267242439998255E-4</v>
      </c>
      <c r="L146" s="111">
        <v>6.8267242439998255E-4</v>
      </c>
      <c r="M146" s="234">
        <v>197</v>
      </c>
      <c r="N146" s="234">
        <v>183</v>
      </c>
      <c r="O146" s="76"/>
      <c r="P146" s="76"/>
      <c r="Q146" s="76"/>
      <c r="R146" s="76"/>
    </row>
    <row r="147" spans="2:18" x14ac:dyDescent="0.2">
      <c r="B147" s="85">
        <f t="shared" si="2"/>
        <v>41773</v>
      </c>
      <c r="C147" s="111" t="s">
        <v>435</v>
      </c>
      <c r="D147" s="111" t="s">
        <v>435</v>
      </c>
      <c r="E147" s="111">
        <v>0</v>
      </c>
      <c r="F147" s="111">
        <v>0</v>
      </c>
      <c r="G147" s="111">
        <v>9.6188471787649141E-3</v>
      </c>
      <c r="H147" s="111">
        <v>9.6188471787649141E-3</v>
      </c>
      <c r="I147" s="111">
        <v>0</v>
      </c>
      <c r="J147" s="111">
        <v>0</v>
      </c>
      <c r="K147" s="111">
        <v>3.1805126129022441E-3</v>
      </c>
      <c r="L147" s="111">
        <v>3.1805126129022441E-3</v>
      </c>
      <c r="M147" s="234">
        <v>173</v>
      </c>
      <c r="N147" s="234">
        <v>155</v>
      </c>
      <c r="O147" s="76"/>
      <c r="P147" s="76"/>
      <c r="Q147" s="76"/>
      <c r="R147" s="76"/>
    </row>
    <row r="148" spans="2:18" x14ac:dyDescent="0.2">
      <c r="B148" s="85">
        <f t="shared" si="2"/>
        <v>41774</v>
      </c>
      <c r="C148" s="111" t="s">
        <v>435</v>
      </c>
      <c r="D148" s="111" t="s">
        <v>435</v>
      </c>
      <c r="E148" s="111">
        <v>0</v>
      </c>
      <c r="F148" s="111">
        <v>0</v>
      </c>
      <c r="G148" s="111">
        <v>0</v>
      </c>
      <c r="H148" s="111">
        <v>0</v>
      </c>
      <c r="I148" s="111">
        <v>1.0470177640092546E-2</v>
      </c>
      <c r="J148" s="111">
        <v>1.0470177640092546E-2</v>
      </c>
      <c r="K148" s="111">
        <v>2.8259463149580672E-3</v>
      </c>
      <c r="L148" s="111">
        <v>2.8259463149580672E-3</v>
      </c>
      <c r="M148" s="234">
        <v>185</v>
      </c>
      <c r="N148" s="234">
        <v>111</v>
      </c>
      <c r="O148" s="76"/>
      <c r="P148" s="76"/>
      <c r="Q148" s="76"/>
      <c r="R148" s="76"/>
    </row>
    <row r="149" spans="2:18" x14ac:dyDescent="0.2">
      <c r="B149" s="85">
        <f t="shared" si="2"/>
        <v>41775</v>
      </c>
      <c r="C149" s="111" t="s">
        <v>435</v>
      </c>
      <c r="D149" s="111" t="s">
        <v>435</v>
      </c>
      <c r="E149" s="111">
        <v>2.2648458692563239E-2</v>
      </c>
      <c r="F149" s="111">
        <v>2.2648458692563239E-2</v>
      </c>
      <c r="G149" s="111">
        <v>0</v>
      </c>
      <c r="H149" s="111">
        <v>0</v>
      </c>
      <c r="I149" s="111">
        <v>0</v>
      </c>
      <c r="J149" s="111">
        <v>0</v>
      </c>
      <c r="K149" s="111">
        <v>9.0467326318741867E-3</v>
      </c>
      <c r="L149" s="111">
        <v>9.0467326318741867E-3</v>
      </c>
      <c r="M149" s="234">
        <v>164</v>
      </c>
      <c r="N149" s="234">
        <v>133</v>
      </c>
      <c r="O149" s="76"/>
      <c r="P149" s="76"/>
      <c r="Q149" s="76"/>
      <c r="R149" s="76"/>
    </row>
    <row r="150" spans="2:18" x14ac:dyDescent="0.2">
      <c r="B150" s="85">
        <f t="shared" si="2"/>
        <v>41776</v>
      </c>
      <c r="C150" s="111" t="s">
        <v>435</v>
      </c>
      <c r="D150" s="111" t="s">
        <v>435</v>
      </c>
      <c r="E150" s="111">
        <v>0</v>
      </c>
      <c r="F150" s="111">
        <v>0</v>
      </c>
      <c r="G150" s="111">
        <v>1.5600617782863728E-2</v>
      </c>
      <c r="H150" s="111">
        <v>1.5600617782863728E-2</v>
      </c>
      <c r="I150" s="111">
        <v>1.3940629779224344E-2</v>
      </c>
      <c r="J150" s="111">
        <v>1.3940629779224344E-2</v>
      </c>
      <c r="K150" s="111">
        <v>8.9210468173044222E-3</v>
      </c>
      <c r="L150" s="111">
        <v>8.9210468173044222E-3</v>
      </c>
      <c r="M150" s="234">
        <v>116</v>
      </c>
      <c r="N150" s="234">
        <v>104</v>
      </c>
      <c r="O150" s="76"/>
      <c r="P150" s="76"/>
      <c r="Q150" s="76"/>
      <c r="R150" s="76"/>
    </row>
    <row r="151" spans="2:18" x14ac:dyDescent="0.2">
      <c r="B151" s="85">
        <f t="shared" si="2"/>
        <v>41777</v>
      </c>
      <c r="C151" s="111" t="s">
        <v>435</v>
      </c>
      <c r="D151" s="111" t="s">
        <v>435</v>
      </c>
      <c r="E151" s="111">
        <v>0</v>
      </c>
      <c r="F151" s="111">
        <v>0</v>
      </c>
      <c r="G151" s="111">
        <v>0</v>
      </c>
      <c r="H151" s="111">
        <v>0</v>
      </c>
      <c r="I151" s="111">
        <v>4.2547351084271205E-3</v>
      </c>
      <c r="J151" s="111">
        <v>4.2547351084271205E-3</v>
      </c>
      <c r="K151" s="111">
        <v>1.1483714425953194E-3</v>
      </c>
      <c r="L151" s="111">
        <v>1.1483714425953194E-3</v>
      </c>
      <c r="M151" s="234">
        <v>80</v>
      </c>
      <c r="N151" s="234">
        <v>69</v>
      </c>
      <c r="O151" s="76"/>
      <c r="P151" s="76"/>
      <c r="Q151" s="76"/>
      <c r="R151" s="76"/>
    </row>
    <row r="152" spans="2:18" x14ac:dyDescent="0.2">
      <c r="B152" s="85">
        <f t="shared" si="2"/>
        <v>41778</v>
      </c>
      <c r="C152" s="111" t="s">
        <v>435</v>
      </c>
      <c r="D152" s="111" t="s">
        <v>435</v>
      </c>
      <c r="E152" s="111">
        <v>0</v>
      </c>
      <c r="F152" s="111">
        <v>0</v>
      </c>
      <c r="G152" s="111">
        <v>0</v>
      </c>
      <c r="H152" s="111">
        <v>0</v>
      </c>
      <c r="I152" s="111">
        <v>0</v>
      </c>
      <c r="J152" s="111">
        <v>0</v>
      </c>
      <c r="K152" s="111">
        <v>0</v>
      </c>
      <c r="L152" s="111">
        <v>0</v>
      </c>
      <c r="M152" s="234">
        <v>191</v>
      </c>
      <c r="N152" s="234">
        <v>160</v>
      </c>
      <c r="O152" s="76"/>
      <c r="P152" s="76"/>
      <c r="Q152" s="76"/>
      <c r="R152" s="76"/>
    </row>
    <row r="153" spans="2:18" x14ac:dyDescent="0.2">
      <c r="B153" s="85">
        <f t="shared" si="2"/>
        <v>41779</v>
      </c>
      <c r="C153" s="111" t="s">
        <v>435</v>
      </c>
      <c r="D153" s="111" t="s">
        <v>435</v>
      </c>
      <c r="E153" s="111">
        <v>0</v>
      </c>
      <c r="F153" s="111">
        <v>0</v>
      </c>
      <c r="G153" s="111">
        <v>1.240367148676008E-4</v>
      </c>
      <c r="H153" s="111">
        <v>1.240367148676008E-4</v>
      </c>
      <c r="I153" s="111">
        <v>7.5046076624446104E-3</v>
      </c>
      <c r="J153" s="111">
        <v>7.5046076624446104E-3</v>
      </c>
      <c r="K153" s="111">
        <v>2.0665393932418077E-3</v>
      </c>
      <c r="L153" s="111">
        <v>2.0665393932418077E-3</v>
      </c>
      <c r="M153" s="234">
        <v>253</v>
      </c>
      <c r="N153" s="234">
        <v>215</v>
      </c>
      <c r="O153" s="76"/>
      <c r="P153" s="76"/>
      <c r="Q153" s="76"/>
      <c r="R153" s="76"/>
    </row>
    <row r="154" spans="2:18" x14ac:dyDescent="0.2">
      <c r="B154" s="85">
        <f t="shared" si="2"/>
        <v>41780</v>
      </c>
      <c r="C154" s="111" t="s">
        <v>435</v>
      </c>
      <c r="D154" s="111" t="s">
        <v>435</v>
      </c>
      <c r="E154" s="111">
        <v>1.1261298560209858E-4</v>
      </c>
      <c r="F154" s="111">
        <v>1.1261298560209858E-4</v>
      </c>
      <c r="G154" s="111">
        <v>5.1055112313244718E-3</v>
      </c>
      <c r="H154" s="111">
        <v>5.1055112313244718E-3</v>
      </c>
      <c r="I154" s="111">
        <v>3.5978981216422887E-3</v>
      </c>
      <c r="J154" s="111">
        <v>3.5978981216422887E-3</v>
      </c>
      <c r="K154" s="111">
        <v>2.7042295261115587E-3</v>
      </c>
      <c r="L154" s="111">
        <v>2.7042295261115587E-3</v>
      </c>
      <c r="M154" s="234">
        <v>202</v>
      </c>
      <c r="N154" s="234">
        <v>160</v>
      </c>
      <c r="O154" s="76"/>
      <c r="P154" s="76"/>
      <c r="Q154" s="76"/>
      <c r="R154" s="76"/>
    </row>
    <row r="155" spans="2:18" x14ac:dyDescent="0.2">
      <c r="B155" s="85">
        <f t="shared" si="2"/>
        <v>41781</v>
      </c>
      <c r="C155" s="111" t="s">
        <v>435</v>
      </c>
      <c r="D155" s="111" t="s">
        <v>435</v>
      </c>
      <c r="E155" s="111">
        <v>0</v>
      </c>
      <c r="F155" s="111">
        <v>0</v>
      </c>
      <c r="G155" s="111">
        <v>3.8851500044013026E-3</v>
      </c>
      <c r="H155" s="111">
        <v>3.8851500044013026E-3</v>
      </c>
      <c r="I155" s="111">
        <v>6.6369946276616599E-3</v>
      </c>
      <c r="J155" s="111">
        <v>6.6369946276616599E-3</v>
      </c>
      <c r="K155" s="111">
        <v>3.0759949355231775E-3</v>
      </c>
      <c r="L155" s="111">
        <v>3.0759949355231775E-3</v>
      </c>
      <c r="M155" s="234">
        <v>208</v>
      </c>
      <c r="N155" s="234">
        <v>187</v>
      </c>
      <c r="O155" s="76"/>
      <c r="P155" s="76"/>
      <c r="Q155" s="76"/>
      <c r="R155" s="76"/>
    </row>
    <row r="156" spans="2:18" x14ac:dyDescent="0.2">
      <c r="B156" s="85">
        <f t="shared" si="2"/>
        <v>41782</v>
      </c>
      <c r="C156" s="111" t="s">
        <v>435</v>
      </c>
      <c r="D156" s="111" t="s">
        <v>435</v>
      </c>
      <c r="E156" s="111">
        <v>0</v>
      </c>
      <c r="F156" s="111">
        <v>0</v>
      </c>
      <c r="G156" s="111">
        <v>0</v>
      </c>
      <c r="H156" s="111">
        <v>0</v>
      </c>
      <c r="I156" s="111">
        <v>1.4705305674287284E-4</v>
      </c>
      <c r="J156" s="111">
        <v>1.4705305674287284E-4</v>
      </c>
      <c r="K156" s="111">
        <v>3.9690257232557122E-5</v>
      </c>
      <c r="L156" s="111">
        <v>3.9690257232557122E-5</v>
      </c>
      <c r="M156" s="234">
        <v>295</v>
      </c>
      <c r="N156" s="234">
        <v>215</v>
      </c>
      <c r="O156" s="76"/>
      <c r="P156" s="76"/>
      <c r="Q156" s="76"/>
      <c r="R156" s="76"/>
    </row>
    <row r="157" spans="2:18" x14ac:dyDescent="0.2">
      <c r="B157" s="85">
        <f t="shared" si="2"/>
        <v>41783</v>
      </c>
      <c r="C157" s="111" t="s">
        <v>435</v>
      </c>
      <c r="D157" s="111" t="s">
        <v>435</v>
      </c>
      <c r="E157" s="111">
        <v>1.2026404432977056E-2</v>
      </c>
      <c r="F157" s="111">
        <v>1.2026404432977056E-2</v>
      </c>
      <c r="G157" s="111">
        <v>0</v>
      </c>
      <c r="H157" s="111">
        <v>0</v>
      </c>
      <c r="I157" s="111">
        <v>0</v>
      </c>
      <c r="J157" s="111">
        <v>0</v>
      </c>
      <c r="K157" s="111">
        <v>4.8038441337138306E-3</v>
      </c>
      <c r="L157" s="111">
        <v>4.8038441337138306E-3</v>
      </c>
      <c r="M157" s="234">
        <v>96</v>
      </c>
      <c r="N157" s="234">
        <v>86</v>
      </c>
      <c r="O157" s="76"/>
      <c r="P157" s="76"/>
      <c r="Q157" s="76"/>
      <c r="R157" s="76"/>
    </row>
    <row r="158" spans="2:18" x14ac:dyDescent="0.2">
      <c r="B158" s="85">
        <f t="shared" si="2"/>
        <v>41784</v>
      </c>
      <c r="C158" s="111" t="s">
        <v>435</v>
      </c>
      <c r="D158" s="111" t="s">
        <v>435</v>
      </c>
      <c r="E158" s="111">
        <v>0</v>
      </c>
      <c r="F158" s="111">
        <v>0</v>
      </c>
      <c r="G158" s="111">
        <v>4.9214567511983547E-3</v>
      </c>
      <c r="H158" s="111">
        <v>4.9214567511983547E-3</v>
      </c>
      <c r="I158" s="111">
        <v>1.6896396219756089E-2</v>
      </c>
      <c r="J158" s="111">
        <v>1.6896396219756089E-2</v>
      </c>
      <c r="K158" s="111">
        <v>6.1877111025556552E-3</v>
      </c>
      <c r="L158" s="111">
        <v>6.1877111025556552E-3</v>
      </c>
      <c r="M158" s="234">
        <v>92</v>
      </c>
      <c r="N158" s="234">
        <v>75</v>
      </c>
      <c r="O158" s="76"/>
      <c r="P158" s="76"/>
      <c r="Q158" s="76"/>
      <c r="R158" s="76"/>
    </row>
    <row r="159" spans="2:18" x14ac:dyDescent="0.2">
      <c r="B159" s="85">
        <f t="shared" si="2"/>
        <v>41785</v>
      </c>
      <c r="C159" s="111" t="s">
        <v>435</v>
      </c>
      <c r="D159" s="111" t="s">
        <v>435</v>
      </c>
      <c r="E159" s="111">
        <v>0</v>
      </c>
      <c r="F159" s="111">
        <v>0</v>
      </c>
      <c r="G159" s="111">
        <v>0</v>
      </c>
      <c r="H159" s="111">
        <v>0</v>
      </c>
      <c r="I159" s="111">
        <v>0</v>
      </c>
      <c r="J159" s="111">
        <v>0</v>
      </c>
      <c r="K159" s="111">
        <v>0</v>
      </c>
      <c r="L159" s="111">
        <v>0</v>
      </c>
      <c r="M159" s="234">
        <v>245</v>
      </c>
      <c r="N159" s="234">
        <v>192</v>
      </c>
      <c r="O159" s="76"/>
      <c r="P159" s="76"/>
      <c r="Q159" s="76"/>
      <c r="R159" s="76"/>
    </row>
    <row r="160" spans="2:18" x14ac:dyDescent="0.2">
      <c r="B160" s="85">
        <f t="shared" si="2"/>
        <v>41786</v>
      </c>
      <c r="C160" s="111" t="s">
        <v>435</v>
      </c>
      <c r="D160" s="111" t="s">
        <v>435</v>
      </c>
      <c r="E160" s="111">
        <v>6.3493850999771463E-3</v>
      </c>
      <c r="F160" s="111">
        <v>6.3493850999771463E-3</v>
      </c>
      <c r="G160" s="111">
        <v>6.82882133111401E-2</v>
      </c>
      <c r="H160" s="111">
        <v>6.82882133111401E-2</v>
      </c>
      <c r="I160" s="111">
        <v>7.0781537978902798E-2</v>
      </c>
      <c r="J160" s="111">
        <v>7.0781537978902798E-2</v>
      </c>
      <c r="K160" s="111">
        <v>4.4220238591366312E-2</v>
      </c>
      <c r="L160" s="111">
        <v>4.4220238591366312E-2</v>
      </c>
      <c r="M160" s="234">
        <v>574</v>
      </c>
      <c r="N160" s="234">
        <v>312</v>
      </c>
      <c r="O160" s="76"/>
      <c r="P160" s="76"/>
      <c r="Q160" s="76"/>
      <c r="R160" s="76"/>
    </row>
    <row r="161" spans="2:18" x14ac:dyDescent="0.2">
      <c r="B161" s="85">
        <f t="shared" si="2"/>
        <v>41787</v>
      </c>
      <c r="C161" s="111" t="s">
        <v>435</v>
      </c>
      <c r="D161" s="111" t="s">
        <v>435</v>
      </c>
      <c r="E161" s="111">
        <v>1.9578098761588371E-2</v>
      </c>
      <c r="F161" s="111">
        <v>1.9578098761588371E-2</v>
      </c>
      <c r="G161" s="111">
        <v>0</v>
      </c>
      <c r="H161" s="111">
        <v>0</v>
      </c>
      <c r="I161" s="111">
        <v>2.8332222265793497E-3</v>
      </c>
      <c r="J161" s="111">
        <v>2.8332222265793497E-3</v>
      </c>
      <c r="K161" s="111">
        <v>8.5850026394021055E-3</v>
      </c>
      <c r="L161" s="111">
        <v>8.5850026394021055E-3</v>
      </c>
      <c r="M161" s="234">
        <v>283</v>
      </c>
      <c r="N161" s="234">
        <v>222</v>
      </c>
      <c r="O161" s="76"/>
      <c r="P161" s="76"/>
      <c r="Q161" s="76"/>
      <c r="R161" s="76"/>
    </row>
    <row r="162" spans="2:18" x14ac:dyDescent="0.2">
      <c r="B162" s="85">
        <f t="shared" si="2"/>
        <v>41788</v>
      </c>
      <c r="C162" s="111" t="s">
        <v>435</v>
      </c>
      <c r="D162" s="111" t="s">
        <v>435</v>
      </c>
      <c r="E162" s="111">
        <v>0</v>
      </c>
      <c r="F162" s="111">
        <v>0</v>
      </c>
      <c r="G162" s="111">
        <v>8.4024871361923134E-5</v>
      </c>
      <c r="H162" s="111">
        <v>8.4024871361923134E-5</v>
      </c>
      <c r="I162" s="111">
        <v>2.4508842790478807E-4</v>
      </c>
      <c r="J162" s="111">
        <v>2.4508842790478807E-4</v>
      </c>
      <c r="K162" s="111">
        <v>9.3933608783718529E-5</v>
      </c>
      <c r="L162" s="111">
        <v>9.3933608783718529E-5</v>
      </c>
      <c r="M162" s="234">
        <v>203</v>
      </c>
      <c r="N162" s="234">
        <v>148</v>
      </c>
      <c r="O162" s="76"/>
      <c r="P162" s="76"/>
      <c r="Q162" s="76"/>
      <c r="R162" s="76"/>
    </row>
    <row r="163" spans="2:18" x14ac:dyDescent="0.2">
      <c r="B163" s="85">
        <f t="shared" si="2"/>
        <v>41789</v>
      </c>
      <c r="C163" s="111" t="s">
        <v>435</v>
      </c>
      <c r="D163" s="111" t="s">
        <v>435</v>
      </c>
      <c r="E163" s="111">
        <v>0</v>
      </c>
      <c r="F163" s="111">
        <v>0</v>
      </c>
      <c r="G163" s="111">
        <v>6.1618238998743628E-3</v>
      </c>
      <c r="H163" s="111">
        <v>6.1618238998743628E-3</v>
      </c>
      <c r="I163" s="111">
        <v>1.2254421395239403E-4</v>
      </c>
      <c r="J163" s="111">
        <v>1.2254421395239403E-4</v>
      </c>
      <c r="K163" s="111">
        <v>2.0705084189650631E-3</v>
      </c>
      <c r="L163" s="111">
        <v>2.0705084189650631E-3</v>
      </c>
      <c r="M163" s="234">
        <v>193</v>
      </c>
      <c r="N163" s="234">
        <v>136</v>
      </c>
      <c r="O163" s="76"/>
      <c r="P163" s="76"/>
      <c r="Q163" s="76"/>
      <c r="R163" s="76"/>
    </row>
    <row r="164" spans="2:18" x14ac:dyDescent="0.2">
      <c r="B164" s="85">
        <f t="shared" si="2"/>
        <v>41790</v>
      </c>
      <c r="C164" s="111" t="s">
        <v>435</v>
      </c>
      <c r="D164" s="111" t="s">
        <v>435</v>
      </c>
      <c r="E164" s="111">
        <v>2.5006707096936597E-3</v>
      </c>
      <c r="F164" s="111">
        <v>2.5006707096936597E-3</v>
      </c>
      <c r="G164" s="111">
        <v>1.2007554236053873E-2</v>
      </c>
      <c r="H164" s="111">
        <v>1.2007554236053873E-2</v>
      </c>
      <c r="I164" s="111">
        <v>9.612368142425786E-3</v>
      </c>
      <c r="J164" s="111">
        <v>9.612368142425786E-3</v>
      </c>
      <c r="K164" s="111">
        <v>7.5636400199509696E-3</v>
      </c>
      <c r="L164" s="111">
        <v>7.5636400199509696E-3</v>
      </c>
      <c r="M164" s="234">
        <v>160</v>
      </c>
      <c r="N164" s="234">
        <v>114</v>
      </c>
      <c r="O164" s="76"/>
      <c r="P164" s="76"/>
      <c r="Q164" s="76"/>
      <c r="R164" s="76"/>
    </row>
    <row r="165" spans="2:18" x14ac:dyDescent="0.2">
      <c r="B165" s="85">
        <f t="shared" si="2"/>
        <v>41791</v>
      </c>
      <c r="C165" s="111" t="s">
        <v>435</v>
      </c>
      <c r="D165" s="111" t="s">
        <v>435</v>
      </c>
      <c r="E165" s="111">
        <v>0</v>
      </c>
      <c r="F165" s="111">
        <v>0</v>
      </c>
      <c r="G165" s="111">
        <v>1.1283339868601106E-3</v>
      </c>
      <c r="H165" s="111">
        <v>1.1283339868601106E-3</v>
      </c>
      <c r="I165" s="111">
        <v>8.6859338849456878E-3</v>
      </c>
      <c r="J165" s="111">
        <v>8.6859338849456878E-3</v>
      </c>
      <c r="K165" s="111">
        <v>2.7174596118557446E-3</v>
      </c>
      <c r="L165" s="111">
        <v>2.7174596118557446E-3</v>
      </c>
      <c r="M165" s="234">
        <v>137</v>
      </c>
      <c r="N165" s="234">
        <v>117</v>
      </c>
      <c r="O165" s="76"/>
      <c r="P165" s="76"/>
      <c r="Q165" s="76"/>
      <c r="R165" s="76"/>
    </row>
    <row r="166" spans="2:18" x14ac:dyDescent="0.2">
      <c r="B166" s="85">
        <f t="shared" si="2"/>
        <v>41792</v>
      </c>
      <c r="C166" s="111" t="s">
        <v>435</v>
      </c>
      <c r="D166" s="111" t="s">
        <v>435</v>
      </c>
      <c r="E166" s="111">
        <v>0</v>
      </c>
      <c r="F166" s="111">
        <v>0</v>
      </c>
      <c r="G166" s="111">
        <v>0</v>
      </c>
      <c r="H166" s="111">
        <v>0</v>
      </c>
      <c r="I166" s="111">
        <v>1.1798556919336496E-2</v>
      </c>
      <c r="J166" s="111">
        <v>1.1798556919336496E-2</v>
      </c>
      <c r="K166" s="111">
        <v>3.1844816386255E-3</v>
      </c>
      <c r="L166" s="111">
        <v>3.1844816386255E-3</v>
      </c>
      <c r="M166" s="234">
        <v>234</v>
      </c>
      <c r="N166" s="234">
        <v>162</v>
      </c>
      <c r="O166" s="76"/>
      <c r="P166" s="76"/>
      <c r="Q166" s="76"/>
      <c r="R166" s="76"/>
    </row>
    <row r="167" spans="2:18" x14ac:dyDescent="0.2">
      <c r="B167" s="85">
        <f t="shared" si="2"/>
        <v>41793</v>
      </c>
      <c r="C167" s="111" t="s">
        <v>435</v>
      </c>
      <c r="D167" s="111" t="s">
        <v>435</v>
      </c>
      <c r="E167" s="111">
        <v>0</v>
      </c>
      <c r="F167" s="111">
        <v>0</v>
      </c>
      <c r="G167" s="111">
        <v>0</v>
      </c>
      <c r="H167" s="111">
        <v>0</v>
      </c>
      <c r="I167" s="111">
        <v>3.7890670954080232E-3</v>
      </c>
      <c r="J167" s="111">
        <v>3.7890670954080232E-3</v>
      </c>
      <c r="K167" s="111">
        <v>1.0226856280255551E-3</v>
      </c>
      <c r="L167" s="111">
        <v>1.0226856280255551E-3</v>
      </c>
      <c r="M167" s="234">
        <v>311</v>
      </c>
      <c r="N167" s="234">
        <v>191</v>
      </c>
      <c r="O167" s="76"/>
      <c r="P167" s="76"/>
      <c r="Q167" s="76"/>
      <c r="R167" s="76"/>
    </row>
    <row r="168" spans="2:18" x14ac:dyDescent="0.2">
      <c r="B168" s="85">
        <f t="shared" si="2"/>
        <v>41794</v>
      </c>
      <c r="C168" s="111" t="s">
        <v>435</v>
      </c>
      <c r="D168" s="111" t="s">
        <v>435</v>
      </c>
      <c r="E168" s="111">
        <v>0</v>
      </c>
      <c r="F168" s="111">
        <v>0</v>
      </c>
      <c r="G168" s="111">
        <v>0</v>
      </c>
      <c r="H168" s="111">
        <v>0</v>
      </c>
      <c r="I168" s="111">
        <v>1.0293713972001099E-4</v>
      </c>
      <c r="J168" s="111">
        <v>1.0293713972001099E-4</v>
      </c>
      <c r="K168" s="111">
        <v>2.7783180062789987E-5</v>
      </c>
      <c r="L168" s="111">
        <v>2.7783180062789987E-5</v>
      </c>
      <c r="M168" s="234">
        <v>280</v>
      </c>
      <c r="N168" s="234">
        <v>219</v>
      </c>
      <c r="O168" s="76"/>
      <c r="P168" s="76"/>
      <c r="Q168" s="76"/>
      <c r="R168" s="76"/>
    </row>
    <row r="169" spans="2:18" x14ac:dyDescent="0.2">
      <c r="B169" s="85">
        <f t="shared" si="2"/>
        <v>41795</v>
      </c>
      <c r="C169" s="111" t="s">
        <v>435</v>
      </c>
      <c r="D169" s="111" t="s">
        <v>435</v>
      </c>
      <c r="E169" s="111">
        <v>0</v>
      </c>
      <c r="F169" s="111">
        <v>0</v>
      </c>
      <c r="G169" s="111">
        <v>0</v>
      </c>
      <c r="H169" s="111">
        <v>0</v>
      </c>
      <c r="I169" s="111">
        <v>4.323359868240461E-3</v>
      </c>
      <c r="J169" s="111">
        <v>4.323359868240461E-3</v>
      </c>
      <c r="K169" s="111">
        <v>1.1668935626371793E-3</v>
      </c>
      <c r="L169" s="111">
        <v>1.1668935626371793E-3</v>
      </c>
      <c r="M169" s="234">
        <v>192</v>
      </c>
      <c r="N169" s="234">
        <v>152</v>
      </c>
      <c r="O169" s="76"/>
      <c r="P169" s="76"/>
      <c r="Q169" s="76"/>
      <c r="R169" s="76"/>
    </row>
    <row r="170" spans="2:18" x14ac:dyDescent="0.2">
      <c r="B170" s="85">
        <f t="shared" si="2"/>
        <v>41796</v>
      </c>
      <c r="C170" s="111" t="s">
        <v>435</v>
      </c>
      <c r="D170" s="111" t="s">
        <v>435</v>
      </c>
      <c r="E170" s="111">
        <v>0</v>
      </c>
      <c r="F170" s="111">
        <v>0</v>
      </c>
      <c r="G170" s="111">
        <v>0</v>
      </c>
      <c r="H170" s="111">
        <v>0</v>
      </c>
      <c r="I170" s="111">
        <v>2.0410964275910749E-2</v>
      </c>
      <c r="J170" s="111">
        <v>2.0410964275910749E-2</v>
      </c>
      <c r="K170" s="111">
        <v>5.5090077038789289E-3</v>
      </c>
      <c r="L170" s="111">
        <v>5.5090077038789289E-3</v>
      </c>
      <c r="M170" s="234">
        <v>173</v>
      </c>
      <c r="N170" s="234">
        <v>138</v>
      </c>
      <c r="O170" s="76"/>
      <c r="P170" s="76"/>
      <c r="Q170" s="76"/>
      <c r="R170" s="76"/>
    </row>
    <row r="171" spans="2:18" x14ac:dyDescent="0.2">
      <c r="B171" s="85">
        <f t="shared" si="2"/>
        <v>41797</v>
      </c>
      <c r="C171" s="111" t="s">
        <v>435</v>
      </c>
      <c r="D171" s="111" t="s">
        <v>435</v>
      </c>
      <c r="E171" s="111">
        <v>0</v>
      </c>
      <c r="F171" s="111">
        <v>0</v>
      </c>
      <c r="G171" s="111">
        <v>9.7748933684370567E-3</v>
      </c>
      <c r="H171" s="111">
        <v>9.7748933684370567E-3</v>
      </c>
      <c r="I171" s="111">
        <v>1.6205246853064587E-2</v>
      </c>
      <c r="J171" s="111">
        <v>1.6205246853064587E-2</v>
      </c>
      <c r="K171" s="111">
        <v>7.6059762943323636E-3</v>
      </c>
      <c r="L171" s="111">
        <v>7.6059762943323636E-3</v>
      </c>
      <c r="M171" s="234">
        <v>132</v>
      </c>
      <c r="N171" s="234">
        <v>113</v>
      </c>
      <c r="O171" s="76"/>
      <c r="P171" s="76"/>
      <c r="Q171" s="76"/>
      <c r="R171" s="76"/>
    </row>
    <row r="172" spans="2:18" x14ac:dyDescent="0.2">
      <c r="B172" s="85">
        <f t="shared" si="2"/>
        <v>41798</v>
      </c>
      <c r="C172" s="111" t="s">
        <v>435</v>
      </c>
      <c r="D172" s="111" t="s">
        <v>435</v>
      </c>
      <c r="E172" s="111">
        <v>0</v>
      </c>
      <c r="F172" s="111">
        <v>0</v>
      </c>
      <c r="G172" s="111">
        <v>6.8820370829765607E-4</v>
      </c>
      <c r="H172" s="111">
        <v>6.8820370829765607E-4</v>
      </c>
      <c r="I172" s="111">
        <v>1.2475000980353711E-2</v>
      </c>
      <c r="J172" s="111">
        <v>1.2475000980353711E-2</v>
      </c>
      <c r="K172" s="111">
        <v>3.5946142966952568E-3</v>
      </c>
      <c r="L172" s="111">
        <v>3.5946142966952568E-3</v>
      </c>
      <c r="M172" s="234">
        <v>89</v>
      </c>
      <c r="N172" s="234">
        <v>78</v>
      </c>
      <c r="O172" s="76"/>
      <c r="P172" s="76"/>
      <c r="Q172" s="76"/>
      <c r="R172" s="76"/>
    </row>
    <row r="173" spans="2:18" x14ac:dyDescent="0.2">
      <c r="B173" s="85">
        <f t="shared" si="2"/>
        <v>41799</v>
      </c>
      <c r="C173" s="111" t="s">
        <v>435</v>
      </c>
      <c r="D173" s="111" t="s">
        <v>435</v>
      </c>
      <c r="E173" s="111">
        <v>0</v>
      </c>
      <c r="F173" s="111">
        <v>0</v>
      </c>
      <c r="G173" s="111">
        <v>1.2127589766570905E-2</v>
      </c>
      <c r="H173" s="111">
        <v>1.2127589766570905E-2</v>
      </c>
      <c r="I173" s="111">
        <v>0</v>
      </c>
      <c r="J173" s="111">
        <v>0</v>
      </c>
      <c r="K173" s="111">
        <v>4.0100389890626881E-3</v>
      </c>
      <c r="L173" s="111">
        <v>4.0100389890626881E-3</v>
      </c>
      <c r="M173" s="234">
        <v>96</v>
      </c>
      <c r="N173" s="234">
        <v>93</v>
      </c>
      <c r="O173" s="76"/>
      <c r="P173" s="76"/>
      <c r="Q173" s="76"/>
      <c r="R173" s="76"/>
    </row>
    <row r="174" spans="2:18" x14ac:dyDescent="0.2">
      <c r="B174" s="85">
        <f t="shared" si="2"/>
        <v>41800</v>
      </c>
      <c r="C174" s="111" t="s">
        <v>435</v>
      </c>
      <c r="D174" s="111" t="s">
        <v>435</v>
      </c>
      <c r="E174" s="111">
        <v>0</v>
      </c>
      <c r="F174" s="111">
        <v>0</v>
      </c>
      <c r="G174" s="111">
        <v>1.520450053215752E-4</v>
      </c>
      <c r="H174" s="111">
        <v>1.520450053215752E-4</v>
      </c>
      <c r="I174" s="111">
        <v>0</v>
      </c>
      <c r="J174" s="111">
        <v>0</v>
      </c>
      <c r="K174" s="111">
        <v>5.0274325827905692E-5</v>
      </c>
      <c r="L174" s="111">
        <v>5.0274325827905692E-5</v>
      </c>
      <c r="M174" s="234">
        <v>187</v>
      </c>
      <c r="N174" s="234">
        <v>158</v>
      </c>
      <c r="O174" s="76"/>
      <c r="P174" s="76"/>
      <c r="Q174" s="76"/>
      <c r="R174" s="76"/>
    </row>
    <row r="175" spans="2:18" x14ac:dyDescent="0.2">
      <c r="B175" s="85">
        <f t="shared" si="2"/>
        <v>41801</v>
      </c>
      <c r="C175" s="111" t="s">
        <v>435</v>
      </c>
      <c r="D175" s="111" t="s">
        <v>435</v>
      </c>
      <c r="E175" s="111">
        <v>1.3043233450031298E-2</v>
      </c>
      <c r="F175" s="111">
        <v>1.3043233450031298E-2</v>
      </c>
      <c r="G175" s="111">
        <v>0</v>
      </c>
      <c r="H175" s="111">
        <v>0</v>
      </c>
      <c r="I175" s="111">
        <v>1.8023802988118114E-2</v>
      </c>
      <c r="J175" s="111">
        <v>1.8023802988118114E-2</v>
      </c>
      <c r="K175" s="111">
        <v>1.0074710294197417E-2</v>
      </c>
      <c r="L175" s="111">
        <v>1.0074710294197417E-2</v>
      </c>
      <c r="M175" s="234">
        <v>195</v>
      </c>
      <c r="N175" s="234">
        <v>166</v>
      </c>
      <c r="O175" s="76"/>
      <c r="P175" s="76"/>
      <c r="Q175" s="76"/>
      <c r="R175" s="76"/>
    </row>
    <row r="176" spans="2:18" x14ac:dyDescent="0.2">
      <c r="B176" s="85">
        <f t="shared" si="2"/>
        <v>41802</v>
      </c>
      <c r="C176" s="111" t="s">
        <v>435</v>
      </c>
      <c r="D176" s="111" t="s">
        <v>435</v>
      </c>
      <c r="E176" s="111">
        <v>6.1374077153143721E-3</v>
      </c>
      <c r="F176" s="111">
        <v>6.1374077153143721E-3</v>
      </c>
      <c r="G176" s="111">
        <v>0</v>
      </c>
      <c r="H176" s="111">
        <v>0</v>
      </c>
      <c r="I176" s="111">
        <v>1.2195600172542252E-2</v>
      </c>
      <c r="J176" s="111">
        <v>1.2195600172542252E-2</v>
      </c>
      <c r="K176" s="111">
        <v>5.7431802215510159E-3</v>
      </c>
      <c r="L176" s="111">
        <v>5.7431802215510159E-3</v>
      </c>
      <c r="M176" s="234">
        <v>241</v>
      </c>
      <c r="N176" s="234">
        <v>181</v>
      </c>
      <c r="O176" s="76"/>
      <c r="P176" s="76"/>
      <c r="Q176" s="76"/>
      <c r="R176" s="76"/>
    </row>
    <row r="177" spans="2:18" x14ac:dyDescent="0.2">
      <c r="B177" s="85">
        <f t="shared" si="2"/>
        <v>41803</v>
      </c>
      <c r="C177" s="111" t="s">
        <v>435</v>
      </c>
      <c r="D177" s="111" t="s">
        <v>435</v>
      </c>
      <c r="E177" s="111">
        <v>0</v>
      </c>
      <c r="F177" s="111">
        <v>0</v>
      </c>
      <c r="G177" s="111">
        <v>1.3644038635436089E-3</v>
      </c>
      <c r="H177" s="111">
        <v>1.3644038635436089E-3</v>
      </c>
      <c r="I177" s="111">
        <v>0</v>
      </c>
      <c r="J177" s="111">
        <v>0</v>
      </c>
      <c r="K177" s="111">
        <v>4.5114592387673262E-4</v>
      </c>
      <c r="L177" s="111">
        <v>4.5114592387673262E-4</v>
      </c>
      <c r="M177" s="234">
        <v>266</v>
      </c>
      <c r="N177" s="234">
        <v>211</v>
      </c>
      <c r="O177" s="76"/>
      <c r="P177" s="76"/>
      <c r="Q177" s="76"/>
      <c r="R177" s="76"/>
    </row>
    <row r="178" spans="2:18" x14ac:dyDescent="0.2">
      <c r="B178" s="85">
        <f t="shared" si="2"/>
        <v>41804</v>
      </c>
      <c r="C178" s="111" t="s">
        <v>435</v>
      </c>
      <c r="D178" s="111" t="s">
        <v>435</v>
      </c>
      <c r="E178" s="111">
        <v>0</v>
      </c>
      <c r="F178" s="111">
        <v>0</v>
      </c>
      <c r="G178" s="111">
        <v>0</v>
      </c>
      <c r="H178" s="111">
        <v>0</v>
      </c>
      <c r="I178" s="111">
        <v>0</v>
      </c>
      <c r="J178" s="111">
        <v>0</v>
      </c>
      <c r="K178" s="111">
        <v>0</v>
      </c>
      <c r="L178" s="111">
        <v>0</v>
      </c>
      <c r="M178" s="234">
        <v>159</v>
      </c>
      <c r="N178" s="234">
        <v>136</v>
      </c>
      <c r="O178" s="76"/>
      <c r="P178" s="76"/>
      <c r="Q178" s="76"/>
      <c r="R178" s="76"/>
    </row>
    <row r="179" spans="2:18" x14ac:dyDescent="0.2">
      <c r="B179" s="85">
        <f t="shared" si="2"/>
        <v>41805</v>
      </c>
      <c r="C179" s="111" t="s">
        <v>435</v>
      </c>
      <c r="D179" s="111" t="s">
        <v>435</v>
      </c>
      <c r="E179" s="111">
        <v>0</v>
      </c>
      <c r="F179" s="111">
        <v>0</v>
      </c>
      <c r="G179" s="111">
        <v>1.4564311036066675E-3</v>
      </c>
      <c r="H179" s="111">
        <v>1.4564311036066675E-3</v>
      </c>
      <c r="I179" s="111">
        <v>3.1322301086231913E-3</v>
      </c>
      <c r="J179" s="111">
        <v>3.1322301086231913E-3</v>
      </c>
      <c r="K179" s="111">
        <v>1.3269776001418264E-3</v>
      </c>
      <c r="L179" s="111">
        <v>1.3269776001418264E-3</v>
      </c>
      <c r="M179" s="234">
        <v>79</v>
      </c>
      <c r="N179" s="234">
        <v>74</v>
      </c>
      <c r="O179" s="76"/>
      <c r="P179" s="76"/>
      <c r="Q179" s="76"/>
      <c r="R179" s="76"/>
    </row>
    <row r="180" spans="2:18" x14ac:dyDescent="0.2">
      <c r="B180" s="85">
        <f t="shared" si="2"/>
        <v>41806</v>
      </c>
      <c r="C180" s="111" t="s">
        <v>435</v>
      </c>
      <c r="D180" s="111" t="s">
        <v>435</v>
      </c>
      <c r="E180" s="111">
        <v>0</v>
      </c>
      <c r="F180" s="111">
        <v>0</v>
      </c>
      <c r="G180" s="111">
        <v>0</v>
      </c>
      <c r="H180" s="111">
        <v>0</v>
      </c>
      <c r="I180" s="111">
        <v>9.9554919414924902E-3</v>
      </c>
      <c r="J180" s="111">
        <v>9.9554919414924902E-3</v>
      </c>
      <c r="K180" s="111">
        <v>2.6870304146441172E-3</v>
      </c>
      <c r="L180" s="111">
        <v>2.6870304146441172E-3</v>
      </c>
      <c r="M180" s="234">
        <v>170</v>
      </c>
      <c r="N180" s="234">
        <v>148</v>
      </c>
      <c r="O180" s="76"/>
      <c r="P180" s="76"/>
      <c r="Q180" s="76"/>
      <c r="R180" s="76"/>
    </row>
    <row r="181" spans="2:18" x14ac:dyDescent="0.2">
      <c r="B181" s="85">
        <f t="shared" si="2"/>
        <v>41807</v>
      </c>
      <c r="C181" s="111" t="s">
        <v>435</v>
      </c>
      <c r="D181" s="111" t="s">
        <v>435</v>
      </c>
      <c r="E181" s="111">
        <v>7.9292790450418826E-3</v>
      </c>
      <c r="F181" s="111">
        <v>7.9292790450418826E-3</v>
      </c>
      <c r="G181" s="111">
        <v>1.0403079311476197E-4</v>
      </c>
      <c r="H181" s="111">
        <v>1.0403079311476197E-4</v>
      </c>
      <c r="I181" s="111">
        <v>1.1911297596172699E-2</v>
      </c>
      <c r="J181" s="111">
        <v>1.1911297596172699E-2</v>
      </c>
      <c r="K181" s="111">
        <v>6.4165915859300685E-3</v>
      </c>
      <c r="L181" s="111">
        <v>6.4165915859300685E-3</v>
      </c>
      <c r="M181" s="234">
        <v>180</v>
      </c>
      <c r="N181" s="234">
        <v>140</v>
      </c>
      <c r="O181" s="76"/>
      <c r="P181" s="76"/>
      <c r="Q181" s="76"/>
      <c r="R181" s="76"/>
    </row>
    <row r="182" spans="2:18" x14ac:dyDescent="0.2">
      <c r="B182" s="85">
        <f t="shared" si="2"/>
        <v>41808</v>
      </c>
      <c r="C182" s="111" t="s">
        <v>435</v>
      </c>
      <c r="D182" s="111" t="s">
        <v>435</v>
      </c>
      <c r="E182" s="111">
        <v>3.6433612988914248E-5</v>
      </c>
      <c r="F182" s="111">
        <v>3.6433612988914248E-5</v>
      </c>
      <c r="G182" s="111">
        <v>0</v>
      </c>
      <c r="H182" s="111">
        <v>0</v>
      </c>
      <c r="I182" s="111">
        <v>3.2964393553193992E-2</v>
      </c>
      <c r="J182" s="111">
        <v>3.2964393553193992E-2</v>
      </c>
      <c r="K182" s="111">
        <v>8.9117857572834931E-3</v>
      </c>
      <c r="L182" s="111">
        <v>8.9117857572834931E-3</v>
      </c>
      <c r="M182" s="234">
        <v>165</v>
      </c>
      <c r="N182" s="234">
        <v>139</v>
      </c>
      <c r="O182" s="76"/>
      <c r="P182" s="76"/>
      <c r="Q182" s="76"/>
      <c r="R182" s="76"/>
    </row>
    <row r="183" spans="2:18" x14ac:dyDescent="0.2">
      <c r="B183" s="85">
        <f t="shared" si="2"/>
        <v>41809</v>
      </c>
      <c r="C183" s="111" t="s">
        <v>435</v>
      </c>
      <c r="D183" s="111" t="s">
        <v>435</v>
      </c>
      <c r="E183" s="111">
        <v>0</v>
      </c>
      <c r="F183" s="111">
        <v>0</v>
      </c>
      <c r="G183" s="111">
        <v>7.6022502660787596E-4</v>
      </c>
      <c r="H183" s="111">
        <v>7.6022502660787596E-4</v>
      </c>
      <c r="I183" s="111">
        <v>0</v>
      </c>
      <c r="J183" s="111">
        <v>0</v>
      </c>
      <c r="K183" s="111">
        <v>2.5137162913952847E-4</v>
      </c>
      <c r="L183" s="111">
        <v>2.5137162913952847E-4</v>
      </c>
      <c r="M183" s="234">
        <v>300</v>
      </c>
      <c r="N183" s="234">
        <v>190</v>
      </c>
      <c r="O183" s="76"/>
      <c r="P183" s="76"/>
      <c r="Q183" s="76"/>
      <c r="R183" s="76"/>
    </row>
    <row r="184" spans="2:18" x14ac:dyDescent="0.2">
      <c r="B184" s="85">
        <f t="shared" si="2"/>
        <v>41810</v>
      </c>
      <c r="C184" s="111" t="s">
        <v>435</v>
      </c>
      <c r="D184" s="111" t="s">
        <v>435</v>
      </c>
      <c r="E184" s="111">
        <v>0</v>
      </c>
      <c r="F184" s="111">
        <v>0</v>
      </c>
      <c r="G184" s="111">
        <v>5.081504125221065E-4</v>
      </c>
      <c r="H184" s="111">
        <v>5.081504125221065E-4</v>
      </c>
      <c r="I184" s="111">
        <v>5.5193913964158266E-3</v>
      </c>
      <c r="J184" s="111">
        <v>5.5193913964158266E-3</v>
      </c>
      <c r="K184" s="111">
        <v>1.6577297437464691E-3</v>
      </c>
      <c r="L184" s="111">
        <v>1.6577297437464691E-3</v>
      </c>
      <c r="M184" s="234">
        <v>276</v>
      </c>
      <c r="N184" s="234">
        <v>142</v>
      </c>
      <c r="O184" s="76"/>
      <c r="P184" s="76"/>
      <c r="Q184" s="76"/>
      <c r="R184" s="76"/>
    </row>
    <row r="185" spans="2:18" x14ac:dyDescent="0.2">
      <c r="B185" s="85">
        <f t="shared" si="2"/>
        <v>41811</v>
      </c>
      <c r="C185" s="111" t="s">
        <v>435</v>
      </c>
      <c r="D185" s="111" t="s">
        <v>435</v>
      </c>
      <c r="E185" s="111">
        <v>0</v>
      </c>
      <c r="F185" s="111">
        <v>0</v>
      </c>
      <c r="G185" s="111">
        <v>2.2006513928122724E-3</v>
      </c>
      <c r="H185" s="111">
        <v>2.2006513928122724E-3</v>
      </c>
      <c r="I185" s="111">
        <v>2.7989098466726795E-3</v>
      </c>
      <c r="J185" s="111">
        <v>2.7989098466726795E-3</v>
      </c>
      <c r="K185" s="111">
        <v>1.4830926119232179E-3</v>
      </c>
      <c r="L185" s="111">
        <v>1.4830926119232179E-3</v>
      </c>
      <c r="M185" s="234">
        <v>92</v>
      </c>
      <c r="N185" s="234">
        <v>61</v>
      </c>
      <c r="O185" s="76"/>
      <c r="P185" s="76"/>
      <c r="Q185" s="76"/>
      <c r="R185" s="76"/>
    </row>
    <row r="186" spans="2:18" x14ac:dyDescent="0.2">
      <c r="B186" s="85">
        <f t="shared" si="2"/>
        <v>41812</v>
      </c>
      <c r="C186" s="111" t="s">
        <v>435</v>
      </c>
      <c r="D186" s="111" t="s">
        <v>435</v>
      </c>
      <c r="E186" s="111">
        <v>0</v>
      </c>
      <c r="F186" s="111">
        <v>0</v>
      </c>
      <c r="G186" s="111">
        <v>0</v>
      </c>
      <c r="H186" s="111">
        <v>0</v>
      </c>
      <c r="I186" s="111">
        <v>2.1695227638131837E-2</v>
      </c>
      <c r="J186" s="111">
        <v>2.1695227638131837E-2</v>
      </c>
      <c r="K186" s="111">
        <v>5.8556359503765948E-3</v>
      </c>
      <c r="L186" s="111">
        <v>5.8556359503765948E-3</v>
      </c>
      <c r="M186" s="234">
        <v>151</v>
      </c>
      <c r="N186" s="234">
        <v>98</v>
      </c>
      <c r="O186" s="76"/>
      <c r="P186" s="76"/>
      <c r="Q186" s="76"/>
      <c r="R186" s="76"/>
    </row>
    <row r="187" spans="2:18" x14ac:dyDescent="0.2">
      <c r="B187" s="85">
        <f t="shared" si="2"/>
        <v>41813</v>
      </c>
      <c r="C187" s="111" t="s">
        <v>435</v>
      </c>
      <c r="D187" s="111" t="s">
        <v>435</v>
      </c>
      <c r="E187" s="111">
        <v>0</v>
      </c>
      <c r="F187" s="111">
        <v>0</v>
      </c>
      <c r="G187" s="111">
        <v>1.2483695173771436E-3</v>
      </c>
      <c r="H187" s="111">
        <v>1.2483695173771436E-3</v>
      </c>
      <c r="I187" s="111">
        <v>1.0989765107250696E-2</v>
      </c>
      <c r="J187" s="111">
        <v>1.0989765107250696E-2</v>
      </c>
      <c r="K187" s="111">
        <v>3.3789638990650295E-3</v>
      </c>
      <c r="L187" s="111">
        <v>3.3789638990650295E-3</v>
      </c>
      <c r="M187" s="234">
        <v>391</v>
      </c>
      <c r="N187" s="234">
        <v>96</v>
      </c>
      <c r="O187" s="76"/>
      <c r="P187" s="76"/>
      <c r="Q187" s="76"/>
      <c r="R187" s="76"/>
    </row>
    <row r="188" spans="2:18" x14ac:dyDescent="0.2">
      <c r="B188" s="85">
        <f t="shared" si="2"/>
        <v>41814</v>
      </c>
      <c r="C188" s="111" t="s">
        <v>435</v>
      </c>
      <c r="D188" s="111" t="s">
        <v>435</v>
      </c>
      <c r="E188" s="111">
        <v>6.594483950993478E-2</v>
      </c>
      <c r="F188" s="111">
        <v>6.594483950993478E-2</v>
      </c>
      <c r="G188" s="111">
        <v>0.10230228147531673</v>
      </c>
      <c r="H188" s="111">
        <v>0.10230228147531673</v>
      </c>
      <c r="I188" s="111">
        <v>0.11703952786165249</v>
      </c>
      <c r="J188" s="111">
        <v>0.11703952786165249</v>
      </c>
      <c r="K188" s="111">
        <v>9.1757259678799968E-2</v>
      </c>
      <c r="L188" s="111">
        <v>9.1757259678799968E-2</v>
      </c>
      <c r="M188" s="234">
        <v>2278</v>
      </c>
      <c r="N188" s="234">
        <v>359</v>
      </c>
      <c r="O188" s="76"/>
      <c r="P188" s="76"/>
      <c r="Q188" s="76"/>
      <c r="R188" s="76"/>
    </row>
    <row r="189" spans="2:18" x14ac:dyDescent="0.2">
      <c r="B189" s="85">
        <f t="shared" si="2"/>
        <v>41815</v>
      </c>
      <c r="C189" s="111" t="s">
        <v>435</v>
      </c>
      <c r="D189" s="111" t="s">
        <v>435</v>
      </c>
      <c r="E189" s="111">
        <v>3.6102398325378663E-4</v>
      </c>
      <c r="F189" s="111">
        <v>3.6102398325378663E-4</v>
      </c>
      <c r="G189" s="111">
        <v>3.1889439274025112E-3</v>
      </c>
      <c r="H189" s="111">
        <v>3.1889439274025112E-3</v>
      </c>
      <c r="I189" s="111">
        <v>1.6175836241716011E-2</v>
      </c>
      <c r="J189" s="111">
        <v>1.6175836241716011E-2</v>
      </c>
      <c r="K189" s="111">
        <v>5.5645740640045084E-3</v>
      </c>
      <c r="L189" s="111">
        <v>5.5645740640045084E-3</v>
      </c>
      <c r="M189" s="234">
        <v>529</v>
      </c>
      <c r="N189" s="234">
        <v>254</v>
      </c>
      <c r="O189" s="76"/>
      <c r="P189" s="76"/>
      <c r="Q189" s="76"/>
      <c r="R189" s="76"/>
    </row>
    <row r="190" spans="2:18" x14ac:dyDescent="0.2">
      <c r="B190" s="85">
        <f t="shared" si="2"/>
        <v>41816</v>
      </c>
      <c r="C190" s="111" t="s">
        <v>435</v>
      </c>
      <c r="D190" s="111" t="s">
        <v>435</v>
      </c>
      <c r="E190" s="111">
        <v>0</v>
      </c>
      <c r="F190" s="111">
        <v>0</v>
      </c>
      <c r="G190" s="111">
        <v>1.5696646207277353E-2</v>
      </c>
      <c r="H190" s="111">
        <v>1.5696646207277353E-2</v>
      </c>
      <c r="I190" s="111">
        <v>4.450805850750951E-3</v>
      </c>
      <c r="J190" s="111">
        <v>4.450805850750951E-3</v>
      </c>
      <c r="K190" s="111">
        <v>6.3914544230161156E-3</v>
      </c>
      <c r="L190" s="111">
        <v>6.3914544230161156E-3</v>
      </c>
      <c r="M190" s="234">
        <v>315</v>
      </c>
      <c r="N190" s="234">
        <v>228</v>
      </c>
      <c r="O190" s="76"/>
      <c r="P190" s="76"/>
      <c r="Q190" s="76"/>
      <c r="R190" s="76"/>
    </row>
    <row r="191" spans="2:18" x14ac:dyDescent="0.2">
      <c r="B191" s="85">
        <f t="shared" si="2"/>
        <v>41817</v>
      </c>
      <c r="C191" s="111" t="s">
        <v>435</v>
      </c>
      <c r="D191" s="111" t="s">
        <v>435</v>
      </c>
      <c r="E191" s="111">
        <v>0</v>
      </c>
      <c r="F191" s="111">
        <v>0</v>
      </c>
      <c r="G191" s="111">
        <v>8.2064291030144922E-3</v>
      </c>
      <c r="H191" s="111">
        <v>8.2064291030144922E-3</v>
      </c>
      <c r="I191" s="111">
        <v>2.4999019646288379E-4</v>
      </c>
      <c r="J191" s="111">
        <v>2.4999019646288379E-4</v>
      </c>
      <c r="K191" s="111">
        <v>2.780964023427836E-3</v>
      </c>
      <c r="L191" s="111">
        <v>2.780964023427836E-3</v>
      </c>
      <c r="M191" s="234">
        <v>338</v>
      </c>
      <c r="N191" s="234">
        <v>113</v>
      </c>
      <c r="O191" s="76"/>
      <c r="P191" s="76"/>
      <c r="Q191" s="76"/>
      <c r="R191" s="76"/>
    </row>
    <row r="192" spans="2:18" x14ac:dyDescent="0.2">
      <c r="B192" s="85">
        <f t="shared" si="2"/>
        <v>41818</v>
      </c>
      <c r="C192" s="111" t="s">
        <v>435</v>
      </c>
      <c r="D192" s="111" t="s">
        <v>435</v>
      </c>
      <c r="E192" s="111">
        <v>0</v>
      </c>
      <c r="F192" s="111">
        <v>0</v>
      </c>
      <c r="G192" s="111">
        <v>4.2652625177052404E-3</v>
      </c>
      <c r="H192" s="111">
        <v>4.2652625177052404E-3</v>
      </c>
      <c r="I192" s="111">
        <v>1.426904827261676E-2</v>
      </c>
      <c r="J192" s="111">
        <v>1.426904827261676E-2</v>
      </c>
      <c r="K192" s="111">
        <v>5.2616051004626564E-3</v>
      </c>
      <c r="L192" s="111">
        <v>5.2616051004626564E-3</v>
      </c>
      <c r="M192" s="234">
        <v>173</v>
      </c>
      <c r="N192" s="234">
        <v>121</v>
      </c>
      <c r="O192" s="76"/>
      <c r="P192" s="76"/>
      <c r="Q192" s="76"/>
      <c r="R192" s="76"/>
    </row>
    <row r="193" spans="2:18" x14ac:dyDescent="0.2">
      <c r="B193" s="85">
        <f t="shared" si="2"/>
        <v>41819</v>
      </c>
      <c r="C193" s="111" t="s">
        <v>435</v>
      </c>
      <c r="D193" s="111" t="s">
        <v>435</v>
      </c>
      <c r="E193" s="111">
        <v>0</v>
      </c>
      <c r="F193" s="111">
        <v>0</v>
      </c>
      <c r="G193" s="111">
        <v>1.4116178388803085E-2</v>
      </c>
      <c r="H193" s="111">
        <v>1.4116178388803085E-2</v>
      </c>
      <c r="I193" s="111">
        <v>1.3528881220344299E-3</v>
      </c>
      <c r="J193" s="111">
        <v>1.3528881220344299E-3</v>
      </c>
      <c r="K193" s="111">
        <v>5.0327246170882439E-3</v>
      </c>
      <c r="L193" s="111">
        <v>5.0327246170882439E-3</v>
      </c>
      <c r="M193" s="234">
        <v>185</v>
      </c>
      <c r="N193" s="234">
        <v>145</v>
      </c>
      <c r="O193" s="76"/>
      <c r="P193" s="76"/>
      <c r="Q193" s="76"/>
      <c r="R193" s="76"/>
    </row>
    <row r="194" spans="2:18" x14ac:dyDescent="0.2">
      <c r="B194" s="85">
        <f t="shared" si="2"/>
        <v>41820</v>
      </c>
      <c r="C194" s="111" t="s">
        <v>435</v>
      </c>
      <c r="D194" s="111" t="s">
        <v>435</v>
      </c>
      <c r="E194" s="111">
        <v>0</v>
      </c>
      <c r="F194" s="111">
        <v>0</v>
      </c>
      <c r="G194" s="111">
        <v>0</v>
      </c>
      <c r="H194" s="111">
        <v>0</v>
      </c>
      <c r="I194" s="111">
        <v>4.0537625975451946E-3</v>
      </c>
      <c r="J194" s="111">
        <v>4.0537625975451946E-3</v>
      </c>
      <c r="K194" s="111">
        <v>1.0941280910441581E-3</v>
      </c>
      <c r="L194" s="111">
        <v>1.0941280910441581E-3</v>
      </c>
      <c r="M194" s="234">
        <v>285</v>
      </c>
      <c r="N194" s="234">
        <v>158</v>
      </c>
      <c r="O194" s="76"/>
      <c r="P194" s="76"/>
      <c r="Q194" s="76"/>
      <c r="R194" s="76"/>
    </row>
    <row r="195" spans="2:18" x14ac:dyDescent="0.2">
      <c r="B195" s="85">
        <f t="shared" si="2"/>
        <v>41821</v>
      </c>
      <c r="C195" s="111" t="s">
        <v>435</v>
      </c>
      <c r="D195" s="111" t="s">
        <v>435</v>
      </c>
      <c r="E195" s="111">
        <v>0</v>
      </c>
      <c r="F195" s="111">
        <v>0</v>
      </c>
      <c r="G195" s="111">
        <v>2.9608764194201482E-3</v>
      </c>
      <c r="H195" s="111">
        <v>2.9608764194201482E-3</v>
      </c>
      <c r="I195" s="111">
        <v>5.0145092349319631E-3</v>
      </c>
      <c r="J195" s="111">
        <v>5.0145092349319631E-3</v>
      </c>
      <c r="K195" s="111">
        <v>2.3324641166999403E-3</v>
      </c>
      <c r="L195" s="111">
        <v>2.3324641166999403E-3</v>
      </c>
      <c r="M195" s="234">
        <v>302</v>
      </c>
      <c r="N195" s="234">
        <v>133</v>
      </c>
      <c r="O195" s="76"/>
      <c r="P195" s="76"/>
      <c r="Q195" s="76"/>
      <c r="R195" s="76"/>
    </row>
    <row r="196" spans="2:18" x14ac:dyDescent="0.2">
      <c r="B196" s="85">
        <f t="shared" si="2"/>
        <v>41822</v>
      </c>
      <c r="C196" s="111" t="s">
        <v>435</v>
      </c>
      <c r="D196" s="111" t="s">
        <v>435</v>
      </c>
      <c r="E196" s="111">
        <v>0</v>
      </c>
      <c r="F196" s="111">
        <v>0</v>
      </c>
      <c r="G196" s="111">
        <v>0</v>
      </c>
      <c r="H196" s="111">
        <v>0</v>
      </c>
      <c r="I196" s="111">
        <v>0</v>
      </c>
      <c r="J196" s="111">
        <v>0</v>
      </c>
      <c r="K196" s="111">
        <v>0</v>
      </c>
      <c r="L196" s="111">
        <v>0</v>
      </c>
      <c r="M196" s="234">
        <v>210</v>
      </c>
      <c r="N196" s="234">
        <v>143</v>
      </c>
      <c r="O196" s="76"/>
      <c r="P196" s="76"/>
      <c r="Q196" s="76"/>
      <c r="R196" s="76"/>
    </row>
    <row r="197" spans="2:18" x14ac:dyDescent="0.2">
      <c r="B197" s="85">
        <f t="shared" si="2"/>
        <v>41823</v>
      </c>
      <c r="C197" s="111" t="s">
        <v>435</v>
      </c>
      <c r="D197" s="111" t="s">
        <v>435</v>
      </c>
      <c r="E197" s="111">
        <v>0</v>
      </c>
      <c r="F197" s="111">
        <v>0</v>
      </c>
      <c r="G197" s="111">
        <v>8.4825108232036684E-4</v>
      </c>
      <c r="H197" s="111">
        <v>8.4825108232036684E-4</v>
      </c>
      <c r="I197" s="111">
        <v>0</v>
      </c>
      <c r="J197" s="111">
        <v>0</v>
      </c>
      <c r="K197" s="111">
        <v>2.8047781777673701E-4</v>
      </c>
      <c r="L197" s="111">
        <v>2.8047781777673701E-4</v>
      </c>
      <c r="M197" s="234">
        <v>199</v>
      </c>
      <c r="N197" s="234">
        <v>157</v>
      </c>
      <c r="O197" s="76"/>
      <c r="P197" s="76"/>
      <c r="Q197" s="76"/>
      <c r="R197" s="76"/>
    </row>
    <row r="198" spans="2:18" x14ac:dyDescent="0.2">
      <c r="B198" s="85">
        <f t="shared" si="2"/>
        <v>41824</v>
      </c>
      <c r="C198" s="111" t="s">
        <v>435</v>
      </c>
      <c r="D198" s="111" t="s">
        <v>435</v>
      </c>
      <c r="E198" s="111">
        <v>0</v>
      </c>
      <c r="F198" s="111">
        <v>0</v>
      </c>
      <c r="G198" s="111">
        <v>4.0091867192689036E-3</v>
      </c>
      <c r="H198" s="111">
        <v>4.0091867192689036E-3</v>
      </c>
      <c r="I198" s="111">
        <v>1.0778989059252578E-2</v>
      </c>
      <c r="J198" s="111">
        <v>1.0778989059252578E-2</v>
      </c>
      <c r="K198" s="111">
        <v>4.2349504467138451E-3</v>
      </c>
      <c r="L198" s="111">
        <v>4.2349504467138451E-3</v>
      </c>
      <c r="M198" s="234">
        <v>239</v>
      </c>
      <c r="N198" s="234">
        <v>177</v>
      </c>
      <c r="O198" s="76"/>
      <c r="P198" s="76"/>
      <c r="Q198" s="76"/>
      <c r="R198" s="76"/>
    </row>
    <row r="199" spans="2:18" x14ac:dyDescent="0.2">
      <c r="B199" s="85">
        <f t="shared" si="2"/>
        <v>41825</v>
      </c>
      <c r="C199" s="111" t="s">
        <v>435</v>
      </c>
      <c r="D199" s="111" t="s">
        <v>435</v>
      </c>
      <c r="E199" s="111">
        <v>0</v>
      </c>
      <c r="F199" s="111">
        <v>0</v>
      </c>
      <c r="G199" s="111">
        <v>2.6007698278690491E-3</v>
      </c>
      <c r="H199" s="111">
        <v>2.6007698278690491E-3</v>
      </c>
      <c r="I199" s="111">
        <v>0</v>
      </c>
      <c r="J199" s="111">
        <v>0</v>
      </c>
      <c r="K199" s="111">
        <v>8.5995557337207099E-4</v>
      </c>
      <c r="L199" s="111">
        <v>8.5995557337207099E-4</v>
      </c>
      <c r="M199" s="234">
        <v>140</v>
      </c>
      <c r="N199" s="234">
        <v>114</v>
      </c>
      <c r="O199" s="76"/>
      <c r="P199" s="76"/>
      <c r="Q199" s="76"/>
      <c r="R199" s="76"/>
    </row>
    <row r="200" spans="2:18" x14ac:dyDescent="0.2">
      <c r="B200" s="85">
        <f t="shared" si="2"/>
        <v>41826</v>
      </c>
      <c r="C200" s="111" t="s">
        <v>435</v>
      </c>
      <c r="D200" s="111" t="s">
        <v>435</v>
      </c>
      <c r="E200" s="111">
        <v>8.025331297467202E-3</v>
      </c>
      <c r="F200" s="111">
        <v>8.025331297467202E-3</v>
      </c>
      <c r="G200" s="111">
        <v>2.4999399822347414E-2</v>
      </c>
      <c r="H200" s="111">
        <v>2.4999399822347414E-2</v>
      </c>
      <c r="I200" s="111">
        <v>0</v>
      </c>
      <c r="J200" s="111">
        <v>0</v>
      </c>
      <c r="K200" s="111">
        <v>1.1471807348783428E-2</v>
      </c>
      <c r="L200" s="111">
        <v>1.1471807348783428E-2</v>
      </c>
      <c r="M200" s="234">
        <v>99</v>
      </c>
      <c r="N200" s="234">
        <v>71</v>
      </c>
      <c r="O200" s="76"/>
      <c r="P200" s="76"/>
      <c r="Q200" s="76"/>
      <c r="R200" s="76"/>
    </row>
    <row r="201" spans="2:18" x14ac:dyDescent="0.2">
      <c r="B201" s="85">
        <f t="shared" si="2"/>
        <v>41827</v>
      </c>
      <c r="C201" s="111" t="s">
        <v>435</v>
      </c>
      <c r="D201" s="111" t="s">
        <v>435</v>
      </c>
      <c r="E201" s="111">
        <v>2.0866523802741795E-4</v>
      </c>
      <c r="F201" s="111">
        <v>2.0866523802741795E-4</v>
      </c>
      <c r="G201" s="111">
        <v>1.1647447644502772E-2</v>
      </c>
      <c r="H201" s="111">
        <v>1.1647447644502772E-2</v>
      </c>
      <c r="I201" s="111">
        <v>1.2323046155052742E-2</v>
      </c>
      <c r="J201" s="111">
        <v>1.2323046155052742E-2</v>
      </c>
      <c r="K201" s="111">
        <v>7.2606710564091168E-3</v>
      </c>
      <c r="L201" s="111">
        <v>7.2606710564091168E-3</v>
      </c>
      <c r="M201" s="234">
        <v>238</v>
      </c>
      <c r="N201" s="234">
        <v>208</v>
      </c>
      <c r="O201" s="76"/>
      <c r="P201" s="76"/>
      <c r="Q201" s="76"/>
      <c r="R201" s="76"/>
    </row>
    <row r="202" spans="2:18" x14ac:dyDescent="0.2">
      <c r="B202" s="85">
        <f t="shared" si="2"/>
        <v>41828</v>
      </c>
      <c r="C202" s="111" t="s">
        <v>435</v>
      </c>
      <c r="D202" s="111" t="s">
        <v>435</v>
      </c>
      <c r="E202" s="111">
        <v>0</v>
      </c>
      <c r="F202" s="111">
        <v>0</v>
      </c>
      <c r="G202" s="111">
        <v>2.7448124644894888E-2</v>
      </c>
      <c r="H202" s="111">
        <v>2.7448124644894888E-2</v>
      </c>
      <c r="I202" s="111">
        <v>2.4910787812242652E-2</v>
      </c>
      <c r="J202" s="111">
        <v>2.4910787812242652E-2</v>
      </c>
      <c r="K202" s="111">
        <v>1.5799368395706573E-2</v>
      </c>
      <c r="L202" s="111">
        <v>1.5799368395706573E-2</v>
      </c>
      <c r="M202" s="234">
        <v>225</v>
      </c>
      <c r="N202" s="234">
        <v>182</v>
      </c>
      <c r="O202" s="76"/>
      <c r="P202" s="76"/>
      <c r="Q202" s="76"/>
      <c r="R202" s="76"/>
    </row>
    <row r="203" spans="2:18" x14ac:dyDescent="0.2">
      <c r="B203" s="85">
        <f t="shared" si="2"/>
        <v>41829</v>
      </c>
      <c r="C203" s="111" t="s">
        <v>435</v>
      </c>
      <c r="D203" s="111" t="s">
        <v>435</v>
      </c>
      <c r="E203" s="111">
        <v>0</v>
      </c>
      <c r="F203" s="111">
        <v>0</v>
      </c>
      <c r="G203" s="111">
        <v>2.6127733809207525E-3</v>
      </c>
      <c r="H203" s="111">
        <v>2.6127733809207525E-3</v>
      </c>
      <c r="I203" s="111">
        <v>2.9410611348574568E-3</v>
      </c>
      <c r="J203" s="111">
        <v>2.9410611348574568E-3</v>
      </c>
      <c r="K203" s="111">
        <v>1.6577297437464691E-3</v>
      </c>
      <c r="L203" s="111">
        <v>1.6577297437464691E-3</v>
      </c>
      <c r="M203" s="234">
        <v>257</v>
      </c>
      <c r="N203" s="234">
        <v>193</v>
      </c>
      <c r="O203" s="76"/>
      <c r="P203" s="76"/>
      <c r="Q203" s="76"/>
      <c r="R203" s="76"/>
    </row>
    <row r="204" spans="2:18" x14ac:dyDescent="0.2">
      <c r="B204" s="85">
        <f t="shared" si="2"/>
        <v>41830</v>
      </c>
      <c r="C204" s="111" t="s">
        <v>435</v>
      </c>
      <c r="D204" s="111" t="s">
        <v>435</v>
      </c>
      <c r="E204" s="111">
        <v>0</v>
      </c>
      <c r="F204" s="111">
        <v>0</v>
      </c>
      <c r="G204" s="111">
        <v>7.0420844569992716E-4</v>
      </c>
      <c r="H204" s="111">
        <v>7.0420844569992716E-4</v>
      </c>
      <c r="I204" s="111">
        <v>1.0470177640092546E-2</v>
      </c>
      <c r="J204" s="111">
        <v>1.0470177640092546E-2</v>
      </c>
      <c r="K204" s="111">
        <v>3.0587958240557355E-3</v>
      </c>
      <c r="L204" s="111">
        <v>3.0587958240557355E-3</v>
      </c>
      <c r="M204" s="234">
        <v>287</v>
      </c>
      <c r="N204" s="234">
        <v>217</v>
      </c>
      <c r="O204" s="76"/>
      <c r="P204" s="76"/>
      <c r="Q204" s="76"/>
      <c r="R204" s="76"/>
    </row>
    <row r="205" spans="2:18" x14ac:dyDescent="0.2">
      <c r="B205" s="85">
        <f t="shared" si="2"/>
        <v>41831</v>
      </c>
      <c r="C205" s="111" t="s">
        <v>435</v>
      </c>
      <c r="D205" s="111" t="s">
        <v>435</v>
      </c>
      <c r="E205" s="111">
        <v>0</v>
      </c>
      <c r="F205" s="111">
        <v>0</v>
      </c>
      <c r="G205" s="111">
        <v>1.3968134567832078E-2</v>
      </c>
      <c r="H205" s="111">
        <v>1.3968134567832078E-2</v>
      </c>
      <c r="I205" s="111">
        <v>6.9360025097055019E-3</v>
      </c>
      <c r="J205" s="111">
        <v>6.9360025097055019E-3</v>
      </c>
      <c r="K205" s="111">
        <v>6.4906800660975081E-3</v>
      </c>
      <c r="L205" s="111">
        <v>6.4906800660975081E-3</v>
      </c>
      <c r="M205" s="234">
        <v>251</v>
      </c>
      <c r="N205" s="234">
        <v>164</v>
      </c>
      <c r="O205" s="76"/>
      <c r="P205" s="76"/>
      <c r="Q205" s="76"/>
      <c r="R205" s="76"/>
    </row>
    <row r="206" spans="2:18" x14ac:dyDescent="0.2">
      <c r="B206" s="85">
        <f t="shared" si="2"/>
        <v>41832</v>
      </c>
      <c r="C206" s="111" t="s">
        <v>435</v>
      </c>
      <c r="D206" s="111" t="s">
        <v>435</v>
      </c>
      <c r="E206" s="111">
        <v>1.6560733176779204E-5</v>
      </c>
      <c r="F206" s="111">
        <v>1.6560733176779204E-5</v>
      </c>
      <c r="G206" s="111">
        <v>1.1603434616646526E-3</v>
      </c>
      <c r="H206" s="111">
        <v>1.1603434616646526E-3</v>
      </c>
      <c r="I206" s="111">
        <v>2.6518567899298066E-3</v>
      </c>
      <c r="J206" s="111">
        <v>2.6518567899298066E-3</v>
      </c>
      <c r="K206" s="111">
        <v>1.1060351682139252E-3</v>
      </c>
      <c r="L206" s="111">
        <v>1.1060351682139252E-3</v>
      </c>
      <c r="M206" s="234">
        <v>153</v>
      </c>
      <c r="N206" s="234">
        <v>91</v>
      </c>
      <c r="O206" s="76"/>
      <c r="P206" s="76"/>
      <c r="Q206" s="76"/>
      <c r="R206" s="76"/>
    </row>
    <row r="207" spans="2:18" x14ac:dyDescent="0.2">
      <c r="B207" s="85">
        <f t="shared" si="2"/>
        <v>41833</v>
      </c>
      <c r="C207" s="111" t="s">
        <v>435</v>
      </c>
      <c r="D207" s="111" t="s">
        <v>435</v>
      </c>
      <c r="E207" s="111">
        <v>0</v>
      </c>
      <c r="F207" s="111">
        <v>0</v>
      </c>
      <c r="G207" s="111">
        <v>0</v>
      </c>
      <c r="H207" s="111">
        <v>0</v>
      </c>
      <c r="I207" s="111">
        <v>2.1028587114230815E-3</v>
      </c>
      <c r="J207" s="111">
        <v>2.1028587114230815E-3</v>
      </c>
      <c r="K207" s="111">
        <v>5.6757067842556691E-4</v>
      </c>
      <c r="L207" s="111">
        <v>5.6757067842556691E-4</v>
      </c>
      <c r="M207" s="234">
        <v>150</v>
      </c>
      <c r="N207" s="234">
        <v>117</v>
      </c>
      <c r="O207" s="76"/>
      <c r="P207" s="76"/>
      <c r="Q207" s="76"/>
      <c r="R207" s="76"/>
    </row>
    <row r="208" spans="2:18" x14ac:dyDescent="0.2">
      <c r="B208" s="85">
        <f t="shared" ref="B208:B271" si="3">B207+1</f>
        <v>41834</v>
      </c>
      <c r="C208" s="111" t="s">
        <v>435</v>
      </c>
      <c r="D208" s="111" t="s">
        <v>435</v>
      </c>
      <c r="E208" s="111">
        <v>0</v>
      </c>
      <c r="F208" s="111">
        <v>0</v>
      </c>
      <c r="G208" s="111">
        <v>0</v>
      </c>
      <c r="H208" s="111">
        <v>0</v>
      </c>
      <c r="I208" s="111">
        <v>1.1715226853848868E-3</v>
      </c>
      <c r="J208" s="111">
        <v>1.1715226853848868E-3</v>
      </c>
      <c r="K208" s="111">
        <v>3.1619904928603844E-4</v>
      </c>
      <c r="L208" s="111">
        <v>3.1619904928603844E-4</v>
      </c>
      <c r="M208" s="234">
        <v>433</v>
      </c>
      <c r="N208" s="234">
        <v>214</v>
      </c>
      <c r="O208" s="76"/>
      <c r="P208" s="76"/>
      <c r="Q208" s="76"/>
      <c r="R208" s="76"/>
    </row>
    <row r="209" spans="2:18" x14ac:dyDescent="0.2">
      <c r="B209" s="85">
        <f t="shared" si="3"/>
        <v>41835</v>
      </c>
      <c r="C209" s="111" t="s">
        <v>435</v>
      </c>
      <c r="D209" s="111" t="s">
        <v>435</v>
      </c>
      <c r="E209" s="111">
        <v>0</v>
      </c>
      <c r="F209" s="111">
        <v>0</v>
      </c>
      <c r="G209" s="111">
        <v>7.0940998535566529E-3</v>
      </c>
      <c r="H209" s="111">
        <v>7.0940998535566529E-3</v>
      </c>
      <c r="I209" s="111">
        <v>0</v>
      </c>
      <c r="J209" s="111">
        <v>0</v>
      </c>
      <c r="K209" s="111">
        <v>2.3456942024441259E-3</v>
      </c>
      <c r="L209" s="111">
        <v>2.3456942024441259E-3</v>
      </c>
      <c r="M209" s="234">
        <v>182</v>
      </c>
      <c r="N209" s="234">
        <v>145</v>
      </c>
      <c r="O209" s="76"/>
      <c r="P209" s="76"/>
      <c r="Q209" s="76"/>
      <c r="R209" s="76"/>
    </row>
    <row r="210" spans="2:18" x14ac:dyDescent="0.2">
      <c r="B210" s="85">
        <f t="shared" si="3"/>
        <v>41836</v>
      </c>
      <c r="C210" s="111" t="s">
        <v>435</v>
      </c>
      <c r="D210" s="111" t="s">
        <v>435</v>
      </c>
      <c r="E210" s="111">
        <v>0</v>
      </c>
      <c r="F210" s="111">
        <v>0</v>
      </c>
      <c r="G210" s="111">
        <v>1.3776077719004826E-2</v>
      </c>
      <c r="H210" s="111">
        <v>1.3776077719004826E-2</v>
      </c>
      <c r="I210" s="111">
        <v>4.0292537547547153E-3</v>
      </c>
      <c r="J210" s="111">
        <v>4.0292537547547153E-3</v>
      </c>
      <c r="K210" s="111">
        <v>5.6426315698952043E-3</v>
      </c>
      <c r="L210" s="111">
        <v>5.6426315698952043E-3</v>
      </c>
      <c r="M210" s="234">
        <v>240</v>
      </c>
      <c r="N210" s="234">
        <v>170</v>
      </c>
      <c r="O210" s="76"/>
      <c r="P210" s="76"/>
      <c r="Q210" s="76"/>
      <c r="R210" s="76"/>
    </row>
    <row r="211" spans="2:18" x14ac:dyDescent="0.2">
      <c r="B211" s="85">
        <f t="shared" si="3"/>
        <v>41837</v>
      </c>
      <c r="C211" s="111" t="s">
        <v>435</v>
      </c>
      <c r="D211" s="111" t="s">
        <v>435</v>
      </c>
      <c r="E211" s="111">
        <v>2.0376326100709129E-2</v>
      </c>
      <c r="F211" s="111">
        <v>2.0376326100709129E-2</v>
      </c>
      <c r="G211" s="111">
        <v>2.978881748997703E-2</v>
      </c>
      <c r="H211" s="111">
        <v>2.978881748997703E-2</v>
      </c>
      <c r="I211" s="111">
        <v>2.2386377004823342E-2</v>
      </c>
      <c r="J211" s="111">
        <v>2.2386377004823342E-2</v>
      </c>
      <c r="K211" s="111">
        <v>2.4031127745738918E-2</v>
      </c>
      <c r="L211" s="111">
        <v>2.4031127745738918E-2</v>
      </c>
      <c r="M211" s="234">
        <v>241</v>
      </c>
      <c r="N211" s="234">
        <v>160</v>
      </c>
      <c r="O211" s="76"/>
      <c r="P211" s="76"/>
      <c r="Q211" s="76"/>
      <c r="R211" s="76"/>
    </row>
    <row r="212" spans="2:18" x14ac:dyDescent="0.2">
      <c r="B212" s="85">
        <f t="shared" si="3"/>
        <v>41838</v>
      </c>
      <c r="C212" s="111" t="s">
        <v>435</v>
      </c>
      <c r="D212" s="111" t="s">
        <v>435</v>
      </c>
      <c r="E212" s="111">
        <v>0</v>
      </c>
      <c r="F212" s="111">
        <v>0</v>
      </c>
      <c r="G212" s="111">
        <v>1.120331618158975E-3</v>
      </c>
      <c r="H212" s="111">
        <v>1.120331618158975E-3</v>
      </c>
      <c r="I212" s="111">
        <v>7.3869652170503123E-3</v>
      </c>
      <c r="J212" s="111">
        <v>7.3869652170503123E-3</v>
      </c>
      <c r="K212" s="111">
        <v>2.364216322485986E-3</v>
      </c>
      <c r="L212" s="111">
        <v>2.364216322485986E-3</v>
      </c>
      <c r="M212" s="234">
        <v>210</v>
      </c>
      <c r="N212" s="234">
        <v>175</v>
      </c>
      <c r="O212" s="76"/>
      <c r="P212" s="76"/>
      <c r="Q212" s="76"/>
      <c r="R212" s="76"/>
    </row>
    <row r="213" spans="2:18" x14ac:dyDescent="0.2">
      <c r="B213" s="85">
        <f t="shared" si="3"/>
        <v>41839</v>
      </c>
      <c r="C213" s="111" t="s">
        <v>435</v>
      </c>
      <c r="D213" s="111" t="s">
        <v>435</v>
      </c>
      <c r="E213" s="111">
        <v>0</v>
      </c>
      <c r="F213" s="111">
        <v>0</v>
      </c>
      <c r="G213" s="111">
        <v>0</v>
      </c>
      <c r="H213" s="111">
        <v>0</v>
      </c>
      <c r="I213" s="111">
        <v>3.0881141916003294E-4</v>
      </c>
      <c r="J213" s="111">
        <v>3.0881141916003294E-4</v>
      </c>
      <c r="K213" s="111">
        <v>8.3349540188369965E-5</v>
      </c>
      <c r="L213" s="111">
        <v>8.3349540188369965E-5</v>
      </c>
      <c r="M213" s="234">
        <v>113</v>
      </c>
      <c r="N213" s="234">
        <v>99</v>
      </c>
      <c r="O213" s="76"/>
      <c r="P213" s="76"/>
      <c r="Q213" s="76"/>
      <c r="R213" s="76"/>
    </row>
    <row r="214" spans="2:18" x14ac:dyDescent="0.2">
      <c r="B214" s="85">
        <f t="shared" si="3"/>
        <v>41840</v>
      </c>
      <c r="C214" s="111" t="s">
        <v>435</v>
      </c>
      <c r="D214" s="111" t="s">
        <v>435</v>
      </c>
      <c r="E214" s="111">
        <v>6.1274712754083051E-4</v>
      </c>
      <c r="F214" s="111">
        <v>6.1274712754083051E-4</v>
      </c>
      <c r="G214" s="111">
        <v>0</v>
      </c>
      <c r="H214" s="111">
        <v>0</v>
      </c>
      <c r="I214" s="111">
        <v>9.2594408062428926E-3</v>
      </c>
      <c r="J214" s="111">
        <v>9.2594408062428926E-3</v>
      </c>
      <c r="K214" s="111">
        <v>2.7439197833441157E-3</v>
      </c>
      <c r="L214" s="111">
        <v>2.7439197833441157E-3</v>
      </c>
      <c r="M214" s="234">
        <v>99</v>
      </c>
      <c r="N214" s="234">
        <v>86</v>
      </c>
      <c r="O214" s="76"/>
      <c r="P214" s="76"/>
      <c r="Q214" s="76"/>
      <c r="R214" s="76"/>
    </row>
    <row r="215" spans="2:18" x14ac:dyDescent="0.2">
      <c r="B215" s="85">
        <f t="shared" si="3"/>
        <v>41841</v>
      </c>
      <c r="C215" s="111" t="s">
        <v>435</v>
      </c>
      <c r="D215" s="111" t="s">
        <v>435</v>
      </c>
      <c r="E215" s="111">
        <v>0</v>
      </c>
      <c r="F215" s="111">
        <v>0</v>
      </c>
      <c r="G215" s="111">
        <v>8.230436209117899E-3</v>
      </c>
      <c r="H215" s="111">
        <v>8.230436209117899E-3</v>
      </c>
      <c r="I215" s="111">
        <v>1.2239716089565115E-2</v>
      </c>
      <c r="J215" s="111">
        <v>1.2239716089565115E-2</v>
      </c>
      <c r="K215" s="111">
        <v>6.0249810479021714E-3</v>
      </c>
      <c r="L215" s="111">
        <v>6.0249810479021714E-3</v>
      </c>
      <c r="M215" s="234">
        <v>273</v>
      </c>
      <c r="N215" s="234">
        <v>183</v>
      </c>
      <c r="O215" s="76"/>
      <c r="P215" s="76"/>
      <c r="Q215" s="76"/>
      <c r="R215" s="76"/>
    </row>
    <row r="216" spans="2:18" x14ac:dyDescent="0.2">
      <c r="B216" s="85">
        <f t="shared" si="3"/>
        <v>41842</v>
      </c>
      <c r="C216" s="111" t="s">
        <v>435</v>
      </c>
      <c r="D216" s="111" t="s">
        <v>435</v>
      </c>
      <c r="E216" s="111">
        <v>7.0515601866725838E-3</v>
      </c>
      <c r="F216" s="111">
        <v>7.0515601866725838E-3</v>
      </c>
      <c r="G216" s="111">
        <v>0</v>
      </c>
      <c r="H216" s="111">
        <v>0</v>
      </c>
      <c r="I216" s="111">
        <v>9.5339398454962546E-3</v>
      </c>
      <c r="J216" s="111">
        <v>9.5339398454962546E-3</v>
      </c>
      <c r="K216" s="111">
        <v>5.3899369321812572E-3</v>
      </c>
      <c r="L216" s="111">
        <v>5.3899369321812572E-3</v>
      </c>
      <c r="M216" s="234">
        <v>242</v>
      </c>
      <c r="N216" s="234">
        <v>206</v>
      </c>
      <c r="O216" s="76"/>
      <c r="P216" s="76"/>
      <c r="Q216" s="76"/>
      <c r="R216" s="76"/>
    </row>
    <row r="217" spans="2:18" x14ac:dyDescent="0.2">
      <c r="B217" s="85">
        <f t="shared" si="3"/>
        <v>41843</v>
      </c>
      <c r="C217" s="111" t="s">
        <v>435</v>
      </c>
      <c r="D217" s="111" t="s">
        <v>435</v>
      </c>
      <c r="E217" s="111">
        <v>0</v>
      </c>
      <c r="F217" s="111">
        <v>0</v>
      </c>
      <c r="G217" s="111">
        <v>1.4936421180669478E-2</v>
      </c>
      <c r="H217" s="111">
        <v>1.4936421180669478E-2</v>
      </c>
      <c r="I217" s="111">
        <v>9.2888514175914674E-3</v>
      </c>
      <c r="J217" s="111">
        <v>9.2888514175914674E-3</v>
      </c>
      <c r="K217" s="111">
        <v>7.4458922568277162E-3</v>
      </c>
      <c r="L217" s="111">
        <v>7.4458922568277162E-3</v>
      </c>
      <c r="M217" s="234">
        <v>200</v>
      </c>
      <c r="N217" s="234">
        <v>169</v>
      </c>
      <c r="O217" s="76"/>
      <c r="P217" s="76"/>
      <c r="Q217" s="76"/>
      <c r="R217" s="76"/>
    </row>
    <row r="218" spans="2:18" x14ac:dyDescent="0.2">
      <c r="B218" s="85">
        <f t="shared" si="3"/>
        <v>41844</v>
      </c>
      <c r="C218" s="111" t="s">
        <v>435</v>
      </c>
      <c r="D218" s="111" t="s">
        <v>435</v>
      </c>
      <c r="E218" s="111">
        <v>0</v>
      </c>
      <c r="F218" s="111">
        <v>0</v>
      </c>
      <c r="G218" s="111">
        <v>1.3644038635436089E-3</v>
      </c>
      <c r="H218" s="111">
        <v>1.3644038635436089E-3</v>
      </c>
      <c r="I218" s="111">
        <v>3.297909885886828E-2</v>
      </c>
      <c r="J218" s="111">
        <v>3.297909885886828E-2</v>
      </c>
      <c r="K218" s="111">
        <v>9.3523476125648777E-3</v>
      </c>
      <c r="L218" s="111">
        <v>9.3523476125648777E-3</v>
      </c>
      <c r="M218" s="234">
        <v>219</v>
      </c>
      <c r="N218" s="234">
        <v>172</v>
      </c>
      <c r="O218" s="76"/>
      <c r="P218" s="76"/>
      <c r="Q218" s="76"/>
      <c r="R218" s="76"/>
    </row>
    <row r="219" spans="2:18" x14ac:dyDescent="0.2">
      <c r="B219" s="85">
        <f t="shared" si="3"/>
        <v>41845</v>
      </c>
      <c r="C219" s="111" t="s">
        <v>435</v>
      </c>
      <c r="D219" s="111" t="s">
        <v>435</v>
      </c>
      <c r="E219" s="111">
        <v>0</v>
      </c>
      <c r="F219" s="111">
        <v>0</v>
      </c>
      <c r="G219" s="111">
        <v>3.3569936701263571E-3</v>
      </c>
      <c r="H219" s="111">
        <v>3.3569936701263571E-3</v>
      </c>
      <c r="I219" s="111">
        <v>1.5342535586839732E-3</v>
      </c>
      <c r="J219" s="111">
        <v>1.5342535586839732E-3</v>
      </c>
      <c r="K219" s="111">
        <v>1.5241058777301936E-3</v>
      </c>
      <c r="L219" s="111">
        <v>1.5241058777301936E-3</v>
      </c>
      <c r="M219" s="234">
        <v>172</v>
      </c>
      <c r="N219" s="234">
        <v>160</v>
      </c>
      <c r="O219" s="76"/>
      <c r="P219" s="76"/>
      <c r="Q219" s="76"/>
      <c r="R219" s="76"/>
    </row>
    <row r="220" spans="2:18" x14ac:dyDescent="0.2">
      <c r="B220" s="85">
        <f t="shared" si="3"/>
        <v>41846</v>
      </c>
      <c r="C220" s="111" t="s">
        <v>435</v>
      </c>
      <c r="D220" s="111" t="s">
        <v>435</v>
      </c>
      <c r="E220" s="111">
        <v>0</v>
      </c>
      <c r="F220" s="111">
        <v>0</v>
      </c>
      <c r="G220" s="111">
        <v>0</v>
      </c>
      <c r="H220" s="111">
        <v>0</v>
      </c>
      <c r="I220" s="111">
        <v>0</v>
      </c>
      <c r="J220" s="111">
        <v>0</v>
      </c>
      <c r="K220" s="111">
        <v>0</v>
      </c>
      <c r="L220" s="111">
        <v>0</v>
      </c>
      <c r="M220" s="234">
        <v>99</v>
      </c>
      <c r="N220" s="234">
        <v>72</v>
      </c>
      <c r="O220" s="76"/>
      <c r="P220" s="76"/>
      <c r="Q220" s="76"/>
      <c r="R220" s="76"/>
    </row>
    <row r="221" spans="2:18" x14ac:dyDescent="0.2">
      <c r="B221" s="85">
        <f t="shared" si="3"/>
        <v>41847</v>
      </c>
      <c r="C221" s="111" t="s">
        <v>435</v>
      </c>
      <c r="D221" s="111" t="s">
        <v>435</v>
      </c>
      <c r="E221" s="111">
        <v>0</v>
      </c>
      <c r="F221" s="111">
        <v>0</v>
      </c>
      <c r="G221" s="111">
        <v>2.6807935148804047E-3</v>
      </c>
      <c r="H221" s="111">
        <v>2.6807935148804047E-3</v>
      </c>
      <c r="I221" s="111">
        <v>1.0543704168463982E-2</v>
      </c>
      <c r="J221" s="111">
        <v>1.0543704168463982E-2</v>
      </c>
      <c r="K221" s="111">
        <v>3.7322071884347881E-3</v>
      </c>
      <c r="L221" s="111">
        <v>3.7322071884347881E-3</v>
      </c>
      <c r="M221" s="234">
        <v>118</v>
      </c>
      <c r="N221" s="234">
        <v>77</v>
      </c>
      <c r="O221" s="76"/>
      <c r="P221" s="76"/>
      <c r="Q221" s="76"/>
      <c r="R221" s="76"/>
    </row>
    <row r="222" spans="2:18" x14ac:dyDescent="0.2">
      <c r="B222" s="85">
        <f t="shared" si="3"/>
        <v>41848</v>
      </c>
      <c r="C222" s="111" t="s">
        <v>435</v>
      </c>
      <c r="D222" s="111" t="s">
        <v>435</v>
      </c>
      <c r="E222" s="111">
        <v>0</v>
      </c>
      <c r="F222" s="111">
        <v>0</v>
      </c>
      <c r="G222" s="111">
        <v>0</v>
      </c>
      <c r="H222" s="111">
        <v>0</v>
      </c>
      <c r="I222" s="111">
        <v>0</v>
      </c>
      <c r="J222" s="111">
        <v>0</v>
      </c>
      <c r="K222" s="111">
        <v>0</v>
      </c>
      <c r="L222" s="111">
        <v>0</v>
      </c>
      <c r="M222" s="234">
        <v>367</v>
      </c>
      <c r="N222" s="234">
        <v>285</v>
      </c>
      <c r="O222" s="76"/>
      <c r="P222" s="76"/>
      <c r="Q222" s="76"/>
      <c r="R222" s="76"/>
    </row>
    <row r="223" spans="2:18" x14ac:dyDescent="0.2">
      <c r="B223" s="85">
        <f t="shared" si="3"/>
        <v>41849</v>
      </c>
      <c r="C223" s="111" t="s">
        <v>435</v>
      </c>
      <c r="D223" s="111" t="s">
        <v>435</v>
      </c>
      <c r="E223" s="111">
        <v>3.7427256979520999E-3</v>
      </c>
      <c r="F223" s="111">
        <v>3.7427256979520999E-3</v>
      </c>
      <c r="G223" s="111">
        <v>0</v>
      </c>
      <c r="H223" s="111">
        <v>0</v>
      </c>
      <c r="I223" s="111">
        <v>1.3087722050115682E-3</v>
      </c>
      <c r="J223" s="111">
        <v>1.3087722050115682E-3</v>
      </c>
      <c r="K223" s="111">
        <v>1.8482429784627435E-3</v>
      </c>
      <c r="L223" s="111">
        <v>1.8482429784627435E-3</v>
      </c>
      <c r="M223" s="234">
        <v>205</v>
      </c>
      <c r="N223" s="234">
        <v>170</v>
      </c>
      <c r="O223" s="76"/>
      <c r="P223" s="76"/>
      <c r="Q223" s="76"/>
      <c r="R223" s="76"/>
    </row>
    <row r="224" spans="2:18" x14ac:dyDescent="0.2">
      <c r="B224" s="85">
        <f t="shared" si="3"/>
        <v>41850</v>
      </c>
      <c r="C224" s="111" t="s">
        <v>435</v>
      </c>
      <c r="D224" s="111" t="s">
        <v>435</v>
      </c>
      <c r="E224" s="111">
        <v>0</v>
      </c>
      <c r="F224" s="111">
        <v>0</v>
      </c>
      <c r="G224" s="111">
        <v>0</v>
      </c>
      <c r="H224" s="111">
        <v>0</v>
      </c>
      <c r="I224" s="111">
        <v>1.1519156111525039E-3</v>
      </c>
      <c r="J224" s="111">
        <v>1.1519156111525039E-3</v>
      </c>
      <c r="K224" s="111">
        <v>3.1090701498836414E-4</v>
      </c>
      <c r="L224" s="111">
        <v>3.1090701498836414E-4</v>
      </c>
      <c r="M224" s="234">
        <v>194</v>
      </c>
      <c r="N224" s="234">
        <v>182</v>
      </c>
      <c r="O224" s="76"/>
      <c r="P224" s="76"/>
      <c r="Q224" s="76"/>
      <c r="R224" s="76"/>
    </row>
    <row r="225" spans="2:18" x14ac:dyDescent="0.2">
      <c r="B225" s="85">
        <f t="shared" si="3"/>
        <v>41851</v>
      </c>
      <c r="C225" s="111" t="s">
        <v>435</v>
      </c>
      <c r="D225" s="111" t="s">
        <v>435</v>
      </c>
      <c r="E225" s="111">
        <v>6.1970263547507778E-3</v>
      </c>
      <c r="F225" s="111">
        <v>6.1970263547507778E-3</v>
      </c>
      <c r="G225" s="111">
        <v>3.9831790209902136E-2</v>
      </c>
      <c r="H225" s="111">
        <v>3.9831790209902136E-2</v>
      </c>
      <c r="I225" s="111">
        <v>3.8709266303282225E-2</v>
      </c>
      <c r="J225" s="111">
        <v>3.8709266303282225E-2</v>
      </c>
      <c r="K225" s="111">
        <v>2.6093698113257471E-2</v>
      </c>
      <c r="L225" s="111">
        <v>2.6093698113257471E-2</v>
      </c>
      <c r="M225" s="234">
        <v>748</v>
      </c>
      <c r="N225" s="234">
        <v>465</v>
      </c>
      <c r="O225" s="76"/>
      <c r="P225" s="76"/>
      <c r="Q225" s="76"/>
      <c r="R225" s="76"/>
    </row>
    <row r="226" spans="2:18" x14ac:dyDescent="0.2">
      <c r="B226" s="85">
        <f t="shared" si="3"/>
        <v>41852</v>
      </c>
      <c r="C226" s="111" t="s">
        <v>435</v>
      </c>
      <c r="D226" s="111" t="s">
        <v>435</v>
      </c>
      <c r="E226" s="111">
        <v>0</v>
      </c>
      <c r="F226" s="111">
        <v>0</v>
      </c>
      <c r="G226" s="111">
        <v>8.6025463537207011E-3</v>
      </c>
      <c r="H226" s="111">
        <v>8.6025463537207011E-3</v>
      </c>
      <c r="I226" s="111">
        <v>5.7203639072977534E-3</v>
      </c>
      <c r="J226" s="111">
        <v>5.7203639072977534E-3</v>
      </c>
      <c r="K226" s="111">
        <v>4.3884194413463997E-3</v>
      </c>
      <c r="L226" s="111">
        <v>4.3884194413463997E-3</v>
      </c>
      <c r="M226" s="234">
        <v>388</v>
      </c>
      <c r="N226" s="234">
        <v>178</v>
      </c>
      <c r="O226" s="76"/>
      <c r="P226" s="76"/>
      <c r="Q226" s="76"/>
      <c r="R226" s="76"/>
    </row>
    <row r="227" spans="2:18" x14ac:dyDescent="0.2">
      <c r="B227" s="85">
        <f t="shared" si="3"/>
        <v>41853</v>
      </c>
      <c r="C227" s="111" t="s">
        <v>435</v>
      </c>
      <c r="D227" s="111" t="s">
        <v>435</v>
      </c>
      <c r="E227" s="111">
        <v>0</v>
      </c>
      <c r="F227" s="111">
        <v>0</v>
      </c>
      <c r="G227" s="111">
        <v>0</v>
      </c>
      <c r="H227" s="111">
        <v>0</v>
      </c>
      <c r="I227" s="111">
        <v>0</v>
      </c>
      <c r="J227" s="111">
        <v>0</v>
      </c>
      <c r="K227" s="111">
        <v>0</v>
      </c>
      <c r="L227" s="111">
        <v>0</v>
      </c>
      <c r="M227" s="234">
        <v>198</v>
      </c>
      <c r="N227" s="234">
        <v>122</v>
      </c>
      <c r="O227" s="76"/>
      <c r="P227" s="76"/>
      <c r="Q227" s="76"/>
      <c r="R227" s="76"/>
    </row>
    <row r="228" spans="2:18" x14ac:dyDescent="0.2">
      <c r="B228" s="85">
        <f t="shared" si="3"/>
        <v>41854</v>
      </c>
      <c r="C228" s="111" t="s">
        <v>435</v>
      </c>
      <c r="D228" s="111" t="s">
        <v>435</v>
      </c>
      <c r="E228" s="111">
        <v>0</v>
      </c>
      <c r="F228" s="111">
        <v>0</v>
      </c>
      <c r="G228" s="111">
        <v>0</v>
      </c>
      <c r="H228" s="111">
        <v>0</v>
      </c>
      <c r="I228" s="111">
        <v>1.1573075565664091E-2</v>
      </c>
      <c r="J228" s="111">
        <v>1.1573075565664091E-2</v>
      </c>
      <c r="K228" s="111">
        <v>3.1236232442022455E-3</v>
      </c>
      <c r="L228" s="111">
        <v>3.1236232442022455E-3</v>
      </c>
      <c r="M228" s="234">
        <v>106</v>
      </c>
      <c r="N228" s="234">
        <v>99</v>
      </c>
      <c r="O228" s="76"/>
      <c r="P228" s="76"/>
      <c r="Q228" s="76"/>
      <c r="R228" s="76"/>
    </row>
    <row r="229" spans="2:18" x14ac:dyDescent="0.2">
      <c r="B229" s="85">
        <f t="shared" si="3"/>
        <v>41855</v>
      </c>
      <c r="C229" s="111" t="s">
        <v>435</v>
      </c>
      <c r="D229" s="111" t="s">
        <v>435</v>
      </c>
      <c r="E229" s="111">
        <v>0</v>
      </c>
      <c r="F229" s="111">
        <v>0</v>
      </c>
      <c r="G229" s="111">
        <v>1.4604322879572353E-3</v>
      </c>
      <c r="H229" s="111">
        <v>1.4604322879572353E-3</v>
      </c>
      <c r="I229" s="111">
        <v>0</v>
      </c>
      <c r="J229" s="111">
        <v>0</v>
      </c>
      <c r="K229" s="111">
        <v>4.8289812966277834E-4</v>
      </c>
      <c r="L229" s="111">
        <v>4.8289812966277834E-4</v>
      </c>
      <c r="M229" s="234">
        <v>285</v>
      </c>
      <c r="N229" s="234">
        <v>199</v>
      </c>
      <c r="O229" s="76"/>
      <c r="P229" s="76"/>
      <c r="Q229" s="76"/>
      <c r="R229" s="76"/>
    </row>
    <row r="230" spans="2:18" x14ac:dyDescent="0.2">
      <c r="B230" s="85">
        <f t="shared" si="3"/>
        <v>41856</v>
      </c>
      <c r="C230" s="111" t="s">
        <v>435</v>
      </c>
      <c r="D230" s="111" t="s">
        <v>435</v>
      </c>
      <c r="E230" s="111">
        <v>0</v>
      </c>
      <c r="F230" s="111">
        <v>0</v>
      </c>
      <c r="G230" s="111">
        <v>0</v>
      </c>
      <c r="H230" s="111">
        <v>0</v>
      </c>
      <c r="I230" s="111">
        <v>4.8282420297243245E-3</v>
      </c>
      <c r="J230" s="111">
        <v>4.8282420297243245E-3</v>
      </c>
      <c r="K230" s="111">
        <v>1.3031634458022922E-3</v>
      </c>
      <c r="L230" s="111">
        <v>1.3031634458022922E-3</v>
      </c>
      <c r="M230" s="234">
        <v>243</v>
      </c>
      <c r="N230" s="234">
        <v>215</v>
      </c>
      <c r="O230" s="76"/>
      <c r="P230" s="76"/>
      <c r="Q230" s="76"/>
      <c r="R230" s="76"/>
    </row>
    <row r="231" spans="2:18" x14ac:dyDescent="0.2">
      <c r="B231" s="85">
        <f t="shared" si="3"/>
        <v>41857</v>
      </c>
      <c r="C231" s="111" t="s">
        <v>435</v>
      </c>
      <c r="D231" s="111" t="s">
        <v>435</v>
      </c>
      <c r="E231" s="111">
        <v>0</v>
      </c>
      <c r="F231" s="111">
        <v>0</v>
      </c>
      <c r="G231" s="111">
        <v>0</v>
      </c>
      <c r="H231" s="111">
        <v>0</v>
      </c>
      <c r="I231" s="111">
        <v>3.5978981216422887E-3</v>
      </c>
      <c r="J231" s="111">
        <v>3.5978981216422887E-3</v>
      </c>
      <c r="K231" s="111">
        <v>9.7108829362323092E-4</v>
      </c>
      <c r="L231" s="111">
        <v>9.7108829362323092E-4</v>
      </c>
      <c r="M231" s="234">
        <v>204</v>
      </c>
      <c r="N231" s="234">
        <v>185</v>
      </c>
      <c r="O231" s="76"/>
      <c r="P231" s="76"/>
      <c r="Q231" s="76"/>
      <c r="R231" s="76"/>
    </row>
    <row r="232" spans="2:18" x14ac:dyDescent="0.2">
      <c r="B232" s="85">
        <f t="shared" si="3"/>
        <v>41858</v>
      </c>
      <c r="C232" s="111" t="s">
        <v>435</v>
      </c>
      <c r="D232" s="111" t="s">
        <v>435</v>
      </c>
      <c r="E232" s="111">
        <v>1.7918713297275096E-3</v>
      </c>
      <c r="F232" s="111">
        <v>1.7918713297275096E-3</v>
      </c>
      <c r="G232" s="111">
        <v>7.5702407912742169E-3</v>
      </c>
      <c r="H232" s="111">
        <v>7.5702407912742169E-3</v>
      </c>
      <c r="I232" s="111">
        <v>0</v>
      </c>
      <c r="J232" s="111">
        <v>0</v>
      </c>
      <c r="K232" s="111">
        <v>3.2188798615603829E-3</v>
      </c>
      <c r="L232" s="111">
        <v>3.2188798615603829E-3</v>
      </c>
      <c r="M232" s="234">
        <v>284</v>
      </c>
      <c r="N232" s="234">
        <v>242</v>
      </c>
      <c r="O232" s="76"/>
      <c r="P232" s="76"/>
      <c r="Q232" s="76"/>
      <c r="R232" s="76"/>
    </row>
    <row r="233" spans="2:18" x14ac:dyDescent="0.2">
      <c r="B233" s="85">
        <f t="shared" si="3"/>
        <v>41859</v>
      </c>
      <c r="C233" s="111" t="s">
        <v>435</v>
      </c>
      <c r="D233" s="111" t="s">
        <v>435</v>
      </c>
      <c r="E233" s="111">
        <v>0</v>
      </c>
      <c r="F233" s="111">
        <v>0</v>
      </c>
      <c r="G233" s="111">
        <v>0</v>
      </c>
      <c r="H233" s="111">
        <v>0</v>
      </c>
      <c r="I233" s="111">
        <v>1.6352299909807459E-2</v>
      </c>
      <c r="J233" s="111">
        <v>1.6352299909807459E-2</v>
      </c>
      <c r="K233" s="111">
        <v>4.4135566042603526E-3</v>
      </c>
      <c r="L233" s="111">
        <v>4.4135566042603526E-3</v>
      </c>
      <c r="M233" s="234">
        <v>219</v>
      </c>
      <c r="N233" s="234">
        <v>182</v>
      </c>
      <c r="O233" s="76"/>
      <c r="P233" s="76"/>
      <c r="Q233" s="76"/>
      <c r="R233" s="76"/>
    </row>
    <row r="234" spans="2:18" x14ac:dyDescent="0.2">
      <c r="B234" s="85">
        <f t="shared" si="3"/>
        <v>41860</v>
      </c>
      <c r="C234" s="111" t="s">
        <v>435</v>
      </c>
      <c r="D234" s="111" t="s">
        <v>435</v>
      </c>
      <c r="E234" s="111">
        <v>6.7501548428552027E-3</v>
      </c>
      <c r="F234" s="111">
        <v>6.7501548428552027E-3</v>
      </c>
      <c r="G234" s="111">
        <v>0</v>
      </c>
      <c r="H234" s="111">
        <v>0</v>
      </c>
      <c r="I234" s="111">
        <v>3.7841653268499273E-3</v>
      </c>
      <c r="J234" s="111">
        <v>3.7841653268499273E-3</v>
      </c>
      <c r="K234" s="111">
        <v>3.717654094116184E-3</v>
      </c>
      <c r="L234" s="111">
        <v>3.717654094116184E-3</v>
      </c>
      <c r="M234" s="234">
        <v>98</v>
      </c>
      <c r="N234" s="234">
        <v>85</v>
      </c>
      <c r="O234" s="76"/>
      <c r="P234" s="76"/>
      <c r="Q234" s="76"/>
      <c r="R234" s="76"/>
    </row>
    <row r="235" spans="2:18" x14ac:dyDescent="0.2">
      <c r="B235" s="85">
        <f t="shared" si="3"/>
        <v>41861</v>
      </c>
      <c r="C235" s="111" t="s">
        <v>435</v>
      </c>
      <c r="D235" s="111" t="s">
        <v>435</v>
      </c>
      <c r="E235" s="111">
        <v>0</v>
      </c>
      <c r="F235" s="111">
        <v>0</v>
      </c>
      <c r="G235" s="111">
        <v>1.4764370253595063E-3</v>
      </c>
      <c r="H235" s="111">
        <v>1.4764370253595063E-3</v>
      </c>
      <c r="I235" s="111">
        <v>1.6558174189247481E-2</v>
      </c>
      <c r="J235" s="111">
        <v>1.6558174189247481E-2</v>
      </c>
      <c r="K235" s="111">
        <v>4.9573131283463844E-3</v>
      </c>
      <c r="L235" s="111">
        <v>4.9573131283463844E-3</v>
      </c>
      <c r="M235" s="234">
        <v>179</v>
      </c>
      <c r="N235" s="234">
        <v>139</v>
      </c>
      <c r="O235" s="76"/>
      <c r="P235" s="76"/>
      <c r="Q235" s="76"/>
      <c r="R235" s="76"/>
    </row>
    <row r="236" spans="2:18" x14ac:dyDescent="0.2">
      <c r="B236" s="85">
        <f t="shared" si="3"/>
        <v>41862</v>
      </c>
      <c r="C236" s="111" t="s">
        <v>435</v>
      </c>
      <c r="D236" s="111" t="s">
        <v>435</v>
      </c>
      <c r="E236" s="111">
        <v>9.621785975708716E-3</v>
      </c>
      <c r="F236" s="111">
        <v>9.621785975708716E-3</v>
      </c>
      <c r="G236" s="111">
        <v>4.0491985627745817E-3</v>
      </c>
      <c r="H236" s="111">
        <v>4.0491985627745817E-3</v>
      </c>
      <c r="I236" s="111">
        <v>4.259636876985216E-3</v>
      </c>
      <c r="J236" s="111">
        <v>4.259636876985216E-3</v>
      </c>
      <c r="K236" s="111">
        <v>6.3319190371672798E-3</v>
      </c>
      <c r="L236" s="111">
        <v>6.3319190371672798E-3</v>
      </c>
      <c r="M236" s="234">
        <v>334</v>
      </c>
      <c r="N236" s="234">
        <v>270</v>
      </c>
      <c r="O236" s="76"/>
      <c r="P236" s="76"/>
      <c r="Q236" s="76"/>
      <c r="R236" s="76"/>
    </row>
    <row r="237" spans="2:18" x14ac:dyDescent="0.2">
      <c r="B237" s="85">
        <f t="shared" si="3"/>
        <v>41863</v>
      </c>
      <c r="C237" s="111" t="s">
        <v>435</v>
      </c>
      <c r="D237" s="111" t="s">
        <v>435</v>
      </c>
      <c r="E237" s="111">
        <v>0</v>
      </c>
      <c r="F237" s="111">
        <v>0</v>
      </c>
      <c r="G237" s="111">
        <v>2.8328385202019799E-3</v>
      </c>
      <c r="H237" s="111">
        <v>2.8328385202019799E-3</v>
      </c>
      <c r="I237" s="111">
        <v>3.5890749382377157E-2</v>
      </c>
      <c r="J237" s="111">
        <v>3.5890749382377157E-2</v>
      </c>
      <c r="K237" s="111">
        <v>1.0623758852581124E-2</v>
      </c>
      <c r="L237" s="111">
        <v>1.0623758852581124E-2</v>
      </c>
      <c r="M237" s="234">
        <v>309</v>
      </c>
      <c r="N237" s="234">
        <v>240</v>
      </c>
      <c r="O237" s="76"/>
      <c r="P237" s="76"/>
      <c r="Q237" s="76"/>
      <c r="R237" s="76"/>
    </row>
    <row r="238" spans="2:18" x14ac:dyDescent="0.2">
      <c r="B238" s="85">
        <f t="shared" si="3"/>
        <v>41864</v>
      </c>
      <c r="C238" s="111" t="s">
        <v>435</v>
      </c>
      <c r="D238" s="111" t="s">
        <v>435</v>
      </c>
      <c r="E238" s="111">
        <v>0</v>
      </c>
      <c r="F238" s="111">
        <v>0</v>
      </c>
      <c r="G238" s="111">
        <v>0</v>
      </c>
      <c r="H238" s="111">
        <v>0</v>
      </c>
      <c r="I238" s="111">
        <v>7.0487431865417045E-3</v>
      </c>
      <c r="J238" s="111">
        <v>7.0487431865417045E-3</v>
      </c>
      <c r="K238" s="111">
        <v>1.9024863300139048E-3</v>
      </c>
      <c r="L238" s="111">
        <v>1.9024863300139048E-3</v>
      </c>
      <c r="M238" s="234">
        <v>273</v>
      </c>
      <c r="N238" s="234">
        <v>255</v>
      </c>
      <c r="O238" s="76"/>
      <c r="P238" s="76"/>
      <c r="Q238" s="76"/>
      <c r="R238" s="76"/>
    </row>
    <row r="239" spans="2:18" x14ac:dyDescent="0.2">
      <c r="B239" s="85">
        <f t="shared" si="3"/>
        <v>41865</v>
      </c>
      <c r="C239" s="111" t="s">
        <v>435</v>
      </c>
      <c r="D239" s="111" t="s">
        <v>435</v>
      </c>
      <c r="E239" s="111">
        <v>0</v>
      </c>
      <c r="F239" s="111">
        <v>0</v>
      </c>
      <c r="G239" s="111">
        <v>0</v>
      </c>
      <c r="H239" s="111">
        <v>0</v>
      </c>
      <c r="I239" s="111">
        <v>1.5195482530096858E-3</v>
      </c>
      <c r="J239" s="111">
        <v>1.5195482530096858E-3</v>
      </c>
      <c r="K239" s="111">
        <v>4.1013265806975695E-4</v>
      </c>
      <c r="L239" s="111">
        <v>4.1013265806975695E-4</v>
      </c>
      <c r="M239" s="234">
        <v>160</v>
      </c>
      <c r="N239" s="234">
        <v>148</v>
      </c>
      <c r="O239" s="76"/>
      <c r="P239" s="76"/>
      <c r="Q239" s="76"/>
      <c r="R239" s="76"/>
    </row>
    <row r="240" spans="2:18" x14ac:dyDescent="0.2">
      <c r="B240" s="85">
        <f t="shared" si="3"/>
        <v>41866</v>
      </c>
      <c r="C240" s="111" t="s">
        <v>435</v>
      </c>
      <c r="D240" s="111" t="s">
        <v>435</v>
      </c>
      <c r="E240" s="111">
        <v>1.600429254203942E-2</v>
      </c>
      <c r="F240" s="111">
        <v>1.600429254203942E-2</v>
      </c>
      <c r="G240" s="111">
        <v>1.642086057473012E-2</v>
      </c>
      <c r="H240" s="111">
        <v>1.642086057473012E-2</v>
      </c>
      <c r="I240" s="111">
        <v>2.2057958511430923E-4</v>
      </c>
      <c r="J240" s="111">
        <v>2.2057958511430923E-4</v>
      </c>
      <c r="K240" s="111">
        <v>1.1881940006853184E-2</v>
      </c>
      <c r="L240" s="111">
        <v>1.1881940006853184E-2</v>
      </c>
      <c r="M240" s="234">
        <v>192</v>
      </c>
      <c r="N240" s="234">
        <v>173</v>
      </c>
      <c r="O240" s="76"/>
      <c r="P240" s="76"/>
      <c r="Q240" s="76"/>
      <c r="R240" s="76"/>
    </row>
    <row r="241" spans="2:18" x14ac:dyDescent="0.2">
      <c r="B241" s="85">
        <f t="shared" si="3"/>
        <v>41867</v>
      </c>
      <c r="C241" s="111" t="s">
        <v>435</v>
      </c>
      <c r="D241" s="111" t="s">
        <v>435</v>
      </c>
      <c r="E241" s="111">
        <v>0</v>
      </c>
      <c r="F241" s="111">
        <v>0</v>
      </c>
      <c r="G241" s="111">
        <v>1.1843505677680594E-3</v>
      </c>
      <c r="H241" s="111">
        <v>1.1843505677680594E-3</v>
      </c>
      <c r="I241" s="111">
        <v>3.3822203050860752E-4</v>
      </c>
      <c r="J241" s="111">
        <v>3.3822203050860752E-4</v>
      </c>
      <c r="K241" s="111">
        <v>4.8289812966277834E-4</v>
      </c>
      <c r="L241" s="111">
        <v>4.8289812966277834E-4</v>
      </c>
      <c r="M241" s="234">
        <v>115</v>
      </c>
      <c r="N241" s="234">
        <v>107</v>
      </c>
      <c r="O241" s="76"/>
      <c r="P241" s="76"/>
      <c r="Q241" s="76"/>
      <c r="R241" s="76"/>
    </row>
    <row r="242" spans="2:18" x14ac:dyDescent="0.2">
      <c r="B242" s="85">
        <f t="shared" si="3"/>
        <v>41868</v>
      </c>
      <c r="C242" s="111" t="s">
        <v>435</v>
      </c>
      <c r="D242" s="111" t="s">
        <v>435</v>
      </c>
      <c r="E242" s="111">
        <v>0</v>
      </c>
      <c r="F242" s="111">
        <v>0</v>
      </c>
      <c r="G242" s="111">
        <v>0</v>
      </c>
      <c r="H242" s="111">
        <v>0</v>
      </c>
      <c r="I242" s="111">
        <v>3.4802556762479901E-3</v>
      </c>
      <c r="J242" s="111">
        <v>3.4802556762479901E-3</v>
      </c>
      <c r="K242" s="111">
        <v>9.3933608783718526E-4</v>
      </c>
      <c r="L242" s="111">
        <v>9.3933608783718526E-4</v>
      </c>
      <c r="M242" s="234">
        <v>91</v>
      </c>
      <c r="N242" s="234">
        <v>76</v>
      </c>
      <c r="O242" s="76"/>
      <c r="P242" s="76"/>
      <c r="Q242" s="76"/>
      <c r="R242" s="76"/>
    </row>
    <row r="243" spans="2:18" x14ac:dyDescent="0.2">
      <c r="B243" s="85">
        <f t="shared" si="3"/>
        <v>41869</v>
      </c>
      <c r="C243" s="111" t="s">
        <v>435</v>
      </c>
      <c r="D243" s="111" t="s">
        <v>435</v>
      </c>
      <c r="E243" s="111">
        <v>0</v>
      </c>
      <c r="F243" s="111">
        <v>0</v>
      </c>
      <c r="G243" s="111">
        <v>0</v>
      </c>
      <c r="H243" s="111">
        <v>0</v>
      </c>
      <c r="I243" s="111">
        <v>1.745029606682091E-3</v>
      </c>
      <c r="J243" s="111">
        <v>1.745029606682091E-3</v>
      </c>
      <c r="K243" s="111">
        <v>4.7099105249301122E-4</v>
      </c>
      <c r="L243" s="111">
        <v>4.7099105249301122E-4</v>
      </c>
      <c r="M243" s="234">
        <v>216</v>
      </c>
      <c r="N243" s="234">
        <v>197</v>
      </c>
      <c r="O243" s="76"/>
      <c r="P243" s="76"/>
      <c r="Q243" s="76"/>
      <c r="R243" s="76"/>
    </row>
    <row r="244" spans="2:18" x14ac:dyDescent="0.2">
      <c r="B244" s="85">
        <f t="shared" si="3"/>
        <v>41870</v>
      </c>
      <c r="C244" s="111" t="s">
        <v>435</v>
      </c>
      <c r="D244" s="111" t="s">
        <v>435</v>
      </c>
      <c r="E244" s="111">
        <v>0</v>
      </c>
      <c r="F244" s="111">
        <v>0</v>
      </c>
      <c r="G244" s="111">
        <v>0</v>
      </c>
      <c r="H244" s="111">
        <v>0</v>
      </c>
      <c r="I244" s="111">
        <v>2.8479275322536371E-3</v>
      </c>
      <c r="J244" s="111">
        <v>2.8479275322536371E-3</v>
      </c>
      <c r="K244" s="111">
        <v>7.6866798173718959E-4</v>
      </c>
      <c r="L244" s="111">
        <v>7.6866798173718959E-4</v>
      </c>
      <c r="M244" s="234">
        <v>185</v>
      </c>
      <c r="N244" s="234">
        <v>162</v>
      </c>
      <c r="O244" s="76"/>
      <c r="P244" s="76"/>
      <c r="Q244" s="76"/>
      <c r="R244" s="76"/>
    </row>
    <row r="245" spans="2:18" x14ac:dyDescent="0.2">
      <c r="B245" s="85">
        <f t="shared" si="3"/>
        <v>41871</v>
      </c>
      <c r="C245" s="111" t="s">
        <v>435</v>
      </c>
      <c r="D245" s="111" t="s">
        <v>435</v>
      </c>
      <c r="E245" s="111">
        <v>0</v>
      </c>
      <c r="F245" s="111">
        <v>0</v>
      </c>
      <c r="G245" s="111">
        <v>0</v>
      </c>
      <c r="H245" s="111">
        <v>0</v>
      </c>
      <c r="I245" s="111">
        <v>4.259636876985216E-3</v>
      </c>
      <c r="J245" s="111">
        <v>4.259636876985216E-3</v>
      </c>
      <c r="K245" s="111">
        <v>1.149694451169738E-3</v>
      </c>
      <c r="L245" s="111">
        <v>1.149694451169738E-3</v>
      </c>
      <c r="M245" s="234">
        <v>206</v>
      </c>
      <c r="N245" s="234">
        <v>186</v>
      </c>
      <c r="O245" s="76"/>
      <c r="P245" s="76"/>
      <c r="Q245" s="76"/>
      <c r="R245" s="76"/>
    </row>
    <row r="246" spans="2:18" x14ac:dyDescent="0.2">
      <c r="B246" s="85">
        <f t="shared" si="3"/>
        <v>41872</v>
      </c>
      <c r="C246" s="111" t="s">
        <v>435</v>
      </c>
      <c r="D246" s="111" t="s">
        <v>435</v>
      </c>
      <c r="E246" s="111">
        <v>0</v>
      </c>
      <c r="F246" s="111">
        <v>0</v>
      </c>
      <c r="G246" s="111">
        <v>0</v>
      </c>
      <c r="H246" s="111">
        <v>0</v>
      </c>
      <c r="I246" s="111">
        <v>1.4705305674287284E-4</v>
      </c>
      <c r="J246" s="111">
        <v>1.4705305674287284E-4</v>
      </c>
      <c r="K246" s="111">
        <v>3.9690257232557122E-5</v>
      </c>
      <c r="L246" s="111">
        <v>3.9690257232557122E-5</v>
      </c>
      <c r="M246" s="234">
        <v>125</v>
      </c>
      <c r="N246" s="234">
        <v>109</v>
      </c>
      <c r="O246" s="76"/>
      <c r="P246" s="76"/>
      <c r="Q246" s="76"/>
      <c r="R246" s="76"/>
    </row>
    <row r="247" spans="2:18" x14ac:dyDescent="0.2">
      <c r="B247" s="85">
        <f t="shared" si="3"/>
        <v>41873</v>
      </c>
      <c r="C247" s="111" t="s">
        <v>435</v>
      </c>
      <c r="D247" s="111" t="s">
        <v>435</v>
      </c>
      <c r="E247" s="111">
        <v>0</v>
      </c>
      <c r="F247" s="111">
        <v>0</v>
      </c>
      <c r="G247" s="111">
        <v>0</v>
      </c>
      <c r="H247" s="111">
        <v>0</v>
      </c>
      <c r="I247" s="111">
        <v>2.4606878161640717E-3</v>
      </c>
      <c r="J247" s="111">
        <v>2.4606878161640717E-3</v>
      </c>
      <c r="K247" s="111">
        <v>6.6415030435812254E-4</v>
      </c>
      <c r="L247" s="111">
        <v>6.6415030435812254E-4</v>
      </c>
      <c r="M247" s="234">
        <v>123</v>
      </c>
      <c r="N247" s="234">
        <v>91</v>
      </c>
      <c r="O247" s="76"/>
      <c r="P247" s="76"/>
      <c r="Q247" s="76"/>
      <c r="R247" s="76"/>
    </row>
    <row r="248" spans="2:18" x14ac:dyDescent="0.2">
      <c r="B248" s="85">
        <f t="shared" si="3"/>
        <v>41874</v>
      </c>
      <c r="C248" s="111" t="s">
        <v>435</v>
      </c>
      <c r="D248" s="111" t="s">
        <v>435</v>
      </c>
      <c r="E248" s="111">
        <v>0</v>
      </c>
      <c r="F248" s="111">
        <v>0</v>
      </c>
      <c r="G248" s="111">
        <v>1.3908116802573563E-2</v>
      </c>
      <c r="H248" s="111">
        <v>1.3908116802573563E-2</v>
      </c>
      <c r="I248" s="111">
        <v>2.9155719383553588E-2</v>
      </c>
      <c r="J248" s="111">
        <v>2.9155719383553588E-2</v>
      </c>
      <c r="K248" s="111">
        <v>1.2468032805320611E-2</v>
      </c>
      <c r="L248" s="111">
        <v>1.2468032805320611E-2</v>
      </c>
      <c r="M248" s="234">
        <v>153</v>
      </c>
      <c r="N248" s="234">
        <v>128</v>
      </c>
      <c r="O248" s="76"/>
      <c r="P248" s="76"/>
      <c r="Q248" s="76"/>
      <c r="R248" s="76"/>
    </row>
    <row r="249" spans="2:18" x14ac:dyDescent="0.2">
      <c r="B249" s="85">
        <f t="shared" si="3"/>
        <v>41875</v>
      </c>
      <c r="C249" s="111" t="s">
        <v>435</v>
      </c>
      <c r="D249" s="111" t="s">
        <v>435</v>
      </c>
      <c r="E249" s="111">
        <v>6.8163977755623193E-3</v>
      </c>
      <c r="F249" s="111">
        <v>6.8163977755623193E-3</v>
      </c>
      <c r="G249" s="111">
        <v>0</v>
      </c>
      <c r="H249" s="111">
        <v>0</v>
      </c>
      <c r="I249" s="111">
        <v>3.7253441041527786E-3</v>
      </c>
      <c r="J249" s="111">
        <v>3.7253441041527786E-3</v>
      </c>
      <c r="K249" s="111">
        <v>3.7282381627115327E-3</v>
      </c>
      <c r="L249" s="111">
        <v>3.7282381627115327E-3</v>
      </c>
      <c r="M249" s="234">
        <v>94</v>
      </c>
      <c r="N249" s="234">
        <v>80</v>
      </c>
      <c r="O249" s="76"/>
      <c r="P249" s="76"/>
      <c r="Q249" s="76"/>
      <c r="R249" s="76"/>
    </row>
    <row r="250" spans="2:18" x14ac:dyDescent="0.2">
      <c r="B250" s="85">
        <f t="shared" si="3"/>
        <v>41876</v>
      </c>
      <c r="C250" s="111" t="s">
        <v>435</v>
      </c>
      <c r="D250" s="111" t="s">
        <v>435</v>
      </c>
      <c r="E250" s="111">
        <v>2.6354750777526421E-2</v>
      </c>
      <c r="F250" s="111">
        <v>2.6354750777526421E-2</v>
      </c>
      <c r="G250" s="111">
        <v>1.6552899658298856E-2</v>
      </c>
      <c r="H250" s="111">
        <v>1.6552899658298856E-2</v>
      </c>
      <c r="I250" s="111">
        <v>2.6641112113250459E-2</v>
      </c>
      <c r="J250" s="111">
        <v>2.6641112113250459E-2</v>
      </c>
      <c r="K250" s="111">
        <v>2.3191017300983129E-2</v>
      </c>
      <c r="L250" s="111">
        <v>2.3191017300983129E-2</v>
      </c>
      <c r="M250" s="234">
        <v>192</v>
      </c>
      <c r="N250" s="234">
        <v>183</v>
      </c>
      <c r="O250" s="76"/>
      <c r="P250" s="76"/>
      <c r="Q250" s="76"/>
      <c r="R250" s="76"/>
    </row>
    <row r="251" spans="2:18" x14ac:dyDescent="0.2">
      <c r="B251" s="85">
        <f t="shared" si="3"/>
        <v>41877</v>
      </c>
      <c r="C251" s="111" t="s">
        <v>435</v>
      </c>
      <c r="D251" s="111" t="s">
        <v>435</v>
      </c>
      <c r="E251" s="111">
        <v>0</v>
      </c>
      <c r="F251" s="111">
        <v>0</v>
      </c>
      <c r="G251" s="111">
        <v>0</v>
      </c>
      <c r="H251" s="111">
        <v>0</v>
      </c>
      <c r="I251" s="111">
        <v>2.0636445629583156E-2</v>
      </c>
      <c r="J251" s="111">
        <v>2.0636445629583156E-2</v>
      </c>
      <c r="K251" s="111">
        <v>5.5698660983021838E-3</v>
      </c>
      <c r="L251" s="111">
        <v>5.5698660983021838E-3</v>
      </c>
      <c r="M251" s="234">
        <v>191</v>
      </c>
      <c r="N251" s="234">
        <v>178</v>
      </c>
      <c r="O251" s="76"/>
      <c r="P251" s="76"/>
      <c r="Q251" s="76"/>
      <c r="R251" s="76"/>
    </row>
    <row r="252" spans="2:18" x14ac:dyDescent="0.2">
      <c r="B252" s="85">
        <f t="shared" si="3"/>
        <v>41878</v>
      </c>
      <c r="C252" s="111" t="s">
        <v>435</v>
      </c>
      <c r="D252" s="111" t="s">
        <v>435</v>
      </c>
      <c r="E252" s="111">
        <v>0</v>
      </c>
      <c r="F252" s="111">
        <v>0</v>
      </c>
      <c r="G252" s="111">
        <v>1.0823203668285812E-2</v>
      </c>
      <c r="H252" s="111">
        <v>1.0823203668285812E-2</v>
      </c>
      <c r="I252" s="111">
        <v>5.7252656758558481E-3</v>
      </c>
      <c r="J252" s="111">
        <v>5.7252656758558481E-3</v>
      </c>
      <c r="K252" s="111">
        <v>5.1240122087231246E-3</v>
      </c>
      <c r="L252" s="111">
        <v>5.1240122087231246E-3</v>
      </c>
      <c r="M252" s="234">
        <v>300</v>
      </c>
      <c r="N252" s="234">
        <v>240</v>
      </c>
      <c r="O252" s="76"/>
      <c r="P252" s="76"/>
      <c r="Q252" s="76"/>
      <c r="R252" s="76"/>
    </row>
    <row r="253" spans="2:18" x14ac:dyDescent="0.2">
      <c r="B253" s="85">
        <f t="shared" si="3"/>
        <v>41879</v>
      </c>
      <c r="C253" s="111" t="s">
        <v>435</v>
      </c>
      <c r="D253" s="111" t="s">
        <v>435</v>
      </c>
      <c r="E253" s="111">
        <v>0</v>
      </c>
      <c r="F253" s="111">
        <v>0</v>
      </c>
      <c r="G253" s="111">
        <v>0</v>
      </c>
      <c r="H253" s="111">
        <v>0</v>
      </c>
      <c r="I253" s="111">
        <v>3.0944864907258538E-2</v>
      </c>
      <c r="J253" s="111">
        <v>3.0944864907258538E-2</v>
      </c>
      <c r="K253" s="111">
        <v>8.3521531303044384E-3</v>
      </c>
      <c r="L253" s="111">
        <v>8.3521531303044384E-3</v>
      </c>
      <c r="M253" s="234">
        <v>195</v>
      </c>
      <c r="N253" s="234">
        <v>174</v>
      </c>
      <c r="O253" s="76"/>
      <c r="P253" s="76"/>
      <c r="Q253" s="76"/>
      <c r="R253" s="76"/>
    </row>
    <row r="254" spans="2:18" x14ac:dyDescent="0.2">
      <c r="B254" s="85">
        <f t="shared" si="3"/>
        <v>41880</v>
      </c>
      <c r="C254" s="111" t="s">
        <v>435</v>
      </c>
      <c r="D254" s="111" t="s">
        <v>435</v>
      </c>
      <c r="E254" s="111">
        <v>0</v>
      </c>
      <c r="F254" s="111">
        <v>0</v>
      </c>
      <c r="G254" s="111">
        <v>0</v>
      </c>
      <c r="H254" s="111">
        <v>0</v>
      </c>
      <c r="I254" s="111">
        <v>1.1323085369201208E-3</v>
      </c>
      <c r="J254" s="111">
        <v>1.1323085369201208E-3</v>
      </c>
      <c r="K254" s="111">
        <v>3.0561498069068985E-4</v>
      </c>
      <c r="L254" s="111">
        <v>3.0561498069068985E-4</v>
      </c>
      <c r="M254" s="234">
        <v>151</v>
      </c>
      <c r="N254" s="234">
        <v>135</v>
      </c>
      <c r="O254" s="76"/>
      <c r="P254" s="76"/>
      <c r="Q254" s="76"/>
      <c r="R254" s="76"/>
    </row>
    <row r="255" spans="2:18" x14ac:dyDescent="0.2">
      <c r="B255" s="85">
        <f t="shared" si="3"/>
        <v>41881</v>
      </c>
      <c r="C255" s="111" t="s">
        <v>435</v>
      </c>
      <c r="D255" s="111" t="s">
        <v>435</v>
      </c>
      <c r="E255" s="111">
        <v>0</v>
      </c>
      <c r="F255" s="111">
        <v>0</v>
      </c>
      <c r="G255" s="111">
        <v>0</v>
      </c>
      <c r="H255" s="111">
        <v>0</v>
      </c>
      <c r="I255" s="111">
        <v>0</v>
      </c>
      <c r="J255" s="111">
        <v>0</v>
      </c>
      <c r="K255" s="111">
        <v>0</v>
      </c>
      <c r="L255" s="111">
        <v>0</v>
      </c>
      <c r="M255" s="234">
        <v>105</v>
      </c>
      <c r="N255" s="234">
        <v>101</v>
      </c>
      <c r="O255" s="76"/>
      <c r="P255" s="76"/>
      <c r="Q255" s="76"/>
      <c r="R255" s="76"/>
    </row>
    <row r="256" spans="2:18" x14ac:dyDescent="0.2">
      <c r="B256" s="85">
        <f t="shared" si="3"/>
        <v>41882</v>
      </c>
      <c r="C256" s="111" t="s">
        <v>435</v>
      </c>
      <c r="D256" s="111" t="s">
        <v>435</v>
      </c>
      <c r="E256" s="111">
        <v>0</v>
      </c>
      <c r="F256" s="111">
        <v>0</v>
      </c>
      <c r="G256" s="111">
        <v>0</v>
      </c>
      <c r="H256" s="111">
        <v>0</v>
      </c>
      <c r="I256" s="111">
        <v>0</v>
      </c>
      <c r="J256" s="111">
        <v>0</v>
      </c>
      <c r="K256" s="111">
        <v>0</v>
      </c>
      <c r="L256" s="111">
        <v>0</v>
      </c>
      <c r="M256" s="234">
        <v>84</v>
      </c>
      <c r="N256" s="234">
        <v>75</v>
      </c>
      <c r="O256" s="76"/>
      <c r="P256" s="76"/>
      <c r="Q256" s="76"/>
      <c r="R256" s="76"/>
    </row>
    <row r="257" spans="2:18" x14ac:dyDescent="0.2">
      <c r="B257" s="85">
        <f t="shared" si="3"/>
        <v>41883</v>
      </c>
      <c r="C257" s="111" t="s">
        <v>435</v>
      </c>
      <c r="D257" s="111" t="s">
        <v>435</v>
      </c>
      <c r="E257" s="111">
        <v>0</v>
      </c>
      <c r="F257" s="111">
        <v>0</v>
      </c>
      <c r="G257" s="111">
        <v>1.2335651352800429E-2</v>
      </c>
      <c r="H257" s="111">
        <v>1.2335651352800429E-2</v>
      </c>
      <c r="I257" s="111">
        <v>7.2791263087722052E-3</v>
      </c>
      <c r="J257" s="111">
        <v>7.2791263087722052E-3</v>
      </c>
      <c r="K257" s="111">
        <v>6.0435031679440315E-3</v>
      </c>
      <c r="L257" s="111">
        <v>6.0435031679440315E-3</v>
      </c>
      <c r="M257" s="234">
        <v>225</v>
      </c>
      <c r="N257" s="234">
        <v>176</v>
      </c>
      <c r="O257" s="76"/>
      <c r="P257" s="76"/>
      <c r="Q257" s="76"/>
      <c r="R257" s="76"/>
    </row>
    <row r="258" spans="2:18" x14ac:dyDescent="0.2">
      <c r="B258" s="85">
        <f t="shared" si="3"/>
        <v>41884</v>
      </c>
      <c r="C258" s="111" t="s">
        <v>435</v>
      </c>
      <c r="D258" s="111" t="s">
        <v>435</v>
      </c>
      <c r="E258" s="111">
        <v>0</v>
      </c>
      <c r="F258" s="111">
        <v>0</v>
      </c>
      <c r="G258" s="111">
        <v>6.4419068044141068E-4</v>
      </c>
      <c r="H258" s="111">
        <v>6.4419068044141068E-4</v>
      </c>
      <c r="I258" s="111">
        <v>4.0684679032194817E-4</v>
      </c>
      <c r="J258" s="111">
        <v>4.0684679032194817E-4</v>
      </c>
      <c r="K258" s="111">
        <v>3.2281409215813127E-4</v>
      </c>
      <c r="L258" s="111">
        <v>3.2281409215813127E-4</v>
      </c>
      <c r="M258" s="234">
        <v>160</v>
      </c>
      <c r="N258" s="234">
        <v>151</v>
      </c>
      <c r="O258" s="76"/>
      <c r="P258" s="76"/>
      <c r="Q258" s="76"/>
      <c r="R258" s="76"/>
    </row>
    <row r="259" spans="2:18" x14ac:dyDescent="0.2">
      <c r="B259" s="85">
        <f t="shared" si="3"/>
        <v>41885</v>
      </c>
      <c r="C259" s="111" t="s">
        <v>435</v>
      </c>
      <c r="D259" s="111" t="s">
        <v>435</v>
      </c>
      <c r="E259" s="111">
        <v>5.3656775492764617E-4</v>
      </c>
      <c r="F259" s="111">
        <v>5.3656775492764617E-4</v>
      </c>
      <c r="G259" s="111">
        <v>2.260669158070789E-3</v>
      </c>
      <c r="H259" s="111">
        <v>2.260669158070789E-3</v>
      </c>
      <c r="I259" s="111">
        <v>9.2153248892200301E-4</v>
      </c>
      <c r="J259" s="111">
        <v>9.2153248892200301E-4</v>
      </c>
      <c r="K259" s="111">
        <v>1.2105528455929923E-3</v>
      </c>
      <c r="L259" s="111">
        <v>1.2105528455929923E-3</v>
      </c>
      <c r="M259" s="234">
        <v>164</v>
      </c>
      <c r="N259" s="234">
        <v>139</v>
      </c>
      <c r="O259" s="76"/>
      <c r="P259" s="76"/>
      <c r="Q259" s="76"/>
      <c r="R259" s="76"/>
    </row>
    <row r="260" spans="2:18" x14ac:dyDescent="0.2">
      <c r="B260" s="85">
        <f t="shared" si="3"/>
        <v>41886</v>
      </c>
      <c r="C260" s="111" t="s">
        <v>435</v>
      </c>
      <c r="D260" s="111" t="s">
        <v>435</v>
      </c>
      <c r="E260" s="111">
        <v>0</v>
      </c>
      <c r="F260" s="111">
        <v>0</v>
      </c>
      <c r="G260" s="111">
        <v>0</v>
      </c>
      <c r="H260" s="111">
        <v>0</v>
      </c>
      <c r="I260" s="111">
        <v>3.0145876632288928E-3</v>
      </c>
      <c r="J260" s="111">
        <v>3.0145876632288928E-3</v>
      </c>
      <c r="K260" s="111">
        <v>8.1365027326742102E-4</v>
      </c>
      <c r="L260" s="111">
        <v>8.1365027326742102E-4</v>
      </c>
      <c r="M260" s="234">
        <v>182</v>
      </c>
      <c r="N260" s="234">
        <v>174</v>
      </c>
      <c r="O260" s="76"/>
      <c r="P260" s="76"/>
      <c r="Q260" s="76"/>
      <c r="R260" s="76"/>
    </row>
    <row r="261" spans="2:18" x14ac:dyDescent="0.2">
      <c r="B261" s="85">
        <f t="shared" si="3"/>
        <v>41887</v>
      </c>
      <c r="C261" s="111" t="s">
        <v>435</v>
      </c>
      <c r="D261" s="111" t="s">
        <v>435</v>
      </c>
      <c r="E261" s="111">
        <v>7.5417578887052488E-3</v>
      </c>
      <c r="F261" s="111">
        <v>7.5417578887052488E-3</v>
      </c>
      <c r="G261" s="111">
        <v>8.6545617502780826E-3</v>
      </c>
      <c r="H261" s="111">
        <v>8.6545617502780826E-3</v>
      </c>
      <c r="I261" s="111">
        <v>0</v>
      </c>
      <c r="J261" s="111">
        <v>0</v>
      </c>
      <c r="K261" s="111">
        <v>5.8741580704184549E-3</v>
      </c>
      <c r="L261" s="111">
        <v>5.8741580704184549E-3</v>
      </c>
      <c r="M261" s="234">
        <v>136</v>
      </c>
      <c r="N261" s="234">
        <v>122</v>
      </c>
      <c r="O261" s="76"/>
      <c r="P261" s="76"/>
      <c r="Q261" s="76"/>
      <c r="R261" s="76"/>
    </row>
    <row r="262" spans="2:18" x14ac:dyDescent="0.2">
      <c r="B262" s="85">
        <f t="shared" si="3"/>
        <v>41888</v>
      </c>
      <c r="C262" s="111" t="s">
        <v>435</v>
      </c>
      <c r="D262" s="111" t="s">
        <v>435</v>
      </c>
      <c r="E262" s="111">
        <v>1.2539787161457212E-2</v>
      </c>
      <c r="F262" s="111">
        <v>1.2539787161457212E-2</v>
      </c>
      <c r="G262" s="111">
        <v>0</v>
      </c>
      <c r="H262" s="111">
        <v>0</v>
      </c>
      <c r="I262" s="111">
        <v>1.4195521744245322E-2</v>
      </c>
      <c r="J262" s="111">
        <v>1.4195521744245322E-2</v>
      </c>
      <c r="K262" s="111">
        <v>8.8403432942648907E-3</v>
      </c>
      <c r="L262" s="111">
        <v>8.8403432942648907E-3</v>
      </c>
      <c r="M262" s="234">
        <v>84</v>
      </c>
      <c r="N262" s="234">
        <v>84</v>
      </c>
      <c r="O262" s="76"/>
      <c r="P262" s="76"/>
      <c r="Q262" s="76"/>
      <c r="R262" s="76"/>
    </row>
    <row r="263" spans="2:18" x14ac:dyDescent="0.2">
      <c r="B263" s="85">
        <f t="shared" si="3"/>
        <v>41889</v>
      </c>
      <c r="C263" s="111" t="s">
        <v>435</v>
      </c>
      <c r="D263" s="111" t="s">
        <v>435</v>
      </c>
      <c r="E263" s="111">
        <v>0</v>
      </c>
      <c r="F263" s="111">
        <v>0</v>
      </c>
      <c r="G263" s="111">
        <v>0</v>
      </c>
      <c r="H263" s="111">
        <v>0</v>
      </c>
      <c r="I263" s="111">
        <v>0</v>
      </c>
      <c r="J263" s="111">
        <v>0</v>
      </c>
      <c r="K263" s="111">
        <v>0</v>
      </c>
      <c r="L263" s="111">
        <v>0</v>
      </c>
      <c r="M263" s="234">
        <v>96</v>
      </c>
      <c r="N263" s="234">
        <v>92</v>
      </c>
      <c r="O263" s="76"/>
      <c r="P263" s="76"/>
      <c r="Q263" s="76"/>
      <c r="R263" s="76"/>
    </row>
    <row r="264" spans="2:18" x14ac:dyDescent="0.2">
      <c r="B264" s="85">
        <f t="shared" si="3"/>
        <v>41890</v>
      </c>
      <c r="C264" s="111" t="s">
        <v>435</v>
      </c>
      <c r="D264" s="111" t="s">
        <v>435</v>
      </c>
      <c r="E264" s="111">
        <v>0</v>
      </c>
      <c r="F264" s="111">
        <v>0</v>
      </c>
      <c r="G264" s="111">
        <v>0</v>
      </c>
      <c r="H264" s="111">
        <v>0</v>
      </c>
      <c r="I264" s="111">
        <v>2.0023724559821182E-2</v>
      </c>
      <c r="J264" s="111">
        <v>2.0023724559821182E-2</v>
      </c>
      <c r="K264" s="111">
        <v>5.404490026499861E-3</v>
      </c>
      <c r="L264" s="111">
        <v>5.404490026499861E-3</v>
      </c>
      <c r="M264" s="234">
        <v>291</v>
      </c>
      <c r="N264" s="234">
        <v>248</v>
      </c>
      <c r="O264" s="76"/>
      <c r="P264" s="76"/>
      <c r="Q264" s="76"/>
      <c r="R264" s="76"/>
    </row>
    <row r="265" spans="2:18" x14ac:dyDescent="0.2">
      <c r="B265" s="85">
        <f t="shared" si="3"/>
        <v>41891</v>
      </c>
      <c r="C265" s="111" t="s">
        <v>435</v>
      </c>
      <c r="D265" s="111" t="s">
        <v>435</v>
      </c>
      <c r="E265" s="111">
        <v>2.3681848442794261E-3</v>
      </c>
      <c r="F265" s="111">
        <v>2.3681848442794261E-3</v>
      </c>
      <c r="G265" s="111">
        <v>7.1241087361859107E-2</v>
      </c>
      <c r="H265" s="111">
        <v>7.1241087361859107E-2</v>
      </c>
      <c r="I265" s="111">
        <v>5.5782126191129766E-2</v>
      </c>
      <c r="J265" s="111">
        <v>5.5782126191129766E-2</v>
      </c>
      <c r="K265" s="111">
        <v>3.9557956375115264E-2</v>
      </c>
      <c r="L265" s="111">
        <v>3.9557956375115264E-2</v>
      </c>
      <c r="M265" s="234">
        <v>308</v>
      </c>
      <c r="N265" s="234">
        <v>202</v>
      </c>
      <c r="O265" s="76"/>
      <c r="P265" s="76"/>
      <c r="Q265" s="76"/>
      <c r="R265" s="76"/>
    </row>
    <row r="266" spans="2:18" x14ac:dyDescent="0.2">
      <c r="B266" s="85">
        <f t="shared" si="3"/>
        <v>41892</v>
      </c>
      <c r="C266" s="111" t="s">
        <v>435</v>
      </c>
      <c r="D266" s="111" t="s">
        <v>435</v>
      </c>
      <c r="E266" s="111">
        <v>0</v>
      </c>
      <c r="F266" s="111">
        <v>0</v>
      </c>
      <c r="G266" s="111">
        <v>3.6050670998615591E-3</v>
      </c>
      <c r="H266" s="111">
        <v>3.6050670998615591E-3</v>
      </c>
      <c r="I266" s="111">
        <v>1.1377004823340262E-2</v>
      </c>
      <c r="J266" s="111">
        <v>1.1377004823340262E-2</v>
      </c>
      <c r="K266" s="111">
        <v>4.2627336267766353E-3</v>
      </c>
      <c r="L266" s="111">
        <v>4.2627336267766353E-3</v>
      </c>
      <c r="M266" s="234">
        <v>195</v>
      </c>
      <c r="N266" s="234">
        <v>176</v>
      </c>
      <c r="O266" s="76"/>
      <c r="P266" s="76"/>
      <c r="Q266" s="76"/>
      <c r="R266" s="76"/>
    </row>
    <row r="267" spans="2:18" x14ac:dyDescent="0.2">
      <c r="B267" s="85">
        <f t="shared" si="3"/>
        <v>41893</v>
      </c>
      <c r="C267" s="111" t="s">
        <v>435</v>
      </c>
      <c r="D267" s="111" t="s">
        <v>435</v>
      </c>
      <c r="E267" s="111">
        <v>1.3997131681013781E-2</v>
      </c>
      <c r="F267" s="111">
        <v>1.3997131681013781E-2</v>
      </c>
      <c r="G267" s="111">
        <v>0</v>
      </c>
      <c r="H267" s="111">
        <v>0</v>
      </c>
      <c r="I267" s="111">
        <v>6.8624759813340648E-5</v>
      </c>
      <c r="J267" s="111">
        <v>6.8624759813340648E-5</v>
      </c>
      <c r="K267" s="111">
        <v>5.6095563555347405E-3</v>
      </c>
      <c r="L267" s="111">
        <v>5.6095563555347405E-3</v>
      </c>
      <c r="M267" s="234">
        <v>164</v>
      </c>
      <c r="N267" s="234">
        <v>157</v>
      </c>
      <c r="O267" s="76"/>
      <c r="P267" s="76"/>
      <c r="Q267" s="76"/>
      <c r="R267" s="76"/>
    </row>
    <row r="268" spans="2:18" x14ac:dyDescent="0.2">
      <c r="B268" s="85">
        <f t="shared" si="3"/>
        <v>41894</v>
      </c>
      <c r="C268" s="111" t="s">
        <v>435</v>
      </c>
      <c r="D268" s="111" t="s">
        <v>435</v>
      </c>
      <c r="E268" s="111">
        <v>0</v>
      </c>
      <c r="F268" s="111">
        <v>0</v>
      </c>
      <c r="G268" s="111">
        <v>1.6404855837327849E-4</v>
      </c>
      <c r="H268" s="111">
        <v>1.6404855837327849E-4</v>
      </c>
      <c r="I268" s="111">
        <v>2.9508646719736483E-3</v>
      </c>
      <c r="J268" s="111">
        <v>2.9508646719736483E-3</v>
      </c>
      <c r="K268" s="111">
        <v>8.5069451335114104E-4</v>
      </c>
      <c r="L268" s="111">
        <v>8.5069451335114104E-4</v>
      </c>
      <c r="M268" s="234">
        <v>195</v>
      </c>
      <c r="N268" s="234">
        <v>145</v>
      </c>
      <c r="O268" s="76"/>
      <c r="P268" s="76"/>
      <c r="Q268" s="76"/>
      <c r="R268" s="76"/>
    </row>
    <row r="269" spans="2:18" x14ac:dyDescent="0.2">
      <c r="B269" s="85">
        <f t="shared" si="3"/>
        <v>41895</v>
      </c>
      <c r="C269" s="111" t="s">
        <v>435</v>
      </c>
      <c r="D269" s="111" t="s">
        <v>435</v>
      </c>
      <c r="E269" s="111">
        <v>0</v>
      </c>
      <c r="F269" s="111">
        <v>0</v>
      </c>
      <c r="G269" s="111">
        <v>8.002368701135536E-6</v>
      </c>
      <c r="H269" s="111">
        <v>8.002368701135536E-6</v>
      </c>
      <c r="I269" s="111">
        <v>2.7136190737618131E-2</v>
      </c>
      <c r="J269" s="111">
        <v>2.7136190737618131E-2</v>
      </c>
      <c r="K269" s="111">
        <v>7.3268214851300454E-3</v>
      </c>
      <c r="L269" s="111">
        <v>7.3268214851300454E-3</v>
      </c>
      <c r="M269" s="234">
        <v>160</v>
      </c>
      <c r="N269" s="234">
        <v>131</v>
      </c>
      <c r="O269" s="76"/>
      <c r="P269" s="76"/>
      <c r="Q269" s="76"/>
      <c r="R269" s="76"/>
    </row>
    <row r="270" spans="2:18" x14ac:dyDescent="0.2">
      <c r="B270" s="85">
        <f t="shared" si="3"/>
        <v>41896</v>
      </c>
      <c r="C270" s="111" t="s">
        <v>435</v>
      </c>
      <c r="D270" s="111" t="s">
        <v>435</v>
      </c>
      <c r="E270" s="111">
        <v>0</v>
      </c>
      <c r="F270" s="111">
        <v>0</v>
      </c>
      <c r="G270" s="111">
        <v>0</v>
      </c>
      <c r="H270" s="111">
        <v>0</v>
      </c>
      <c r="I270" s="111">
        <v>1.5416062115211168E-2</v>
      </c>
      <c r="J270" s="111">
        <v>1.5416062115211168E-2</v>
      </c>
      <c r="K270" s="111">
        <v>4.1608619665464055E-3</v>
      </c>
      <c r="L270" s="111">
        <v>4.1608619665464055E-3</v>
      </c>
      <c r="M270" s="234">
        <v>55</v>
      </c>
      <c r="N270" s="234">
        <v>52</v>
      </c>
      <c r="O270" s="76"/>
      <c r="P270" s="76"/>
      <c r="Q270" s="76"/>
      <c r="R270" s="76"/>
    </row>
    <row r="271" spans="2:18" x14ac:dyDescent="0.2">
      <c r="B271" s="85">
        <f t="shared" si="3"/>
        <v>41897</v>
      </c>
      <c r="C271" s="111" t="s">
        <v>435</v>
      </c>
      <c r="D271" s="111" t="s">
        <v>435</v>
      </c>
      <c r="E271" s="111">
        <v>0</v>
      </c>
      <c r="F271" s="111">
        <v>0</v>
      </c>
      <c r="G271" s="111">
        <v>8.2464409465201702E-3</v>
      </c>
      <c r="H271" s="111">
        <v>8.2464409465201702E-3</v>
      </c>
      <c r="I271" s="111">
        <v>5.9458452609701578E-3</v>
      </c>
      <c r="J271" s="111">
        <v>5.9458452609701578E-3</v>
      </c>
      <c r="K271" s="111">
        <v>4.3315300726464011E-3</v>
      </c>
      <c r="L271" s="111">
        <v>4.3315300726464011E-3</v>
      </c>
      <c r="M271" s="234">
        <v>200</v>
      </c>
      <c r="N271" s="234">
        <v>189</v>
      </c>
      <c r="O271" s="76"/>
      <c r="P271" s="76"/>
      <c r="Q271" s="76"/>
      <c r="R271" s="76"/>
    </row>
    <row r="272" spans="2:18" x14ac:dyDescent="0.2">
      <c r="B272" s="85">
        <f t="shared" ref="B272:B335" si="4">B271+1</f>
        <v>41898</v>
      </c>
      <c r="C272" s="111" t="s">
        <v>435</v>
      </c>
      <c r="D272" s="111" t="s">
        <v>435</v>
      </c>
      <c r="E272" s="111">
        <v>1.1363975105905888E-2</v>
      </c>
      <c r="F272" s="111">
        <v>1.1363975105905888E-2</v>
      </c>
      <c r="G272" s="111">
        <v>1.6604915054856235E-2</v>
      </c>
      <c r="H272" s="111">
        <v>1.6604915054856235E-2</v>
      </c>
      <c r="I272" s="111">
        <v>4.8037331869338459E-4</v>
      </c>
      <c r="J272" s="111">
        <v>4.8037331869338459E-4</v>
      </c>
      <c r="K272" s="111">
        <v>1.0159382842960203E-2</v>
      </c>
      <c r="L272" s="111">
        <v>1.0159382842960203E-2</v>
      </c>
      <c r="M272" s="234">
        <v>176</v>
      </c>
      <c r="N272" s="234">
        <v>145</v>
      </c>
      <c r="O272" s="76"/>
      <c r="P272" s="76"/>
      <c r="Q272" s="76"/>
      <c r="R272" s="76"/>
    </row>
    <row r="273" spans="2:18" x14ac:dyDescent="0.2">
      <c r="B273" s="85">
        <f t="shared" si="4"/>
        <v>41899</v>
      </c>
      <c r="C273" s="111" t="s">
        <v>435</v>
      </c>
      <c r="D273" s="111" t="s">
        <v>435</v>
      </c>
      <c r="E273" s="111">
        <v>0</v>
      </c>
      <c r="F273" s="111">
        <v>0</v>
      </c>
      <c r="G273" s="111">
        <v>4.3852980482222735E-3</v>
      </c>
      <c r="H273" s="111">
        <v>4.3852980482222735E-3</v>
      </c>
      <c r="I273" s="111">
        <v>1.0259401592094427E-2</v>
      </c>
      <c r="J273" s="111">
        <v>1.0259401592094427E-2</v>
      </c>
      <c r="K273" s="111">
        <v>4.2190743438208222E-3</v>
      </c>
      <c r="L273" s="111">
        <v>4.2190743438208222E-3</v>
      </c>
      <c r="M273" s="234">
        <v>174</v>
      </c>
      <c r="N273" s="234">
        <v>172</v>
      </c>
      <c r="O273" s="76"/>
      <c r="P273" s="76"/>
      <c r="Q273" s="76"/>
      <c r="R273" s="76"/>
    </row>
    <row r="274" spans="2:18" x14ac:dyDescent="0.2">
      <c r="B274" s="85">
        <f t="shared" si="4"/>
        <v>41900</v>
      </c>
      <c r="C274" s="111" t="s">
        <v>435</v>
      </c>
      <c r="D274" s="111" t="s">
        <v>435</v>
      </c>
      <c r="E274" s="111">
        <v>0</v>
      </c>
      <c r="F274" s="111">
        <v>0</v>
      </c>
      <c r="G274" s="111">
        <v>1.5604618967214294E-4</v>
      </c>
      <c r="H274" s="111">
        <v>1.5604618967214294E-4</v>
      </c>
      <c r="I274" s="111">
        <v>0</v>
      </c>
      <c r="J274" s="111">
        <v>0</v>
      </c>
      <c r="K274" s="111">
        <v>5.1597334402324259E-5</v>
      </c>
      <c r="L274" s="111">
        <v>5.1597334402324259E-5</v>
      </c>
      <c r="M274" s="234">
        <v>170</v>
      </c>
      <c r="N274" s="234">
        <v>160</v>
      </c>
      <c r="O274" s="76"/>
      <c r="P274" s="76"/>
      <c r="Q274" s="76"/>
      <c r="R274" s="76"/>
    </row>
    <row r="275" spans="2:18" x14ac:dyDescent="0.2">
      <c r="B275" s="85">
        <f t="shared" si="4"/>
        <v>41901</v>
      </c>
      <c r="C275" s="111" t="s">
        <v>435</v>
      </c>
      <c r="D275" s="111" t="s">
        <v>435</v>
      </c>
      <c r="E275" s="111">
        <v>0</v>
      </c>
      <c r="F275" s="111">
        <v>0</v>
      </c>
      <c r="G275" s="111">
        <v>0</v>
      </c>
      <c r="H275" s="111">
        <v>0</v>
      </c>
      <c r="I275" s="111">
        <v>4.0684679032194817E-4</v>
      </c>
      <c r="J275" s="111">
        <v>4.0684679032194817E-4</v>
      </c>
      <c r="K275" s="111">
        <v>1.0980971167674137E-4</v>
      </c>
      <c r="L275" s="111">
        <v>1.0980971167674137E-4</v>
      </c>
      <c r="M275" s="234">
        <v>152</v>
      </c>
      <c r="N275" s="234">
        <v>136</v>
      </c>
      <c r="O275" s="76"/>
      <c r="P275" s="76"/>
      <c r="Q275" s="76"/>
      <c r="R275" s="76"/>
    </row>
    <row r="276" spans="2:18" x14ac:dyDescent="0.2">
      <c r="B276" s="85">
        <f t="shared" si="4"/>
        <v>41902</v>
      </c>
      <c r="C276" s="111" t="s">
        <v>435</v>
      </c>
      <c r="D276" s="111" t="s">
        <v>435</v>
      </c>
      <c r="E276" s="111">
        <v>0</v>
      </c>
      <c r="F276" s="111">
        <v>0</v>
      </c>
      <c r="G276" s="111">
        <v>9.2427358498115442E-3</v>
      </c>
      <c r="H276" s="111">
        <v>9.2427358498115442E-3</v>
      </c>
      <c r="I276" s="111">
        <v>2.8479275322536371E-3</v>
      </c>
      <c r="J276" s="111">
        <v>2.8479275322536371E-3</v>
      </c>
      <c r="K276" s="111">
        <v>3.8248177886440883E-3</v>
      </c>
      <c r="L276" s="111">
        <v>3.8248177886440883E-3</v>
      </c>
      <c r="M276" s="234">
        <v>80</v>
      </c>
      <c r="N276" s="234">
        <v>70</v>
      </c>
      <c r="O276" s="76"/>
      <c r="P276" s="76"/>
      <c r="Q276" s="76"/>
      <c r="R276" s="76"/>
    </row>
    <row r="277" spans="2:18" x14ac:dyDescent="0.2">
      <c r="B277" s="85">
        <f t="shared" si="4"/>
        <v>41903</v>
      </c>
      <c r="C277" s="111" t="s">
        <v>435</v>
      </c>
      <c r="D277" s="111" t="s">
        <v>435</v>
      </c>
      <c r="E277" s="111">
        <v>1.4043501733908764E-2</v>
      </c>
      <c r="F277" s="111">
        <v>1.4043501733908764E-2</v>
      </c>
      <c r="G277" s="111">
        <v>0</v>
      </c>
      <c r="H277" s="111">
        <v>0</v>
      </c>
      <c r="I277" s="111">
        <v>3.2645778596917768E-3</v>
      </c>
      <c r="J277" s="111">
        <v>3.2645778596917768E-3</v>
      </c>
      <c r="K277" s="111">
        <v>6.490680066097509E-3</v>
      </c>
      <c r="L277" s="111">
        <v>6.490680066097509E-3</v>
      </c>
      <c r="M277" s="234">
        <v>47</v>
      </c>
      <c r="N277" s="234">
        <v>44</v>
      </c>
      <c r="O277" s="76"/>
      <c r="P277" s="76"/>
      <c r="Q277" s="76"/>
      <c r="R277" s="76"/>
    </row>
    <row r="278" spans="2:18" x14ac:dyDescent="0.2">
      <c r="B278" s="85">
        <f t="shared" si="4"/>
        <v>41904</v>
      </c>
      <c r="C278" s="111" t="s">
        <v>435</v>
      </c>
      <c r="D278" s="111" t="s">
        <v>435</v>
      </c>
      <c r="E278" s="111">
        <v>0</v>
      </c>
      <c r="F278" s="111">
        <v>0</v>
      </c>
      <c r="G278" s="111">
        <v>0</v>
      </c>
      <c r="H278" s="111">
        <v>0</v>
      </c>
      <c r="I278" s="111">
        <v>4.0439590604290027E-3</v>
      </c>
      <c r="J278" s="111">
        <v>4.0439590604290027E-3</v>
      </c>
      <c r="K278" s="111">
        <v>1.091482073895321E-3</v>
      </c>
      <c r="L278" s="111">
        <v>1.091482073895321E-3</v>
      </c>
      <c r="M278" s="234">
        <v>451</v>
      </c>
      <c r="N278" s="234">
        <v>219</v>
      </c>
      <c r="O278" s="76"/>
      <c r="P278" s="76"/>
      <c r="Q278" s="76"/>
      <c r="R278" s="76"/>
    </row>
    <row r="279" spans="2:18" x14ac:dyDescent="0.2">
      <c r="B279" s="85">
        <f t="shared" si="4"/>
        <v>41905</v>
      </c>
      <c r="C279" s="111" t="s">
        <v>435</v>
      </c>
      <c r="D279" s="111" t="s">
        <v>435</v>
      </c>
      <c r="E279" s="111">
        <v>0</v>
      </c>
      <c r="F279" s="111">
        <v>0</v>
      </c>
      <c r="G279" s="111">
        <v>1.1047269991917607E-2</v>
      </c>
      <c r="H279" s="111">
        <v>1.1047269991917607E-2</v>
      </c>
      <c r="I279" s="111">
        <v>7.4997058938865136E-4</v>
      </c>
      <c r="J279" s="111">
        <v>7.4997058938865136E-4</v>
      </c>
      <c r="K279" s="111">
        <v>3.8552469858557153E-3</v>
      </c>
      <c r="L279" s="111">
        <v>3.8552469858557153E-3</v>
      </c>
      <c r="M279" s="234">
        <v>190</v>
      </c>
      <c r="N279" s="234">
        <v>169</v>
      </c>
      <c r="O279" s="76"/>
      <c r="P279" s="76"/>
      <c r="Q279" s="76"/>
      <c r="R279" s="76"/>
    </row>
    <row r="280" spans="2:18" x14ac:dyDescent="0.2">
      <c r="B280" s="85">
        <f t="shared" si="4"/>
        <v>41906</v>
      </c>
      <c r="C280" s="111" t="s">
        <v>435</v>
      </c>
      <c r="D280" s="111" t="s">
        <v>435</v>
      </c>
      <c r="E280" s="111">
        <v>0</v>
      </c>
      <c r="F280" s="111">
        <v>0</v>
      </c>
      <c r="G280" s="111">
        <v>5.0094828069108454E-3</v>
      </c>
      <c r="H280" s="111">
        <v>5.0094828069108454E-3</v>
      </c>
      <c r="I280" s="111">
        <v>2.789106309556488E-3</v>
      </c>
      <c r="J280" s="111">
        <v>2.789106309556488E-3</v>
      </c>
      <c r="K280" s="111">
        <v>2.4091986140162176E-3</v>
      </c>
      <c r="L280" s="111">
        <v>2.4091986140162176E-3</v>
      </c>
      <c r="M280" s="234">
        <v>233</v>
      </c>
      <c r="N280" s="234">
        <v>216</v>
      </c>
      <c r="O280" s="76"/>
      <c r="P280" s="76"/>
      <c r="Q280" s="76"/>
      <c r="R280" s="76"/>
    </row>
    <row r="281" spans="2:18" x14ac:dyDescent="0.2">
      <c r="B281" s="85">
        <f t="shared" si="4"/>
        <v>41907</v>
      </c>
      <c r="C281" s="111" t="s">
        <v>435</v>
      </c>
      <c r="D281" s="111" t="s">
        <v>435</v>
      </c>
      <c r="E281" s="111">
        <v>5.4186718954421552E-3</v>
      </c>
      <c r="F281" s="111">
        <v>5.4186718954421552E-3</v>
      </c>
      <c r="G281" s="111">
        <v>1.762121587990045E-2</v>
      </c>
      <c r="H281" s="111">
        <v>1.762121587990045E-2</v>
      </c>
      <c r="I281" s="111">
        <v>2.8920434492764991E-4</v>
      </c>
      <c r="J281" s="111">
        <v>2.8920434492764991E-4</v>
      </c>
      <c r="K281" s="111">
        <v>8.0690292953788621E-3</v>
      </c>
      <c r="L281" s="111">
        <v>8.0690292953788621E-3</v>
      </c>
      <c r="M281" s="234">
        <v>233</v>
      </c>
      <c r="N281" s="234">
        <v>198</v>
      </c>
      <c r="O281" s="76"/>
      <c r="P281" s="76"/>
      <c r="Q281" s="76"/>
      <c r="R281" s="76"/>
    </row>
    <row r="282" spans="2:18" x14ac:dyDescent="0.2">
      <c r="B282" s="85">
        <f t="shared" si="4"/>
        <v>41908</v>
      </c>
      <c r="C282" s="111" t="s">
        <v>435</v>
      </c>
      <c r="D282" s="111" t="s">
        <v>435</v>
      </c>
      <c r="E282" s="111">
        <v>0</v>
      </c>
      <c r="F282" s="111">
        <v>0</v>
      </c>
      <c r="G282" s="111">
        <v>2.260669158070789E-3</v>
      </c>
      <c r="H282" s="111">
        <v>2.260669158070789E-3</v>
      </c>
      <c r="I282" s="111">
        <v>1.0293713972001099E-4</v>
      </c>
      <c r="J282" s="111">
        <v>1.0293713972001099E-4</v>
      </c>
      <c r="K282" s="111">
        <v>7.7528302460928248E-4</v>
      </c>
      <c r="L282" s="111">
        <v>7.7528302460928248E-4</v>
      </c>
      <c r="M282" s="234">
        <v>181</v>
      </c>
      <c r="N282" s="234">
        <v>146</v>
      </c>
      <c r="O282" s="76"/>
      <c r="P282" s="76"/>
      <c r="Q282" s="76"/>
      <c r="R282" s="76"/>
    </row>
    <row r="283" spans="2:18" x14ac:dyDescent="0.2">
      <c r="B283" s="85">
        <f t="shared" si="4"/>
        <v>41909</v>
      </c>
      <c r="C283" s="111" t="s">
        <v>435</v>
      </c>
      <c r="D283" s="111" t="s">
        <v>435</v>
      </c>
      <c r="E283" s="111">
        <v>0</v>
      </c>
      <c r="F283" s="111">
        <v>0</v>
      </c>
      <c r="G283" s="111">
        <v>1.4148187863607628E-2</v>
      </c>
      <c r="H283" s="111">
        <v>1.4148187863607628E-2</v>
      </c>
      <c r="I283" s="111">
        <v>3.9513156346809929E-2</v>
      </c>
      <c r="J283" s="111">
        <v>3.9513156346809929E-2</v>
      </c>
      <c r="K283" s="111">
        <v>1.5342930437532164E-2</v>
      </c>
      <c r="L283" s="111">
        <v>1.5342930437532164E-2</v>
      </c>
      <c r="M283" s="234">
        <v>112</v>
      </c>
      <c r="N283" s="234">
        <v>88</v>
      </c>
      <c r="O283" s="76"/>
      <c r="P283" s="76"/>
      <c r="Q283" s="76"/>
      <c r="R283" s="76"/>
    </row>
    <row r="284" spans="2:18" x14ac:dyDescent="0.2">
      <c r="B284" s="85">
        <f t="shared" si="4"/>
        <v>41910</v>
      </c>
      <c r="C284" s="111" t="s">
        <v>435</v>
      </c>
      <c r="D284" s="111" t="s">
        <v>435</v>
      </c>
      <c r="E284" s="111">
        <v>1.861757623733518E-2</v>
      </c>
      <c r="F284" s="111">
        <v>1.861757623733518E-2</v>
      </c>
      <c r="G284" s="111">
        <v>0.15392156078199148</v>
      </c>
      <c r="H284" s="111">
        <v>0.15392156078199148</v>
      </c>
      <c r="I284" s="111">
        <v>0.11415238618093408</v>
      </c>
      <c r="J284" s="111">
        <v>0.11415238618093408</v>
      </c>
      <c r="K284" s="111">
        <v>8.9141671727174465E-2</v>
      </c>
      <c r="L284" s="111">
        <v>8.9141671727174465E-2</v>
      </c>
      <c r="M284" s="234">
        <v>312</v>
      </c>
      <c r="N284" s="234">
        <v>145</v>
      </c>
      <c r="O284" s="76"/>
      <c r="P284" s="76"/>
      <c r="Q284" s="76"/>
      <c r="R284" s="76"/>
    </row>
    <row r="285" spans="2:18" x14ac:dyDescent="0.2">
      <c r="B285" s="85">
        <f t="shared" si="4"/>
        <v>41911</v>
      </c>
      <c r="C285" s="111" t="s">
        <v>435</v>
      </c>
      <c r="D285" s="111" t="s">
        <v>435</v>
      </c>
      <c r="E285" s="111">
        <v>0</v>
      </c>
      <c r="F285" s="111">
        <v>0</v>
      </c>
      <c r="G285" s="111">
        <v>1.224362411273737E-3</v>
      </c>
      <c r="H285" s="111">
        <v>1.224362411273737E-3</v>
      </c>
      <c r="I285" s="111">
        <v>4.6713854358652598E-3</v>
      </c>
      <c r="J285" s="111">
        <v>4.6713854358652598E-3</v>
      </c>
      <c r="K285" s="111">
        <v>1.6656677951929805E-3</v>
      </c>
      <c r="L285" s="111">
        <v>1.6656677951929805E-3</v>
      </c>
      <c r="M285" s="234">
        <v>184</v>
      </c>
      <c r="N285" s="234">
        <v>182</v>
      </c>
      <c r="O285" s="76"/>
      <c r="P285" s="76"/>
      <c r="Q285" s="76"/>
      <c r="R285" s="76"/>
    </row>
    <row r="286" spans="2:18" x14ac:dyDescent="0.2">
      <c r="B286" s="85">
        <f t="shared" si="4"/>
        <v>41912</v>
      </c>
      <c r="C286" s="111" t="s">
        <v>435</v>
      </c>
      <c r="D286" s="111" t="s">
        <v>435</v>
      </c>
      <c r="E286" s="111">
        <v>1.373547209682067E-2</v>
      </c>
      <c r="F286" s="111">
        <v>1.373547209682067E-2</v>
      </c>
      <c r="G286" s="111">
        <v>6.9260501108328069E-3</v>
      </c>
      <c r="H286" s="111">
        <v>6.9260501108328069E-3</v>
      </c>
      <c r="I286" s="111">
        <v>3.5743696325634289E-2</v>
      </c>
      <c r="J286" s="111">
        <v>3.5743696325634289E-2</v>
      </c>
      <c r="K286" s="111">
        <v>1.7424022925092576E-2</v>
      </c>
      <c r="L286" s="111">
        <v>1.7424022925092576E-2</v>
      </c>
      <c r="M286" s="234">
        <v>543</v>
      </c>
      <c r="N286" s="234">
        <v>339</v>
      </c>
      <c r="O286" s="76"/>
      <c r="P286" s="76"/>
      <c r="Q286" s="76"/>
      <c r="R286" s="76"/>
    </row>
    <row r="287" spans="2:18" x14ac:dyDescent="0.2">
      <c r="B287" s="85">
        <f t="shared" si="4"/>
        <v>41913</v>
      </c>
      <c r="C287" s="111" t="s">
        <v>435</v>
      </c>
      <c r="D287" s="111" t="s">
        <v>435</v>
      </c>
      <c r="E287" s="111">
        <v>0</v>
      </c>
      <c r="F287" s="111">
        <v>0</v>
      </c>
      <c r="G287" s="111">
        <v>0</v>
      </c>
      <c r="H287" s="111">
        <v>0</v>
      </c>
      <c r="I287" s="111">
        <v>6.6271910905454689E-3</v>
      </c>
      <c r="J287" s="111">
        <v>6.6271910905454689E-3</v>
      </c>
      <c r="K287" s="111">
        <v>1.7887075926139077E-3</v>
      </c>
      <c r="L287" s="111">
        <v>1.7887075926139077E-3</v>
      </c>
      <c r="M287" s="234">
        <v>285</v>
      </c>
      <c r="N287" s="234">
        <v>249</v>
      </c>
      <c r="O287" s="76"/>
      <c r="P287" s="76"/>
      <c r="Q287" s="76"/>
      <c r="R287" s="76"/>
    </row>
    <row r="288" spans="2:18" x14ac:dyDescent="0.2">
      <c r="B288" s="85">
        <f t="shared" si="4"/>
        <v>41914</v>
      </c>
      <c r="C288" s="111" t="s">
        <v>435</v>
      </c>
      <c r="D288" s="111" t="s">
        <v>435</v>
      </c>
      <c r="E288" s="111">
        <v>9.5787280694490905E-3</v>
      </c>
      <c r="F288" s="111">
        <v>9.5787280694490905E-3</v>
      </c>
      <c r="G288" s="111">
        <v>0</v>
      </c>
      <c r="H288" s="111">
        <v>0</v>
      </c>
      <c r="I288" s="111">
        <v>1.3729853731226226E-2</v>
      </c>
      <c r="J288" s="111">
        <v>1.3729853731226226E-2</v>
      </c>
      <c r="K288" s="111">
        <v>7.531887814164924E-3</v>
      </c>
      <c r="L288" s="111">
        <v>7.531887814164924E-3</v>
      </c>
      <c r="M288" s="234">
        <v>203</v>
      </c>
      <c r="N288" s="234">
        <v>188</v>
      </c>
      <c r="O288" s="76"/>
      <c r="P288" s="76"/>
      <c r="Q288" s="76"/>
      <c r="R288" s="76"/>
    </row>
    <row r="289" spans="2:18" x14ac:dyDescent="0.2">
      <c r="B289" s="85">
        <f t="shared" si="4"/>
        <v>41915</v>
      </c>
      <c r="C289" s="111" t="s">
        <v>435</v>
      </c>
      <c r="D289" s="111" t="s">
        <v>435</v>
      </c>
      <c r="E289" s="111">
        <v>9.5787280694490905E-3</v>
      </c>
      <c r="F289" s="111">
        <v>9.5787280694490905E-3</v>
      </c>
      <c r="G289" s="111">
        <v>0</v>
      </c>
      <c r="H289" s="111">
        <v>0</v>
      </c>
      <c r="I289" s="111">
        <v>3.2155601741108192E-3</v>
      </c>
      <c r="J289" s="111">
        <v>3.2155601741108192E-3</v>
      </c>
      <c r="K289" s="111">
        <v>4.694034422037089E-3</v>
      </c>
      <c r="L289" s="111">
        <v>4.694034422037089E-3</v>
      </c>
      <c r="M289" s="234">
        <v>203</v>
      </c>
      <c r="N289" s="234">
        <v>180</v>
      </c>
      <c r="O289" s="76"/>
      <c r="P289" s="76"/>
      <c r="Q289" s="76"/>
      <c r="R289" s="76"/>
    </row>
    <row r="290" spans="2:18" x14ac:dyDescent="0.2">
      <c r="B290" s="85">
        <f t="shared" si="4"/>
        <v>41916</v>
      </c>
      <c r="C290" s="111" t="s">
        <v>435</v>
      </c>
      <c r="D290" s="111" t="s">
        <v>435</v>
      </c>
      <c r="E290" s="111">
        <v>0</v>
      </c>
      <c r="F290" s="111">
        <v>0</v>
      </c>
      <c r="G290" s="111">
        <v>4.229251858550131E-3</v>
      </c>
      <c r="H290" s="111">
        <v>4.229251858550131E-3</v>
      </c>
      <c r="I290" s="111">
        <v>3.6126034273165756E-3</v>
      </c>
      <c r="J290" s="111">
        <v>3.6126034273165756E-3</v>
      </c>
      <c r="K290" s="111">
        <v>2.373477382506916E-3</v>
      </c>
      <c r="L290" s="111">
        <v>2.373477382506916E-3</v>
      </c>
      <c r="M290" s="234">
        <v>111</v>
      </c>
      <c r="N290" s="234">
        <v>93</v>
      </c>
      <c r="O290" s="76"/>
      <c r="P290" s="76"/>
      <c r="Q290" s="76"/>
      <c r="R290" s="76"/>
    </row>
    <row r="291" spans="2:18" x14ac:dyDescent="0.2">
      <c r="B291" s="85">
        <f t="shared" si="4"/>
        <v>41917</v>
      </c>
      <c r="C291" s="111" t="s">
        <v>435</v>
      </c>
      <c r="D291" s="111" t="s">
        <v>435</v>
      </c>
      <c r="E291" s="111">
        <v>0</v>
      </c>
      <c r="F291" s="111">
        <v>0</v>
      </c>
      <c r="G291" s="111">
        <v>2.2106543536886916E-2</v>
      </c>
      <c r="H291" s="111">
        <v>2.2106543536886916E-2</v>
      </c>
      <c r="I291" s="111">
        <v>2.1812870083526134E-3</v>
      </c>
      <c r="J291" s="111">
        <v>2.1812870083526134E-3</v>
      </c>
      <c r="K291" s="111">
        <v>7.8983611892788682E-3</v>
      </c>
      <c r="L291" s="111">
        <v>7.8983611892788682E-3</v>
      </c>
      <c r="M291" s="234">
        <v>99</v>
      </c>
      <c r="N291" s="234">
        <v>91</v>
      </c>
      <c r="O291" s="76"/>
      <c r="P291" s="76"/>
      <c r="Q291" s="76"/>
      <c r="R291" s="76"/>
    </row>
    <row r="292" spans="2:18" x14ac:dyDescent="0.2">
      <c r="B292" s="85">
        <f t="shared" si="4"/>
        <v>41918</v>
      </c>
      <c r="C292" s="111" t="s">
        <v>435</v>
      </c>
      <c r="D292" s="111" t="s">
        <v>435</v>
      </c>
      <c r="E292" s="111">
        <v>3.9149573229906032E-3</v>
      </c>
      <c r="F292" s="111">
        <v>3.9149573229906032E-3</v>
      </c>
      <c r="G292" s="111">
        <v>3.9671742835879417E-2</v>
      </c>
      <c r="H292" s="111">
        <v>3.9671742835879417E-2</v>
      </c>
      <c r="I292" s="111">
        <v>2.9185129994902158E-2</v>
      </c>
      <c r="J292" s="111">
        <v>2.9185129994902158E-2</v>
      </c>
      <c r="K292" s="111">
        <v>2.2558619202411048E-2</v>
      </c>
      <c r="L292" s="111">
        <v>2.2558619202411048E-2</v>
      </c>
      <c r="M292" s="234">
        <v>307</v>
      </c>
      <c r="N292" s="234">
        <v>193</v>
      </c>
      <c r="O292" s="76"/>
      <c r="P292" s="76"/>
      <c r="Q292" s="76"/>
      <c r="R292" s="76"/>
    </row>
    <row r="293" spans="2:18" x14ac:dyDescent="0.2">
      <c r="B293" s="85">
        <f t="shared" si="4"/>
        <v>41919</v>
      </c>
      <c r="C293" s="111" t="s">
        <v>435</v>
      </c>
      <c r="D293" s="111" t="s">
        <v>435</v>
      </c>
      <c r="E293" s="111">
        <v>9.3501899516095378E-3</v>
      </c>
      <c r="F293" s="111">
        <v>9.3501899516095378E-3</v>
      </c>
      <c r="G293" s="111">
        <v>2.9728799724718516E-3</v>
      </c>
      <c r="H293" s="111">
        <v>2.9728799724718516E-3</v>
      </c>
      <c r="I293" s="111">
        <v>1.8528685149601977E-3</v>
      </c>
      <c r="J293" s="111">
        <v>1.8528685149601977E-3</v>
      </c>
      <c r="K293" s="111">
        <v>5.2179458175068433E-3</v>
      </c>
      <c r="L293" s="111">
        <v>5.2179458175068433E-3</v>
      </c>
      <c r="M293" s="234">
        <v>238</v>
      </c>
      <c r="N293" s="234">
        <v>211</v>
      </c>
      <c r="O293" s="76"/>
      <c r="P293" s="76"/>
      <c r="Q293" s="76"/>
      <c r="R293" s="76"/>
    </row>
    <row r="294" spans="2:18" x14ac:dyDescent="0.2">
      <c r="B294" s="85">
        <f t="shared" si="4"/>
        <v>41920</v>
      </c>
      <c r="C294" s="111" t="s">
        <v>435</v>
      </c>
      <c r="D294" s="111" t="s">
        <v>435</v>
      </c>
      <c r="E294" s="111">
        <v>0</v>
      </c>
      <c r="F294" s="111">
        <v>0</v>
      </c>
      <c r="G294" s="111">
        <v>0</v>
      </c>
      <c r="H294" s="111">
        <v>0</v>
      </c>
      <c r="I294" s="111">
        <v>5.313517116975805E-2</v>
      </c>
      <c r="J294" s="111">
        <v>5.313517116975805E-2</v>
      </c>
      <c r="K294" s="111">
        <v>1.4341412946697309E-2</v>
      </c>
      <c r="L294" s="111">
        <v>1.4341412946697309E-2</v>
      </c>
      <c r="M294" s="234">
        <v>225</v>
      </c>
      <c r="N294" s="234">
        <v>200</v>
      </c>
      <c r="O294" s="76"/>
      <c r="P294" s="76"/>
      <c r="Q294" s="76"/>
      <c r="R294" s="76"/>
    </row>
    <row r="295" spans="2:18" x14ac:dyDescent="0.2">
      <c r="B295" s="85">
        <f t="shared" si="4"/>
        <v>41921</v>
      </c>
      <c r="C295" s="111" t="s">
        <v>435</v>
      </c>
      <c r="D295" s="111" t="s">
        <v>435</v>
      </c>
      <c r="E295" s="111">
        <v>1.6560733176779204E-5</v>
      </c>
      <c r="F295" s="111">
        <v>1.6560733176779204E-5</v>
      </c>
      <c r="G295" s="111">
        <v>3.9051559261541417E-3</v>
      </c>
      <c r="H295" s="111">
        <v>3.9051559261541417E-3</v>
      </c>
      <c r="I295" s="111">
        <v>4.1174855888004395E-3</v>
      </c>
      <c r="J295" s="111">
        <v>4.1174855888004395E-3</v>
      </c>
      <c r="K295" s="111">
        <v>2.4091986140162176E-3</v>
      </c>
      <c r="L295" s="111">
        <v>2.4091986140162176E-3</v>
      </c>
      <c r="M295" s="234">
        <v>210</v>
      </c>
      <c r="N295" s="234">
        <v>174</v>
      </c>
      <c r="O295" s="76"/>
      <c r="P295" s="76"/>
      <c r="Q295" s="76"/>
      <c r="R295" s="76"/>
    </row>
    <row r="296" spans="2:18" x14ac:dyDescent="0.2">
      <c r="B296" s="85">
        <f t="shared" si="4"/>
        <v>41922</v>
      </c>
      <c r="C296" s="111" t="s">
        <v>435</v>
      </c>
      <c r="D296" s="111" t="s">
        <v>435</v>
      </c>
      <c r="E296" s="111">
        <v>0</v>
      </c>
      <c r="F296" s="111">
        <v>0</v>
      </c>
      <c r="G296" s="111">
        <v>0</v>
      </c>
      <c r="H296" s="111">
        <v>0</v>
      </c>
      <c r="I296" s="111">
        <v>1.4803341045449198E-3</v>
      </c>
      <c r="J296" s="111">
        <v>1.4803341045449198E-3</v>
      </c>
      <c r="K296" s="111">
        <v>3.9954858947440836E-4</v>
      </c>
      <c r="L296" s="111">
        <v>3.9954858947440836E-4</v>
      </c>
      <c r="M296" s="234">
        <v>157</v>
      </c>
      <c r="N296" s="234">
        <v>122</v>
      </c>
      <c r="O296" s="76"/>
      <c r="P296" s="76"/>
      <c r="Q296" s="76"/>
      <c r="R296" s="76"/>
    </row>
    <row r="297" spans="2:18" x14ac:dyDescent="0.2">
      <c r="B297" s="85">
        <f t="shared" si="4"/>
        <v>41923</v>
      </c>
      <c r="C297" s="111" t="s">
        <v>435</v>
      </c>
      <c r="D297" s="111" t="s">
        <v>435</v>
      </c>
      <c r="E297" s="111">
        <v>1.2314561190253013E-2</v>
      </c>
      <c r="F297" s="111">
        <v>1.2314561190253013E-2</v>
      </c>
      <c r="G297" s="111">
        <v>1.1643446460152206E-3</v>
      </c>
      <c r="H297" s="111">
        <v>1.1643446460152206E-3</v>
      </c>
      <c r="I297" s="111">
        <v>4.5586447590290581E-3</v>
      </c>
      <c r="J297" s="111">
        <v>4.5586447590290581E-3</v>
      </c>
      <c r="K297" s="111">
        <v>6.534339349053322E-3</v>
      </c>
      <c r="L297" s="111">
        <v>6.534339349053322E-3</v>
      </c>
      <c r="M297" s="234">
        <v>89</v>
      </c>
      <c r="N297" s="234">
        <v>89</v>
      </c>
      <c r="O297" s="76"/>
      <c r="P297" s="76"/>
      <c r="Q297" s="76"/>
      <c r="R297" s="76"/>
    </row>
    <row r="298" spans="2:18" x14ac:dyDescent="0.2">
      <c r="B298" s="85">
        <f t="shared" si="4"/>
        <v>41924</v>
      </c>
      <c r="C298" s="111" t="s">
        <v>435</v>
      </c>
      <c r="D298" s="111" t="s">
        <v>435</v>
      </c>
      <c r="E298" s="111">
        <v>0</v>
      </c>
      <c r="F298" s="111">
        <v>0</v>
      </c>
      <c r="G298" s="111">
        <v>5.121515968726743E-4</v>
      </c>
      <c r="H298" s="111">
        <v>5.121515968726743E-4</v>
      </c>
      <c r="I298" s="111">
        <v>2.2450099996078584E-3</v>
      </c>
      <c r="J298" s="111">
        <v>2.2450099996078584E-3</v>
      </c>
      <c r="K298" s="111">
        <v>7.7528302460928248E-4</v>
      </c>
      <c r="L298" s="111">
        <v>7.7528302460928248E-4</v>
      </c>
      <c r="M298" s="234">
        <v>133</v>
      </c>
      <c r="N298" s="234">
        <v>122</v>
      </c>
      <c r="O298" s="76"/>
      <c r="P298" s="76"/>
      <c r="Q298" s="76"/>
      <c r="R298" s="76"/>
    </row>
    <row r="299" spans="2:18" x14ac:dyDescent="0.2">
      <c r="B299" s="85">
        <f t="shared" si="4"/>
        <v>41925</v>
      </c>
      <c r="C299" s="111" t="s">
        <v>435</v>
      </c>
      <c r="D299" s="111" t="s">
        <v>435</v>
      </c>
      <c r="E299" s="111">
        <v>1.1214928507314877E-2</v>
      </c>
      <c r="F299" s="111">
        <v>1.1214928507314877E-2</v>
      </c>
      <c r="G299" s="111">
        <v>1.5996735033569937E-2</v>
      </c>
      <c r="H299" s="111">
        <v>1.5996735033569937E-2</v>
      </c>
      <c r="I299" s="111">
        <v>1.9386494647268736E-2</v>
      </c>
      <c r="J299" s="111">
        <v>1.9386494647268736E-2</v>
      </c>
      <c r="K299" s="111">
        <v>1.5001594225332173E-2</v>
      </c>
      <c r="L299" s="111">
        <v>1.5001594225332173E-2</v>
      </c>
      <c r="M299" s="234">
        <v>362</v>
      </c>
      <c r="N299" s="234">
        <v>275</v>
      </c>
      <c r="O299" s="76"/>
      <c r="P299" s="76"/>
      <c r="Q299" s="76"/>
      <c r="R299" s="76"/>
    </row>
    <row r="300" spans="2:18" x14ac:dyDescent="0.2">
      <c r="B300" s="85">
        <f t="shared" si="4"/>
        <v>41926</v>
      </c>
      <c r="C300" s="111" t="s">
        <v>435</v>
      </c>
      <c r="D300" s="111" t="s">
        <v>435</v>
      </c>
      <c r="E300" s="111">
        <v>4.8158612078073922E-3</v>
      </c>
      <c r="F300" s="111">
        <v>4.8158612078073922E-3</v>
      </c>
      <c r="G300" s="111">
        <v>0</v>
      </c>
      <c r="H300" s="111">
        <v>0</v>
      </c>
      <c r="I300" s="111">
        <v>1.991098388298498E-2</v>
      </c>
      <c r="J300" s="111">
        <v>1.991098388298498E-2</v>
      </c>
      <c r="K300" s="111">
        <v>7.297715296492837E-3</v>
      </c>
      <c r="L300" s="111">
        <v>7.297715296492837E-3</v>
      </c>
      <c r="M300" s="234">
        <v>294</v>
      </c>
      <c r="N300" s="234">
        <v>219</v>
      </c>
      <c r="O300" s="76"/>
      <c r="P300" s="76"/>
      <c r="Q300" s="76"/>
      <c r="R300" s="76"/>
    </row>
    <row r="301" spans="2:18" x14ac:dyDescent="0.2">
      <c r="B301" s="85">
        <f t="shared" si="4"/>
        <v>41927</v>
      </c>
      <c r="C301" s="111" t="s">
        <v>435</v>
      </c>
      <c r="D301" s="111" t="s">
        <v>435</v>
      </c>
      <c r="E301" s="111">
        <v>0</v>
      </c>
      <c r="F301" s="111">
        <v>0</v>
      </c>
      <c r="G301" s="111">
        <v>1.8565495386634445E-2</v>
      </c>
      <c r="H301" s="111">
        <v>1.8565495386634445E-2</v>
      </c>
      <c r="I301" s="111">
        <v>2.1043292419905102E-2</v>
      </c>
      <c r="J301" s="111">
        <v>2.1043292419905102E-2</v>
      </c>
      <c r="K301" s="111">
        <v>1.1818435595281094E-2</v>
      </c>
      <c r="L301" s="111">
        <v>1.1818435595281094E-2</v>
      </c>
      <c r="M301" s="234">
        <v>227</v>
      </c>
      <c r="N301" s="234">
        <v>199</v>
      </c>
      <c r="O301" s="76"/>
      <c r="P301" s="76"/>
      <c r="Q301" s="76"/>
      <c r="R301" s="76"/>
    </row>
    <row r="302" spans="2:18" x14ac:dyDescent="0.2">
      <c r="B302" s="85">
        <f t="shared" si="4"/>
        <v>41928</v>
      </c>
      <c r="C302" s="111" t="s">
        <v>435</v>
      </c>
      <c r="D302" s="111" t="s">
        <v>435</v>
      </c>
      <c r="E302" s="111">
        <v>2.7292088275332124E-3</v>
      </c>
      <c r="F302" s="111">
        <v>2.7292088275332124E-3</v>
      </c>
      <c r="G302" s="111">
        <v>1.066715747861367E-2</v>
      </c>
      <c r="H302" s="111">
        <v>1.066715747861367E-2</v>
      </c>
      <c r="I302" s="111">
        <v>3.1474255911532877E-2</v>
      </c>
      <c r="J302" s="111">
        <v>3.1474255911532877E-2</v>
      </c>
      <c r="K302" s="111">
        <v>1.3112337981062455E-2</v>
      </c>
      <c r="L302" s="111">
        <v>1.3112337981062455E-2</v>
      </c>
      <c r="M302" s="234">
        <v>221</v>
      </c>
      <c r="N302" s="234">
        <v>187</v>
      </c>
      <c r="O302" s="76"/>
      <c r="P302" s="76"/>
      <c r="Q302" s="76"/>
      <c r="R302" s="76"/>
    </row>
    <row r="303" spans="2:18" x14ac:dyDescent="0.2">
      <c r="B303" s="85">
        <f t="shared" si="4"/>
        <v>41929</v>
      </c>
      <c r="C303" s="111" t="s">
        <v>435</v>
      </c>
      <c r="D303" s="111" t="s">
        <v>435</v>
      </c>
      <c r="E303" s="111">
        <v>2.4539694421351423E-2</v>
      </c>
      <c r="F303" s="111">
        <v>2.4539694421351423E-2</v>
      </c>
      <c r="G303" s="111">
        <v>8.666565303329786E-3</v>
      </c>
      <c r="H303" s="111">
        <v>8.666565303329786E-3</v>
      </c>
      <c r="I303" s="111">
        <v>5.5517430688992592E-2</v>
      </c>
      <c r="J303" s="111">
        <v>5.5517430688992592E-2</v>
      </c>
      <c r="K303" s="111">
        <v>2.7652202213922551E-2</v>
      </c>
      <c r="L303" s="111">
        <v>2.7652202213922551E-2</v>
      </c>
      <c r="M303" s="234">
        <v>178</v>
      </c>
      <c r="N303" s="234">
        <v>164</v>
      </c>
      <c r="O303" s="76"/>
      <c r="P303" s="76"/>
      <c r="Q303" s="76"/>
      <c r="R303" s="76"/>
    </row>
    <row r="304" spans="2:18" x14ac:dyDescent="0.2">
      <c r="B304" s="85">
        <f t="shared" si="4"/>
        <v>41930</v>
      </c>
      <c r="C304" s="111" t="s">
        <v>435</v>
      </c>
      <c r="D304" s="111" t="s">
        <v>435</v>
      </c>
      <c r="E304" s="111">
        <v>0</v>
      </c>
      <c r="F304" s="111">
        <v>0</v>
      </c>
      <c r="G304" s="111">
        <v>0</v>
      </c>
      <c r="H304" s="111">
        <v>0</v>
      </c>
      <c r="I304" s="111">
        <v>6.6418963962197554E-3</v>
      </c>
      <c r="J304" s="111">
        <v>6.6418963962197554E-3</v>
      </c>
      <c r="K304" s="111">
        <v>1.7926766183371634E-3</v>
      </c>
      <c r="L304" s="111">
        <v>1.7926766183371634E-3</v>
      </c>
      <c r="M304" s="234">
        <v>117</v>
      </c>
      <c r="N304" s="234">
        <v>113</v>
      </c>
      <c r="O304" s="76"/>
      <c r="P304" s="76"/>
      <c r="Q304" s="76"/>
      <c r="R304" s="76"/>
    </row>
    <row r="305" spans="2:18" x14ac:dyDescent="0.2">
      <c r="B305" s="85">
        <f t="shared" si="4"/>
        <v>41931</v>
      </c>
      <c r="C305" s="111" t="s">
        <v>435</v>
      </c>
      <c r="D305" s="111" t="s">
        <v>435</v>
      </c>
      <c r="E305" s="111">
        <v>9.6549074420622747E-3</v>
      </c>
      <c r="F305" s="111">
        <v>9.6549074420622747E-3</v>
      </c>
      <c r="G305" s="111">
        <v>1.3716059953746309E-2</v>
      </c>
      <c r="H305" s="111">
        <v>1.3716059953746309E-2</v>
      </c>
      <c r="I305" s="111">
        <v>2.2131485039802362E-2</v>
      </c>
      <c r="J305" s="111">
        <v>2.2131485039802362E-2</v>
      </c>
      <c r="K305" s="111">
        <v>1.4365227101036843E-2</v>
      </c>
      <c r="L305" s="111">
        <v>1.4365227101036843E-2</v>
      </c>
      <c r="M305" s="234">
        <v>105</v>
      </c>
      <c r="N305" s="234">
        <v>95</v>
      </c>
      <c r="O305" s="76"/>
      <c r="P305" s="76"/>
      <c r="Q305" s="76"/>
      <c r="R305" s="76"/>
    </row>
    <row r="306" spans="2:18" x14ac:dyDescent="0.2">
      <c r="B306" s="85">
        <f t="shared" si="4"/>
        <v>41932</v>
      </c>
      <c r="C306" s="111" t="s">
        <v>435</v>
      </c>
      <c r="D306" s="111" t="s">
        <v>435</v>
      </c>
      <c r="E306" s="111">
        <v>0</v>
      </c>
      <c r="F306" s="111">
        <v>0</v>
      </c>
      <c r="G306" s="111">
        <v>2.6855949361010857E-2</v>
      </c>
      <c r="H306" s="111">
        <v>2.6855949361010857E-2</v>
      </c>
      <c r="I306" s="111">
        <v>3.0881141916003294E-4</v>
      </c>
      <c r="J306" s="111">
        <v>3.0881141916003294E-4</v>
      </c>
      <c r="K306" s="111">
        <v>8.963383091685817E-3</v>
      </c>
      <c r="L306" s="111">
        <v>8.963383091685817E-3</v>
      </c>
      <c r="M306" s="234">
        <v>176</v>
      </c>
      <c r="N306" s="234">
        <v>149</v>
      </c>
      <c r="O306" s="76"/>
      <c r="P306" s="76"/>
      <c r="Q306" s="76"/>
      <c r="R306" s="76"/>
    </row>
    <row r="307" spans="2:18" x14ac:dyDescent="0.2">
      <c r="B307" s="85">
        <f t="shared" si="4"/>
        <v>41933</v>
      </c>
      <c r="C307" s="111" t="s">
        <v>435</v>
      </c>
      <c r="D307" s="111" t="s">
        <v>435</v>
      </c>
      <c r="E307" s="111">
        <v>1.9975556357831076E-2</v>
      </c>
      <c r="F307" s="111">
        <v>1.9975556357831076E-2</v>
      </c>
      <c r="G307" s="111">
        <v>7.2741531493322022E-3</v>
      </c>
      <c r="H307" s="111">
        <v>7.2741531493322022E-3</v>
      </c>
      <c r="I307" s="111">
        <v>1.9597270695266851E-2</v>
      </c>
      <c r="J307" s="111">
        <v>1.9597270695266851E-2</v>
      </c>
      <c r="K307" s="111">
        <v>1.5673682581136807E-2</v>
      </c>
      <c r="L307" s="111">
        <v>1.5673682581136807E-2</v>
      </c>
      <c r="M307" s="234">
        <v>224</v>
      </c>
      <c r="N307" s="234">
        <v>175</v>
      </c>
      <c r="O307" s="76"/>
      <c r="P307" s="76"/>
      <c r="Q307" s="76"/>
      <c r="R307" s="76"/>
    </row>
    <row r="308" spans="2:18" x14ac:dyDescent="0.2">
      <c r="B308" s="85">
        <f t="shared" si="4"/>
        <v>41934</v>
      </c>
      <c r="C308" s="111" t="s">
        <v>435</v>
      </c>
      <c r="D308" s="111" t="s">
        <v>435</v>
      </c>
      <c r="E308" s="111">
        <v>0</v>
      </c>
      <c r="F308" s="111">
        <v>0</v>
      </c>
      <c r="G308" s="111">
        <v>6.1458191624720916E-3</v>
      </c>
      <c r="H308" s="111">
        <v>6.1458191624720916E-3</v>
      </c>
      <c r="I308" s="111">
        <v>6.9311007411474064E-3</v>
      </c>
      <c r="J308" s="111">
        <v>6.9311007411474064E-3</v>
      </c>
      <c r="K308" s="111">
        <v>3.9028752945347838E-3</v>
      </c>
      <c r="L308" s="111">
        <v>3.9028752945347838E-3</v>
      </c>
      <c r="M308" s="234">
        <v>329</v>
      </c>
      <c r="N308" s="234">
        <v>247</v>
      </c>
      <c r="O308" s="76"/>
      <c r="P308" s="76"/>
      <c r="Q308" s="76"/>
      <c r="R308" s="76"/>
    </row>
    <row r="309" spans="2:18" x14ac:dyDescent="0.2">
      <c r="B309" s="85">
        <f t="shared" si="4"/>
        <v>41935</v>
      </c>
      <c r="C309" s="111" t="s">
        <v>435</v>
      </c>
      <c r="D309" s="111" t="s">
        <v>435</v>
      </c>
      <c r="E309" s="111">
        <v>0</v>
      </c>
      <c r="F309" s="111">
        <v>0</v>
      </c>
      <c r="G309" s="111">
        <v>4.1612317245904787E-4</v>
      </c>
      <c r="H309" s="111">
        <v>4.1612317245904787E-4</v>
      </c>
      <c r="I309" s="111">
        <v>1.333281047802047E-3</v>
      </c>
      <c r="J309" s="111">
        <v>1.333281047802047E-3</v>
      </c>
      <c r="K309" s="111">
        <v>4.9745122398138259E-4</v>
      </c>
      <c r="L309" s="111">
        <v>4.9745122398138259E-4</v>
      </c>
      <c r="M309" s="234">
        <v>207</v>
      </c>
      <c r="N309" s="234">
        <v>179</v>
      </c>
      <c r="O309" s="76"/>
      <c r="P309" s="76"/>
      <c r="Q309" s="76"/>
      <c r="R309" s="76"/>
    </row>
    <row r="310" spans="2:18" x14ac:dyDescent="0.2">
      <c r="B310" s="85">
        <f t="shared" si="4"/>
        <v>41936</v>
      </c>
      <c r="C310" s="111" t="s">
        <v>435</v>
      </c>
      <c r="D310" s="111" t="s">
        <v>435</v>
      </c>
      <c r="E310" s="111">
        <v>3.5704940729135962E-3</v>
      </c>
      <c r="F310" s="111">
        <v>3.5704940729135962E-3</v>
      </c>
      <c r="G310" s="111">
        <v>1.3924121539975833E-3</v>
      </c>
      <c r="H310" s="111">
        <v>1.3924121539975833E-3</v>
      </c>
      <c r="I310" s="111">
        <v>2.8253793968863967E-2</v>
      </c>
      <c r="J310" s="111">
        <v>2.8253793968863967E-2</v>
      </c>
      <c r="K310" s="111">
        <v>9.5124316500695243E-3</v>
      </c>
      <c r="L310" s="111">
        <v>9.5124316500695243E-3</v>
      </c>
      <c r="M310" s="234">
        <v>214</v>
      </c>
      <c r="N310" s="234">
        <v>194</v>
      </c>
      <c r="O310" s="76"/>
      <c r="P310" s="76"/>
      <c r="Q310" s="76"/>
      <c r="R310" s="76"/>
    </row>
    <row r="311" spans="2:18" x14ac:dyDescent="0.2">
      <c r="B311" s="85">
        <f t="shared" si="4"/>
        <v>41937</v>
      </c>
      <c r="C311" s="111" t="s">
        <v>435</v>
      </c>
      <c r="D311" s="111" t="s">
        <v>435</v>
      </c>
      <c r="E311" s="111">
        <v>0</v>
      </c>
      <c r="F311" s="111">
        <v>0</v>
      </c>
      <c r="G311" s="111">
        <v>6.033786000656194E-3</v>
      </c>
      <c r="H311" s="111">
        <v>6.033786000656194E-3</v>
      </c>
      <c r="I311" s="111">
        <v>3.5253519469824725E-2</v>
      </c>
      <c r="J311" s="111">
        <v>3.5253519469824725E-2</v>
      </c>
      <c r="K311" s="111">
        <v>1.1510174597441566E-2</v>
      </c>
      <c r="L311" s="111">
        <v>1.1510174597441566E-2</v>
      </c>
      <c r="M311" s="234">
        <v>184</v>
      </c>
      <c r="N311" s="234">
        <v>153</v>
      </c>
      <c r="O311" s="76"/>
      <c r="P311" s="76"/>
      <c r="Q311" s="76"/>
      <c r="R311" s="76"/>
    </row>
    <row r="312" spans="2:18" x14ac:dyDescent="0.2">
      <c r="B312" s="85">
        <f t="shared" si="4"/>
        <v>41938</v>
      </c>
      <c r="C312" s="111" t="s">
        <v>435</v>
      </c>
      <c r="D312" s="111" t="s">
        <v>435</v>
      </c>
      <c r="E312" s="111">
        <v>0</v>
      </c>
      <c r="F312" s="111">
        <v>0</v>
      </c>
      <c r="G312" s="111">
        <v>5.3935965045653518E-3</v>
      </c>
      <c r="H312" s="111">
        <v>5.3935965045653518E-3</v>
      </c>
      <c r="I312" s="111">
        <v>0.10653503784165325</v>
      </c>
      <c r="J312" s="111">
        <v>0.10653503784165325</v>
      </c>
      <c r="K312" s="111">
        <v>3.0537683914729451E-2</v>
      </c>
      <c r="L312" s="111">
        <v>3.0537683914729451E-2</v>
      </c>
      <c r="M312" s="234">
        <v>172</v>
      </c>
      <c r="N312" s="234">
        <v>106</v>
      </c>
      <c r="O312" s="76"/>
      <c r="P312" s="76"/>
      <c r="Q312" s="76"/>
      <c r="R312" s="76"/>
    </row>
    <row r="313" spans="2:18" x14ac:dyDescent="0.2">
      <c r="B313" s="85">
        <f t="shared" si="4"/>
        <v>41939</v>
      </c>
      <c r="C313" s="111" t="s">
        <v>435</v>
      </c>
      <c r="D313" s="111" t="s">
        <v>435</v>
      </c>
      <c r="E313" s="111">
        <v>2.1674687581768621E-2</v>
      </c>
      <c r="F313" s="111">
        <v>2.1674687581768621E-2</v>
      </c>
      <c r="G313" s="111">
        <v>4.568152173043221E-2</v>
      </c>
      <c r="H313" s="111">
        <v>4.568152173043221E-2</v>
      </c>
      <c r="I313" s="111">
        <v>0.20690855260578017</v>
      </c>
      <c r="J313" s="111">
        <v>0.20690855260578017</v>
      </c>
      <c r="K313" s="111">
        <v>7.9608071939914232E-2</v>
      </c>
      <c r="L313" s="111">
        <v>7.9608071939914232E-2</v>
      </c>
      <c r="M313" s="234">
        <v>944</v>
      </c>
      <c r="N313" s="234">
        <v>434</v>
      </c>
      <c r="O313" s="76"/>
      <c r="P313" s="76"/>
      <c r="Q313" s="76"/>
      <c r="R313" s="76"/>
    </row>
    <row r="314" spans="2:18" x14ac:dyDescent="0.2">
      <c r="B314" s="85">
        <f t="shared" si="4"/>
        <v>41940</v>
      </c>
      <c r="C314" s="111" t="s">
        <v>435</v>
      </c>
      <c r="D314" s="111" t="s">
        <v>435</v>
      </c>
      <c r="E314" s="111">
        <v>0</v>
      </c>
      <c r="F314" s="111">
        <v>0</v>
      </c>
      <c r="G314" s="111">
        <v>0</v>
      </c>
      <c r="H314" s="111">
        <v>0</v>
      </c>
      <c r="I314" s="111">
        <v>2.9881181130151757E-2</v>
      </c>
      <c r="J314" s="111">
        <v>2.9881181130151757E-2</v>
      </c>
      <c r="K314" s="111">
        <v>8.0650602696556075E-3</v>
      </c>
      <c r="L314" s="111">
        <v>8.0650602696556075E-3</v>
      </c>
      <c r="M314" s="234">
        <v>243</v>
      </c>
      <c r="N314" s="234">
        <v>222</v>
      </c>
      <c r="O314" s="76"/>
      <c r="P314" s="76"/>
      <c r="Q314" s="76"/>
      <c r="R314" s="76"/>
    </row>
    <row r="315" spans="2:18" x14ac:dyDescent="0.2">
      <c r="B315" s="85">
        <f t="shared" si="4"/>
        <v>41941</v>
      </c>
      <c r="C315" s="111" t="s">
        <v>435</v>
      </c>
      <c r="D315" s="111" t="s">
        <v>435</v>
      </c>
      <c r="E315" s="111">
        <v>0</v>
      </c>
      <c r="F315" s="111">
        <v>0</v>
      </c>
      <c r="G315" s="111">
        <v>0</v>
      </c>
      <c r="H315" s="111">
        <v>0</v>
      </c>
      <c r="I315" s="111">
        <v>6.6516999333359472E-3</v>
      </c>
      <c r="J315" s="111">
        <v>6.6516999333359472E-3</v>
      </c>
      <c r="K315" s="111">
        <v>1.7953226354860006E-3</v>
      </c>
      <c r="L315" s="111">
        <v>1.7953226354860006E-3</v>
      </c>
      <c r="M315" s="234">
        <v>185</v>
      </c>
      <c r="N315" s="234">
        <v>177</v>
      </c>
      <c r="O315" s="76"/>
      <c r="P315" s="76"/>
      <c r="Q315" s="76"/>
      <c r="R315" s="76"/>
    </row>
    <row r="316" spans="2:18" x14ac:dyDescent="0.2">
      <c r="B316" s="85">
        <f t="shared" si="4"/>
        <v>41942</v>
      </c>
      <c r="C316" s="111" t="s">
        <v>435</v>
      </c>
      <c r="D316" s="111" t="s">
        <v>435</v>
      </c>
      <c r="E316" s="111">
        <v>5.2861860300279211E-3</v>
      </c>
      <c r="F316" s="111">
        <v>5.2861860300279211E-3</v>
      </c>
      <c r="G316" s="111">
        <v>1.120331618158975E-3</v>
      </c>
      <c r="H316" s="111">
        <v>1.120331618158975E-3</v>
      </c>
      <c r="I316" s="111">
        <v>8.1859534920199206E-4</v>
      </c>
      <c r="J316" s="111">
        <v>8.1859534920199206E-4</v>
      </c>
      <c r="K316" s="111">
        <v>2.70290651753714E-3</v>
      </c>
      <c r="L316" s="111">
        <v>2.70290651753714E-3</v>
      </c>
      <c r="M316" s="234">
        <v>174</v>
      </c>
      <c r="N316" s="234">
        <v>165</v>
      </c>
      <c r="O316" s="76"/>
      <c r="P316" s="76"/>
      <c r="Q316" s="76"/>
      <c r="R316" s="76"/>
    </row>
    <row r="317" spans="2:18" x14ac:dyDescent="0.2">
      <c r="B317" s="85">
        <f t="shared" si="4"/>
        <v>41943</v>
      </c>
      <c r="C317" s="111" t="s">
        <v>435</v>
      </c>
      <c r="D317" s="111" t="s">
        <v>435</v>
      </c>
      <c r="E317" s="111">
        <v>0</v>
      </c>
      <c r="F317" s="111">
        <v>0</v>
      </c>
      <c r="G317" s="111">
        <v>5.2815633427494534E-3</v>
      </c>
      <c r="H317" s="111">
        <v>5.2815633427494534E-3</v>
      </c>
      <c r="I317" s="111">
        <v>1.5406258578094977E-2</v>
      </c>
      <c r="J317" s="111">
        <v>1.5406258578094977E-2</v>
      </c>
      <c r="K317" s="111">
        <v>5.9045872676300815E-3</v>
      </c>
      <c r="L317" s="111">
        <v>5.9045872676300815E-3</v>
      </c>
      <c r="M317" s="234">
        <v>303</v>
      </c>
      <c r="N317" s="234">
        <v>241</v>
      </c>
      <c r="O317" s="76"/>
      <c r="P317" s="76"/>
      <c r="Q317" s="76"/>
      <c r="R317" s="76"/>
    </row>
    <row r="318" spans="2:18" x14ac:dyDescent="0.2">
      <c r="B318" s="85">
        <f t="shared" si="4"/>
        <v>41944</v>
      </c>
      <c r="C318" s="111" t="s">
        <v>435</v>
      </c>
      <c r="D318" s="111" t="s">
        <v>435</v>
      </c>
      <c r="E318" s="111">
        <v>0</v>
      </c>
      <c r="F318" s="111">
        <v>0</v>
      </c>
      <c r="G318" s="111">
        <v>1.3900114433872426E-2</v>
      </c>
      <c r="H318" s="111">
        <v>1.3900114433872426E-2</v>
      </c>
      <c r="I318" s="111">
        <v>5.2252852829300818E-3</v>
      </c>
      <c r="J318" s="111">
        <v>5.2252852829300818E-3</v>
      </c>
      <c r="K318" s="111">
        <v>6.0064589278603113E-3</v>
      </c>
      <c r="L318" s="111">
        <v>6.0064589278603113E-3</v>
      </c>
      <c r="M318" s="234">
        <v>244</v>
      </c>
      <c r="N318" s="234">
        <v>236</v>
      </c>
      <c r="O318" s="76"/>
      <c r="P318" s="76"/>
      <c r="Q318" s="76"/>
      <c r="R318" s="76"/>
    </row>
    <row r="319" spans="2:18" x14ac:dyDescent="0.2">
      <c r="B319" s="85">
        <f t="shared" si="4"/>
        <v>41945</v>
      </c>
      <c r="C319" s="111" t="s">
        <v>435</v>
      </c>
      <c r="D319" s="111" t="s">
        <v>435</v>
      </c>
      <c r="E319" s="111">
        <v>0</v>
      </c>
      <c r="F319" s="111">
        <v>0</v>
      </c>
      <c r="G319" s="111">
        <v>0</v>
      </c>
      <c r="H319" s="111">
        <v>0</v>
      </c>
      <c r="I319" s="111">
        <v>5.5291949335320185E-3</v>
      </c>
      <c r="J319" s="111">
        <v>5.5291949335320185E-3</v>
      </c>
      <c r="K319" s="111">
        <v>1.492353671944148E-3</v>
      </c>
      <c r="L319" s="111">
        <v>1.492353671944148E-3</v>
      </c>
      <c r="M319" s="234">
        <v>83</v>
      </c>
      <c r="N319" s="234">
        <v>82</v>
      </c>
      <c r="O319" s="76"/>
      <c r="P319" s="76"/>
      <c r="Q319" s="76"/>
      <c r="R319" s="76"/>
    </row>
    <row r="320" spans="2:18" x14ac:dyDescent="0.2">
      <c r="B320" s="85">
        <f t="shared" si="4"/>
        <v>41946</v>
      </c>
      <c r="C320" s="111" t="s">
        <v>435</v>
      </c>
      <c r="D320" s="111" t="s">
        <v>435</v>
      </c>
      <c r="E320" s="111">
        <v>0</v>
      </c>
      <c r="F320" s="111">
        <v>0</v>
      </c>
      <c r="G320" s="111">
        <v>2.3166857389787378E-3</v>
      </c>
      <c r="H320" s="111">
        <v>2.3166857389787378E-3</v>
      </c>
      <c r="I320" s="111">
        <v>1.4514136700521547E-2</v>
      </c>
      <c r="J320" s="111">
        <v>1.4514136700521547E-2</v>
      </c>
      <c r="K320" s="111">
        <v>4.6834503534417407E-3</v>
      </c>
      <c r="L320" s="111">
        <v>4.6834503534417407E-3</v>
      </c>
      <c r="M320" s="234">
        <v>186</v>
      </c>
      <c r="N320" s="234">
        <v>168</v>
      </c>
      <c r="O320" s="76"/>
      <c r="P320" s="76"/>
      <c r="Q320" s="76"/>
      <c r="R320" s="76"/>
    </row>
    <row r="321" spans="2:18" x14ac:dyDescent="0.2">
      <c r="B321" s="85">
        <f t="shared" si="4"/>
        <v>41947</v>
      </c>
      <c r="C321" s="111" t="s">
        <v>435</v>
      </c>
      <c r="D321" s="111" t="s">
        <v>435</v>
      </c>
      <c r="E321" s="111">
        <v>9.426369324222722E-3</v>
      </c>
      <c r="F321" s="111">
        <v>9.426369324222722E-3</v>
      </c>
      <c r="G321" s="111">
        <v>0</v>
      </c>
      <c r="H321" s="111">
        <v>0</v>
      </c>
      <c r="I321" s="111">
        <v>3.7042664993529664E-2</v>
      </c>
      <c r="J321" s="111">
        <v>3.7042664993529664E-2</v>
      </c>
      <c r="K321" s="111">
        <v>1.376325819967639E-2</v>
      </c>
      <c r="L321" s="111">
        <v>1.376325819967639E-2</v>
      </c>
      <c r="M321" s="234">
        <v>171</v>
      </c>
      <c r="N321" s="234">
        <v>160</v>
      </c>
      <c r="O321" s="76"/>
      <c r="P321" s="76"/>
      <c r="Q321" s="76"/>
      <c r="R321" s="76"/>
    </row>
    <row r="322" spans="2:18" x14ac:dyDescent="0.2">
      <c r="B322" s="85">
        <f t="shared" si="4"/>
        <v>41948</v>
      </c>
      <c r="C322" s="111" t="s">
        <v>435</v>
      </c>
      <c r="D322" s="111" t="s">
        <v>435</v>
      </c>
      <c r="E322" s="111">
        <v>0</v>
      </c>
      <c r="F322" s="111">
        <v>0</v>
      </c>
      <c r="G322" s="111">
        <v>0</v>
      </c>
      <c r="H322" s="111">
        <v>0</v>
      </c>
      <c r="I322" s="111">
        <v>3.877298929453747E-3</v>
      </c>
      <c r="J322" s="111">
        <v>3.877298929453747E-3</v>
      </c>
      <c r="K322" s="111">
        <v>1.0464997823650896E-3</v>
      </c>
      <c r="L322" s="111">
        <v>1.0464997823650896E-3</v>
      </c>
      <c r="M322" s="234">
        <v>201</v>
      </c>
      <c r="N322" s="234">
        <v>184</v>
      </c>
      <c r="O322" s="76"/>
      <c r="P322" s="76"/>
      <c r="Q322" s="76"/>
      <c r="R322" s="76"/>
    </row>
    <row r="323" spans="2:18" x14ac:dyDescent="0.2">
      <c r="B323" s="85">
        <f t="shared" si="4"/>
        <v>41949</v>
      </c>
      <c r="C323" s="111" t="s">
        <v>435</v>
      </c>
      <c r="D323" s="111" t="s">
        <v>435</v>
      </c>
      <c r="E323" s="111">
        <v>0</v>
      </c>
      <c r="F323" s="111">
        <v>0</v>
      </c>
      <c r="G323" s="111">
        <v>4.8654401702904054E-3</v>
      </c>
      <c r="H323" s="111">
        <v>4.8654401702904054E-3</v>
      </c>
      <c r="I323" s="111">
        <v>3.749852946943257E-3</v>
      </c>
      <c r="J323" s="111">
        <v>3.749852946943257E-3</v>
      </c>
      <c r="K323" s="111">
        <v>2.6208799859231886E-3</v>
      </c>
      <c r="L323" s="111">
        <v>2.6208799859231886E-3</v>
      </c>
      <c r="M323" s="234">
        <v>179</v>
      </c>
      <c r="N323" s="234">
        <v>171</v>
      </c>
      <c r="O323" s="76"/>
      <c r="P323" s="76"/>
      <c r="Q323" s="76"/>
      <c r="R323" s="76"/>
    </row>
    <row r="324" spans="2:18" x14ac:dyDescent="0.2">
      <c r="B324" s="85">
        <f t="shared" si="4"/>
        <v>41950</v>
      </c>
      <c r="C324" s="111" t="s">
        <v>435</v>
      </c>
      <c r="D324" s="111" t="s">
        <v>435</v>
      </c>
      <c r="E324" s="111">
        <v>0</v>
      </c>
      <c r="F324" s="111">
        <v>0</v>
      </c>
      <c r="G324" s="111">
        <v>0</v>
      </c>
      <c r="H324" s="111">
        <v>0</v>
      </c>
      <c r="I324" s="111">
        <v>0</v>
      </c>
      <c r="J324" s="111">
        <v>0</v>
      </c>
      <c r="K324" s="111">
        <v>0</v>
      </c>
      <c r="L324" s="111">
        <v>0</v>
      </c>
      <c r="M324" s="234">
        <v>196</v>
      </c>
      <c r="N324" s="234">
        <v>187</v>
      </c>
      <c r="O324" s="76"/>
      <c r="P324" s="76"/>
      <c r="Q324" s="76"/>
      <c r="R324" s="76"/>
    </row>
    <row r="325" spans="2:18" x14ac:dyDescent="0.2">
      <c r="B325" s="85">
        <f t="shared" si="4"/>
        <v>41951</v>
      </c>
      <c r="C325" s="111" t="s">
        <v>435</v>
      </c>
      <c r="D325" s="111" t="s">
        <v>435</v>
      </c>
      <c r="E325" s="111">
        <v>5.6306492801049286E-3</v>
      </c>
      <c r="F325" s="111">
        <v>5.6306492801049286E-3</v>
      </c>
      <c r="G325" s="111">
        <v>7.1985307651064714E-2</v>
      </c>
      <c r="H325" s="111">
        <v>7.1985307651064714E-2</v>
      </c>
      <c r="I325" s="111">
        <v>0</v>
      </c>
      <c r="J325" s="111">
        <v>0</v>
      </c>
      <c r="K325" s="111">
        <v>2.6051361838876078E-2</v>
      </c>
      <c r="L325" s="111">
        <v>2.6051361838876078E-2</v>
      </c>
      <c r="M325" s="234">
        <v>447</v>
      </c>
      <c r="N325" s="234">
        <v>297</v>
      </c>
      <c r="O325" s="76"/>
      <c r="P325" s="76"/>
      <c r="Q325" s="76"/>
      <c r="R325" s="76"/>
    </row>
    <row r="326" spans="2:18" x14ac:dyDescent="0.2">
      <c r="B326" s="85">
        <f t="shared" si="4"/>
        <v>41952</v>
      </c>
      <c r="C326" s="111" t="s">
        <v>435</v>
      </c>
      <c r="D326" s="111" t="s">
        <v>435</v>
      </c>
      <c r="E326" s="111">
        <v>1.7203289624038234E-2</v>
      </c>
      <c r="F326" s="111">
        <v>1.7203289624038234E-2</v>
      </c>
      <c r="G326" s="111">
        <v>1.120331618158975E-3</v>
      </c>
      <c r="H326" s="111">
        <v>1.120331618158975E-3</v>
      </c>
      <c r="I326" s="111">
        <v>2.1224657856554643E-3</v>
      </c>
      <c r="J326" s="111">
        <v>2.1224657856554643E-3</v>
      </c>
      <c r="K326" s="111">
        <v>7.8150116490904985E-3</v>
      </c>
      <c r="L326" s="111">
        <v>7.8150116490904985E-3</v>
      </c>
      <c r="M326" s="234">
        <v>147</v>
      </c>
      <c r="N326" s="234">
        <v>95</v>
      </c>
      <c r="O326" s="76"/>
      <c r="P326" s="76"/>
      <c r="Q326" s="76"/>
      <c r="R326" s="76"/>
    </row>
    <row r="327" spans="2:18" x14ac:dyDescent="0.2">
      <c r="B327" s="85">
        <f t="shared" si="4"/>
        <v>41953</v>
      </c>
      <c r="C327" s="111" t="s">
        <v>435</v>
      </c>
      <c r="D327" s="111" t="s">
        <v>435</v>
      </c>
      <c r="E327" s="111">
        <v>0</v>
      </c>
      <c r="F327" s="111">
        <v>0</v>
      </c>
      <c r="G327" s="111">
        <v>0</v>
      </c>
      <c r="H327" s="111">
        <v>0</v>
      </c>
      <c r="I327" s="111">
        <v>2.342065017058155E-2</v>
      </c>
      <c r="J327" s="111">
        <v>2.342065017058155E-2</v>
      </c>
      <c r="K327" s="111">
        <v>6.3213349685719324E-3</v>
      </c>
      <c r="L327" s="111">
        <v>6.3213349685719324E-3</v>
      </c>
      <c r="M327" s="234">
        <v>200</v>
      </c>
      <c r="N327" s="234">
        <v>174</v>
      </c>
      <c r="O327" s="76"/>
      <c r="P327" s="76"/>
      <c r="Q327" s="76"/>
      <c r="R327" s="76"/>
    </row>
    <row r="328" spans="2:18" x14ac:dyDescent="0.2">
      <c r="B328" s="85">
        <f t="shared" si="4"/>
        <v>41954</v>
      </c>
      <c r="C328" s="111" t="s">
        <v>435</v>
      </c>
      <c r="D328" s="111" t="s">
        <v>435</v>
      </c>
      <c r="E328" s="111">
        <v>8.9858538217203951E-3</v>
      </c>
      <c r="F328" s="111">
        <v>8.9858538217203951E-3</v>
      </c>
      <c r="G328" s="111">
        <v>0</v>
      </c>
      <c r="H328" s="111">
        <v>0</v>
      </c>
      <c r="I328" s="111">
        <v>1.5661150543115957E-2</v>
      </c>
      <c r="J328" s="111">
        <v>1.5661150543115957E-2</v>
      </c>
      <c r="K328" s="111">
        <v>7.8163346576649168E-3</v>
      </c>
      <c r="L328" s="111">
        <v>7.8163346576649168E-3</v>
      </c>
      <c r="M328" s="234">
        <v>178</v>
      </c>
      <c r="N328" s="234">
        <v>149</v>
      </c>
      <c r="O328" s="76"/>
      <c r="P328" s="76"/>
      <c r="Q328" s="76"/>
      <c r="R328" s="76"/>
    </row>
    <row r="329" spans="2:18" x14ac:dyDescent="0.2">
      <c r="B329" s="85">
        <f t="shared" si="4"/>
        <v>41955</v>
      </c>
      <c r="C329" s="111" t="s">
        <v>435</v>
      </c>
      <c r="D329" s="111" t="s">
        <v>435</v>
      </c>
      <c r="E329" s="111">
        <v>1.361623481794786E-2</v>
      </c>
      <c r="F329" s="111">
        <v>1.361623481794786E-2</v>
      </c>
      <c r="G329" s="111">
        <v>1.9717836479597961E-2</v>
      </c>
      <c r="H329" s="111">
        <v>1.9717836479597961E-2</v>
      </c>
      <c r="I329" s="111">
        <v>1.1274067683620249E-2</v>
      </c>
      <c r="J329" s="111">
        <v>1.1274067683620249E-2</v>
      </c>
      <c r="K329" s="111">
        <v>1.5001594225332175E-2</v>
      </c>
      <c r="L329" s="111">
        <v>1.5001594225332175E-2</v>
      </c>
      <c r="M329" s="234">
        <v>193</v>
      </c>
      <c r="N329" s="234">
        <v>175</v>
      </c>
      <c r="O329" s="76"/>
      <c r="P329" s="76"/>
      <c r="Q329" s="76"/>
      <c r="R329" s="76"/>
    </row>
    <row r="330" spans="2:18" x14ac:dyDescent="0.2">
      <c r="B330" s="85">
        <f t="shared" si="4"/>
        <v>41956</v>
      </c>
      <c r="C330" s="111" t="s">
        <v>435</v>
      </c>
      <c r="D330" s="111" t="s">
        <v>435</v>
      </c>
      <c r="E330" s="111">
        <v>0</v>
      </c>
      <c r="F330" s="111">
        <v>0</v>
      </c>
      <c r="G330" s="111">
        <v>3.7050967086257533E-3</v>
      </c>
      <c r="H330" s="111">
        <v>3.7050967086257533E-3</v>
      </c>
      <c r="I330" s="111">
        <v>1.4381788949452962E-2</v>
      </c>
      <c r="J330" s="111">
        <v>1.4381788949452962E-2</v>
      </c>
      <c r="K330" s="111">
        <v>5.1068130972556835E-3</v>
      </c>
      <c r="L330" s="111">
        <v>5.1068130972556835E-3</v>
      </c>
      <c r="M330" s="234">
        <v>208</v>
      </c>
      <c r="N330" s="234">
        <v>190</v>
      </c>
      <c r="O330" s="76"/>
      <c r="P330" s="76"/>
      <c r="Q330" s="76"/>
      <c r="R330" s="76"/>
    </row>
    <row r="331" spans="2:18" x14ac:dyDescent="0.2">
      <c r="B331" s="85">
        <f t="shared" si="4"/>
        <v>41957</v>
      </c>
      <c r="C331" s="111" t="s">
        <v>435</v>
      </c>
      <c r="D331" s="111" t="s">
        <v>435</v>
      </c>
      <c r="E331" s="111">
        <v>2.1396467264398729E-3</v>
      </c>
      <c r="F331" s="111">
        <v>2.1396467264398729E-3</v>
      </c>
      <c r="G331" s="111">
        <v>5.081504125221065E-4</v>
      </c>
      <c r="H331" s="111">
        <v>5.081504125221065E-4</v>
      </c>
      <c r="I331" s="111">
        <v>1.9817850280381161E-2</v>
      </c>
      <c r="J331" s="111">
        <v>1.9817850280381161E-2</v>
      </c>
      <c r="K331" s="111">
        <v>6.3716092943998364E-3</v>
      </c>
      <c r="L331" s="111">
        <v>6.3716092943998364E-3</v>
      </c>
      <c r="M331" s="234">
        <v>254</v>
      </c>
      <c r="N331" s="234">
        <v>215</v>
      </c>
      <c r="O331" s="76"/>
      <c r="P331" s="76"/>
      <c r="Q331" s="76"/>
      <c r="R331" s="76"/>
    </row>
    <row r="332" spans="2:18" x14ac:dyDescent="0.2">
      <c r="B332" s="85">
        <f t="shared" si="4"/>
        <v>41958</v>
      </c>
      <c r="C332" s="111" t="s">
        <v>435</v>
      </c>
      <c r="D332" s="111" t="s">
        <v>435</v>
      </c>
      <c r="E332" s="111">
        <v>0</v>
      </c>
      <c r="F332" s="111">
        <v>0</v>
      </c>
      <c r="G332" s="111">
        <v>3.6930931555740499E-3</v>
      </c>
      <c r="H332" s="111">
        <v>3.6930931555740499E-3</v>
      </c>
      <c r="I332" s="111">
        <v>7.5109799615701328E-2</v>
      </c>
      <c r="J332" s="111">
        <v>7.5109799615701328E-2</v>
      </c>
      <c r="K332" s="111">
        <v>2.1493597300004101E-2</v>
      </c>
      <c r="L332" s="111">
        <v>2.1493597300004101E-2</v>
      </c>
      <c r="M332" s="234">
        <v>325</v>
      </c>
      <c r="N332" s="234">
        <v>198</v>
      </c>
      <c r="O332" s="76"/>
      <c r="P332" s="76"/>
      <c r="Q332" s="76"/>
      <c r="R332" s="76"/>
    </row>
    <row r="333" spans="2:18" x14ac:dyDescent="0.2">
      <c r="B333" s="85">
        <f t="shared" si="4"/>
        <v>41959</v>
      </c>
      <c r="C333" s="111" t="s">
        <v>435</v>
      </c>
      <c r="D333" s="111" t="s">
        <v>435</v>
      </c>
      <c r="E333" s="111">
        <v>0</v>
      </c>
      <c r="F333" s="111">
        <v>0</v>
      </c>
      <c r="G333" s="111">
        <v>0</v>
      </c>
      <c r="H333" s="111">
        <v>0</v>
      </c>
      <c r="I333" s="111">
        <v>3.9214148464766091E-3</v>
      </c>
      <c r="J333" s="111">
        <v>3.9214148464766091E-3</v>
      </c>
      <c r="K333" s="111">
        <v>1.0584068595348565E-3</v>
      </c>
      <c r="L333" s="111">
        <v>1.0584068595348565E-3</v>
      </c>
      <c r="M333" s="234">
        <v>358</v>
      </c>
      <c r="N333" s="234">
        <v>260</v>
      </c>
      <c r="O333" s="76"/>
      <c r="P333" s="76"/>
      <c r="Q333" s="76"/>
      <c r="R333" s="76"/>
    </row>
    <row r="334" spans="2:18" x14ac:dyDescent="0.2">
      <c r="B334" s="85">
        <f t="shared" si="4"/>
        <v>41960</v>
      </c>
      <c r="C334" s="111" t="s">
        <v>435</v>
      </c>
      <c r="D334" s="111" t="s">
        <v>435</v>
      </c>
      <c r="E334" s="111">
        <v>0</v>
      </c>
      <c r="F334" s="111">
        <v>0</v>
      </c>
      <c r="G334" s="111">
        <v>1.9697830557845124E-2</v>
      </c>
      <c r="H334" s="111">
        <v>1.9697830557845124E-2</v>
      </c>
      <c r="I334" s="111">
        <v>2.5126465628798871E-2</v>
      </c>
      <c r="J334" s="111">
        <v>2.5126465628798871E-2</v>
      </c>
      <c r="K334" s="111">
        <v>1.3294913164332218E-2</v>
      </c>
      <c r="L334" s="111">
        <v>1.3294913164332218E-2</v>
      </c>
      <c r="M334" s="234">
        <v>274</v>
      </c>
      <c r="N334" s="234">
        <v>237</v>
      </c>
      <c r="O334" s="76"/>
      <c r="P334" s="76"/>
      <c r="Q334" s="76"/>
      <c r="R334" s="76"/>
    </row>
    <row r="335" spans="2:18" x14ac:dyDescent="0.2">
      <c r="B335" s="85">
        <f t="shared" si="4"/>
        <v>41961</v>
      </c>
      <c r="C335" s="111" t="s">
        <v>435</v>
      </c>
      <c r="D335" s="111" t="s">
        <v>435</v>
      </c>
      <c r="E335" s="111">
        <v>0</v>
      </c>
      <c r="F335" s="111">
        <v>0</v>
      </c>
      <c r="G335" s="111">
        <v>8.2744492369741449E-3</v>
      </c>
      <c r="H335" s="111">
        <v>8.2744492369741449E-3</v>
      </c>
      <c r="I335" s="111">
        <v>4.9017685580957614E-3</v>
      </c>
      <c r="J335" s="111">
        <v>4.9017685580957614E-3</v>
      </c>
      <c r="K335" s="111">
        <v>4.0589903063161748E-3</v>
      </c>
      <c r="L335" s="111">
        <v>4.0589903063161748E-3</v>
      </c>
      <c r="M335" s="234">
        <v>206</v>
      </c>
      <c r="N335" s="234">
        <v>177</v>
      </c>
      <c r="O335" s="76"/>
      <c r="P335" s="76"/>
      <c r="Q335" s="76"/>
      <c r="R335" s="76"/>
    </row>
    <row r="336" spans="2:18" x14ac:dyDescent="0.2">
      <c r="B336" s="85">
        <f t="shared" ref="B336:B378" si="5">B335+1</f>
        <v>41962</v>
      </c>
      <c r="C336" s="111" t="s">
        <v>435</v>
      </c>
      <c r="D336" s="111" t="s">
        <v>435</v>
      </c>
      <c r="E336" s="111">
        <v>7.9624005113954413E-3</v>
      </c>
      <c r="F336" s="111">
        <v>7.9624005113954413E-3</v>
      </c>
      <c r="G336" s="111">
        <v>5.5256355881340875E-3</v>
      </c>
      <c r="H336" s="111">
        <v>5.5256355881340875E-3</v>
      </c>
      <c r="I336" s="111">
        <v>9.4359044743343393E-3</v>
      </c>
      <c r="J336" s="111">
        <v>9.4359044743343393E-3</v>
      </c>
      <c r="K336" s="111">
        <v>7.5543789599300387E-3</v>
      </c>
      <c r="L336" s="111">
        <v>7.5543789599300387E-3</v>
      </c>
      <c r="M336" s="234">
        <v>329</v>
      </c>
      <c r="N336" s="234">
        <v>248</v>
      </c>
      <c r="O336" s="76"/>
      <c r="P336" s="76"/>
      <c r="Q336" s="76"/>
      <c r="R336" s="76"/>
    </row>
    <row r="337" spans="2:18" x14ac:dyDescent="0.2">
      <c r="B337" s="85">
        <f t="shared" si="5"/>
        <v>41963</v>
      </c>
      <c r="C337" s="111" t="s">
        <v>435</v>
      </c>
      <c r="D337" s="111" t="s">
        <v>435</v>
      </c>
      <c r="E337" s="111">
        <v>0</v>
      </c>
      <c r="F337" s="111">
        <v>0</v>
      </c>
      <c r="G337" s="111">
        <v>1.3924121539975833E-3</v>
      </c>
      <c r="H337" s="111">
        <v>1.3924121539975833E-3</v>
      </c>
      <c r="I337" s="111">
        <v>1.6332692835575077E-2</v>
      </c>
      <c r="J337" s="111">
        <v>1.6332692835575077E-2</v>
      </c>
      <c r="K337" s="111">
        <v>4.868671553860341E-3</v>
      </c>
      <c r="L337" s="111">
        <v>4.868671553860341E-3</v>
      </c>
      <c r="M337" s="234">
        <v>204</v>
      </c>
      <c r="N337" s="234">
        <v>185</v>
      </c>
      <c r="O337" s="76"/>
      <c r="P337" s="76"/>
      <c r="Q337" s="76"/>
      <c r="R337" s="76"/>
    </row>
    <row r="338" spans="2:18" x14ac:dyDescent="0.2">
      <c r="B338" s="85">
        <f t="shared" si="5"/>
        <v>41964</v>
      </c>
      <c r="C338" s="111" t="s">
        <v>435</v>
      </c>
      <c r="D338" s="111" t="s">
        <v>435</v>
      </c>
      <c r="E338" s="111">
        <v>0</v>
      </c>
      <c r="F338" s="111">
        <v>0</v>
      </c>
      <c r="G338" s="111">
        <v>0</v>
      </c>
      <c r="H338" s="111">
        <v>0</v>
      </c>
      <c r="I338" s="111">
        <v>6.6566017018940427E-3</v>
      </c>
      <c r="J338" s="111">
        <v>6.6566017018940427E-3</v>
      </c>
      <c r="K338" s="111">
        <v>1.7966456440604191E-3</v>
      </c>
      <c r="L338" s="111">
        <v>1.7966456440604191E-3</v>
      </c>
      <c r="M338" s="234">
        <v>226</v>
      </c>
      <c r="N338" s="234">
        <v>206</v>
      </c>
      <c r="O338" s="76"/>
      <c r="P338" s="76"/>
      <c r="Q338" s="76"/>
      <c r="R338" s="76"/>
    </row>
    <row r="339" spans="2:18" x14ac:dyDescent="0.2">
      <c r="B339" s="85">
        <f t="shared" si="5"/>
        <v>41965</v>
      </c>
      <c r="C339" s="111" t="s">
        <v>435</v>
      </c>
      <c r="D339" s="111" t="s">
        <v>435</v>
      </c>
      <c r="E339" s="111">
        <v>9.6284102689794277E-3</v>
      </c>
      <c r="F339" s="111">
        <v>9.6284102689794277E-3</v>
      </c>
      <c r="G339" s="111">
        <v>2.4375215063658844E-2</v>
      </c>
      <c r="H339" s="111">
        <v>2.4375215063658844E-2</v>
      </c>
      <c r="I339" s="111">
        <v>4.6223677502843036E-2</v>
      </c>
      <c r="J339" s="111">
        <v>4.6223677502843036E-2</v>
      </c>
      <c r="K339" s="111">
        <v>2.4381725017959842E-2</v>
      </c>
      <c r="L339" s="111">
        <v>2.4381725017959842E-2</v>
      </c>
      <c r="M339" s="234">
        <v>177</v>
      </c>
      <c r="N339" s="234">
        <v>76</v>
      </c>
      <c r="O339" s="76"/>
      <c r="P339" s="76"/>
      <c r="Q339" s="76"/>
      <c r="R339" s="76"/>
    </row>
    <row r="340" spans="2:18" x14ac:dyDescent="0.2">
      <c r="B340" s="85">
        <f t="shared" si="5"/>
        <v>41966</v>
      </c>
      <c r="C340" s="111" t="s">
        <v>435</v>
      </c>
      <c r="D340" s="111" t="s">
        <v>435</v>
      </c>
      <c r="E340" s="111">
        <v>9.5820402160844472E-3</v>
      </c>
      <c r="F340" s="111">
        <v>9.5820402160844472E-3</v>
      </c>
      <c r="G340" s="111">
        <v>3.3049782735689766E-3</v>
      </c>
      <c r="H340" s="111">
        <v>3.3049782735689766E-3</v>
      </c>
      <c r="I340" s="111">
        <v>3.0484098662797537E-2</v>
      </c>
      <c r="J340" s="111">
        <v>3.0484098662797537E-2</v>
      </c>
      <c r="K340" s="111">
        <v>1.3148059212571757E-2</v>
      </c>
      <c r="L340" s="111">
        <v>1.3148059212571757E-2</v>
      </c>
      <c r="M340" s="234">
        <v>166</v>
      </c>
      <c r="N340" s="234">
        <v>102</v>
      </c>
      <c r="O340" s="76"/>
      <c r="P340" s="76"/>
      <c r="Q340" s="76"/>
      <c r="R340" s="76"/>
    </row>
    <row r="341" spans="2:18" x14ac:dyDescent="0.2">
      <c r="B341" s="85">
        <f t="shared" si="5"/>
        <v>41967</v>
      </c>
      <c r="C341" s="111" t="s">
        <v>435</v>
      </c>
      <c r="D341" s="111" t="s">
        <v>435</v>
      </c>
      <c r="E341" s="111">
        <v>5.0311507391055223E-3</v>
      </c>
      <c r="F341" s="111">
        <v>5.0311507391055223E-3</v>
      </c>
      <c r="G341" s="111">
        <v>4.5453454222449841E-2</v>
      </c>
      <c r="H341" s="111">
        <v>4.5453454222449841E-2</v>
      </c>
      <c r="I341" s="111">
        <v>8.412905376259755E-2</v>
      </c>
      <c r="J341" s="111">
        <v>8.412905376259755E-2</v>
      </c>
      <c r="K341" s="111">
        <v>3.9745823592682701E-2</v>
      </c>
      <c r="L341" s="111">
        <v>3.9745823592682701E-2</v>
      </c>
      <c r="M341" s="234">
        <v>943</v>
      </c>
      <c r="N341" s="234">
        <v>737</v>
      </c>
      <c r="O341" s="76"/>
      <c r="P341" s="76"/>
      <c r="Q341" s="76"/>
      <c r="R341" s="76"/>
    </row>
    <row r="342" spans="2:18" x14ac:dyDescent="0.2">
      <c r="B342" s="85">
        <f t="shared" si="5"/>
        <v>41968</v>
      </c>
      <c r="C342" s="111" t="s">
        <v>435</v>
      </c>
      <c r="D342" s="111" t="s">
        <v>435</v>
      </c>
      <c r="E342" s="111">
        <v>0</v>
      </c>
      <c r="F342" s="111">
        <v>0</v>
      </c>
      <c r="G342" s="111">
        <v>0</v>
      </c>
      <c r="H342" s="111">
        <v>0</v>
      </c>
      <c r="I342" s="111">
        <v>8.7447551076428372E-3</v>
      </c>
      <c r="J342" s="111">
        <v>8.7447551076428372E-3</v>
      </c>
      <c r="K342" s="111">
        <v>2.3602472967627305E-3</v>
      </c>
      <c r="L342" s="111">
        <v>2.3602472967627305E-3</v>
      </c>
      <c r="M342" s="234">
        <v>265</v>
      </c>
      <c r="N342" s="234">
        <v>239</v>
      </c>
      <c r="O342" s="76"/>
      <c r="P342" s="76"/>
      <c r="Q342" s="76"/>
      <c r="R342" s="76"/>
    </row>
    <row r="343" spans="2:18" x14ac:dyDescent="0.2">
      <c r="B343" s="85">
        <f t="shared" si="5"/>
        <v>41969</v>
      </c>
      <c r="C343" s="111" t="s">
        <v>435</v>
      </c>
      <c r="D343" s="111" t="s">
        <v>435</v>
      </c>
      <c r="E343" s="111">
        <v>0</v>
      </c>
      <c r="F343" s="111">
        <v>0</v>
      </c>
      <c r="G343" s="111">
        <v>8.666565303329786E-3</v>
      </c>
      <c r="H343" s="111">
        <v>8.666565303329786E-3</v>
      </c>
      <c r="I343" s="111">
        <v>0</v>
      </c>
      <c r="J343" s="111">
        <v>0</v>
      </c>
      <c r="K343" s="111">
        <v>2.8656365721906243E-3</v>
      </c>
      <c r="L343" s="111">
        <v>2.8656365721906243E-3</v>
      </c>
      <c r="M343" s="234">
        <v>171</v>
      </c>
      <c r="N343" s="234">
        <v>161</v>
      </c>
      <c r="O343" s="76"/>
      <c r="P343" s="76"/>
      <c r="Q343" s="76"/>
      <c r="R343" s="76"/>
    </row>
    <row r="344" spans="2:18" x14ac:dyDescent="0.2">
      <c r="B344" s="85">
        <f t="shared" si="5"/>
        <v>41970</v>
      </c>
      <c r="C344" s="111" t="s">
        <v>435</v>
      </c>
      <c r="D344" s="111" t="s">
        <v>435</v>
      </c>
      <c r="E344" s="111">
        <v>1.2582845067716838E-2</v>
      </c>
      <c r="F344" s="111">
        <v>1.2582845067716838E-2</v>
      </c>
      <c r="G344" s="111">
        <v>1.9569792658626954E-2</v>
      </c>
      <c r="H344" s="111">
        <v>1.9569792658626954E-2</v>
      </c>
      <c r="I344" s="111">
        <v>1.1288772989294538E-2</v>
      </c>
      <c r="J344" s="111">
        <v>1.1288772989294538E-2</v>
      </c>
      <c r="K344" s="111">
        <v>1.454383325858335E-2</v>
      </c>
      <c r="L344" s="111">
        <v>1.454383325858335E-2</v>
      </c>
      <c r="M344" s="234">
        <v>167</v>
      </c>
      <c r="N344" s="234">
        <v>155</v>
      </c>
      <c r="O344" s="76"/>
      <c r="P344" s="76"/>
      <c r="Q344" s="76"/>
      <c r="R344" s="76"/>
    </row>
    <row r="345" spans="2:18" x14ac:dyDescent="0.2">
      <c r="B345" s="85">
        <f t="shared" si="5"/>
        <v>41971</v>
      </c>
      <c r="C345" s="111" t="s">
        <v>435</v>
      </c>
      <c r="D345" s="111" t="s">
        <v>435</v>
      </c>
      <c r="E345" s="111">
        <v>0</v>
      </c>
      <c r="F345" s="111">
        <v>0</v>
      </c>
      <c r="G345" s="111">
        <v>1.1863511599433434E-2</v>
      </c>
      <c r="H345" s="111">
        <v>1.1863511599433434E-2</v>
      </c>
      <c r="I345" s="111">
        <v>1.4494529626289165E-2</v>
      </c>
      <c r="J345" s="111">
        <v>1.4494529626289165E-2</v>
      </c>
      <c r="K345" s="111">
        <v>7.8348567777067751E-3</v>
      </c>
      <c r="L345" s="111">
        <v>7.8348567777067751E-3</v>
      </c>
      <c r="M345" s="234">
        <v>215</v>
      </c>
      <c r="N345" s="234">
        <v>185</v>
      </c>
      <c r="O345" s="76"/>
      <c r="P345" s="76"/>
      <c r="Q345" s="76"/>
      <c r="R345" s="76"/>
    </row>
    <row r="346" spans="2:18" x14ac:dyDescent="0.2">
      <c r="B346" s="85">
        <f t="shared" si="5"/>
        <v>41972</v>
      </c>
      <c r="C346" s="111" t="s">
        <v>435</v>
      </c>
      <c r="D346" s="111" t="s">
        <v>435</v>
      </c>
      <c r="E346" s="111">
        <v>0</v>
      </c>
      <c r="F346" s="111">
        <v>0</v>
      </c>
      <c r="G346" s="111">
        <v>7.0420844569992716E-4</v>
      </c>
      <c r="H346" s="111">
        <v>7.0420844569992716E-4</v>
      </c>
      <c r="I346" s="111">
        <v>2.5268616916983649E-2</v>
      </c>
      <c r="J346" s="111">
        <v>2.5268616916983649E-2</v>
      </c>
      <c r="K346" s="111">
        <v>7.0529587102254017E-3</v>
      </c>
      <c r="L346" s="111">
        <v>7.0529587102254017E-3</v>
      </c>
      <c r="M346" s="234">
        <v>245</v>
      </c>
      <c r="N346" s="234">
        <v>176</v>
      </c>
      <c r="O346" s="76"/>
      <c r="P346" s="76"/>
      <c r="Q346" s="76"/>
      <c r="R346" s="76"/>
    </row>
    <row r="347" spans="2:18" x14ac:dyDescent="0.2">
      <c r="B347" s="85">
        <f t="shared" si="5"/>
        <v>41973</v>
      </c>
      <c r="C347" s="111" t="s">
        <v>435</v>
      </c>
      <c r="D347" s="111" t="s">
        <v>435</v>
      </c>
      <c r="E347" s="111">
        <v>1.6660097575839877E-3</v>
      </c>
      <c r="F347" s="111">
        <v>1.6660097575839877E-3</v>
      </c>
      <c r="G347" s="111">
        <v>1.2483695173771436E-3</v>
      </c>
      <c r="H347" s="111">
        <v>1.2483695173771436E-3</v>
      </c>
      <c r="I347" s="111">
        <v>1.1720128622406966E-2</v>
      </c>
      <c r="J347" s="111">
        <v>1.1720128622406966E-2</v>
      </c>
      <c r="K347" s="111">
        <v>4.2415654895859379E-3</v>
      </c>
      <c r="L347" s="111">
        <v>4.2415654895859379E-3</v>
      </c>
      <c r="M347" s="234">
        <v>145</v>
      </c>
      <c r="N347" s="234">
        <v>124</v>
      </c>
      <c r="O347" s="76"/>
      <c r="P347" s="76"/>
      <c r="Q347" s="76"/>
      <c r="R347" s="76"/>
    </row>
    <row r="348" spans="2:18" x14ac:dyDescent="0.2">
      <c r="B348" s="85">
        <f t="shared" si="5"/>
        <v>41974</v>
      </c>
      <c r="C348" s="111" t="s">
        <v>435</v>
      </c>
      <c r="D348" s="111" t="s">
        <v>435</v>
      </c>
      <c r="E348" s="111">
        <v>7.2668497179707138E-3</v>
      </c>
      <c r="F348" s="111">
        <v>7.2668497179707138E-3</v>
      </c>
      <c r="G348" s="111">
        <v>0</v>
      </c>
      <c r="H348" s="111">
        <v>0</v>
      </c>
      <c r="I348" s="111">
        <v>1.5112152464609233E-2</v>
      </c>
      <c r="J348" s="111">
        <v>1.5112152464609233E-2</v>
      </c>
      <c r="K348" s="111">
        <v>6.9815162472067977E-3</v>
      </c>
      <c r="L348" s="111">
        <v>6.9815162472067977E-3</v>
      </c>
      <c r="M348" s="234">
        <v>247</v>
      </c>
      <c r="N348" s="234">
        <v>232</v>
      </c>
      <c r="O348" s="76"/>
      <c r="P348" s="76"/>
      <c r="Q348" s="76"/>
      <c r="R348" s="76"/>
    </row>
    <row r="349" spans="2:18" x14ac:dyDescent="0.2">
      <c r="B349" s="85">
        <f t="shared" si="5"/>
        <v>41975</v>
      </c>
      <c r="C349" s="111" t="s">
        <v>435</v>
      </c>
      <c r="D349" s="111" t="s">
        <v>435</v>
      </c>
      <c r="E349" s="111">
        <v>0</v>
      </c>
      <c r="F349" s="111">
        <v>0</v>
      </c>
      <c r="G349" s="111">
        <v>0</v>
      </c>
      <c r="H349" s="111">
        <v>0</v>
      </c>
      <c r="I349" s="111">
        <v>1.6420924669620801E-3</v>
      </c>
      <c r="J349" s="111">
        <v>1.6420924669620801E-3</v>
      </c>
      <c r="K349" s="111">
        <v>4.4320787243022126E-4</v>
      </c>
      <c r="L349" s="111">
        <v>4.4320787243022126E-4</v>
      </c>
      <c r="M349" s="234">
        <v>172</v>
      </c>
      <c r="N349" s="234">
        <v>165</v>
      </c>
      <c r="O349" s="76"/>
      <c r="P349" s="76"/>
      <c r="Q349" s="76"/>
      <c r="R349" s="76"/>
    </row>
    <row r="350" spans="2:18" x14ac:dyDescent="0.2">
      <c r="B350" s="85">
        <f t="shared" si="5"/>
        <v>41976</v>
      </c>
      <c r="C350" s="111" t="s">
        <v>435</v>
      </c>
      <c r="D350" s="111" t="s">
        <v>435</v>
      </c>
      <c r="E350" s="111">
        <v>1.2668960880236089E-2</v>
      </c>
      <c r="F350" s="111">
        <v>1.2668960880236089E-2</v>
      </c>
      <c r="G350" s="111">
        <v>1.6768963613229514E-2</v>
      </c>
      <c r="H350" s="111">
        <v>1.6768963613229514E-2</v>
      </c>
      <c r="I350" s="111">
        <v>0.25840653307713429</v>
      </c>
      <c r="J350" s="111">
        <v>0.25840653307713429</v>
      </c>
      <c r="K350" s="111">
        <v>8.0350279750163109E-2</v>
      </c>
      <c r="L350" s="111">
        <v>8.0350279750163109E-2</v>
      </c>
      <c r="M350" s="234">
        <v>857</v>
      </c>
      <c r="N350" s="234">
        <v>695</v>
      </c>
      <c r="O350" s="76"/>
      <c r="P350" s="76"/>
      <c r="Q350" s="76"/>
      <c r="R350" s="76"/>
    </row>
    <row r="351" spans="2:18" x14ac:dyDescent="0.2">
      <c r="B351" s="85">
        <f t="shared" si="5"/>
        <v>41977</v>
      </c>
      <c r="C351" s="111" t="s">
        <v>435</v>
      </c>
      <c r="D351" s="111" t="s">
        <v>435</v>
      </c>
      <c r="E351" s="111">
        <v>0</v>
      </c>
      <c r="F351" s="111">
        <v>0</v>
      </c>
      <c r="G351" s="111">
        <v>1.584869121259893E-2</v>
      </c>
      <c r="H351" s="111">
        <v>1.584869121259893E-2</v>
      </c>
      <c r="I351" s="111">
        <v>1.9940394494333553E-2</v>
      </c>
      <c r="J351" s="111">
        <v>1.9940394494333553E-2</v>
      </c>
      <c r="K351" s="111">
        <v>1.0622435844006704E-2</v>
      </c>
      <c r="L351" s="111">
        <v>1.0622435844006704E-2</v>
      </c>
      <c r="M351" s="234">
        <v>720</v>
      </c>
      <c r="N351" s="234">
        <v>506</v>
      </c>
      <c r="O351" s="76"/>
      <c r="P351" s="76"/>
      <c r="Q351" s="76"/>
      <c r="R351" s="76"/>
    </row>
    <row r="352" spans="2:18" x14ac:dyDescent="0.2">
      <c r="B352" s="85">
        <f t="shared" si="5"/>
        <v>41978</v>
      </c>
      <c r="C352" s="111" t="s">
        <v>435</v>
      </c>
      <c r="D352" s="111" t="s">
        <v>435</v>
      </c>
      <c r="E352" s="111">
        <v>0</v>
      </c>
      <c r="F352" s="111">
        <v>0</v>
      </c>
      <c r="G352" s="111">
        <v>5.3935965045653518E-3</v>
      </c>
      <c r="H352" s="111">
        <v>5.3935965045653518E-3</v>
      </c>
      <c r="I352" s="111">
        <v>4.7253048900043138E-3</v>
      </c>
      <c r="J352" s="111">
        <v>4.7253048900043138E-3</v>
      </c>
      <c r="K352" s="111">
        <v>3.0587958240557355E-3</v>
      </c>
      <c r="L352" s="111">
        <v>3.0587958240557355E-3</v>
      </c>
      <c r="M352" s="234">
        <v>207</v>
      </c>
      <c r="N352" s="234">
        <v>197</v>
      </c>
      <c r="O352" s="76"/>
      <c r="P352" s="76"/>
      <c r="Q352" s="76"/>
      <c r="R352" s="76"/>
    </row>
    <row r="353" spans="2:18" x14ac:dyDescent="0.2">
      <c r="B353" s="85">
        <f t="shared" si="5"/>
        <v>41979</v>
      </c>
      <c r="C353" s="111" t="s">
        <v>435</v>
      </c>
      <c r="D353" s="111" t="s">
        <v>435</v>
      </c>
      <c r="E353" s="111">
        <v>0</v>
      </c>
      <c r="F353" s="111">
        <v>0</v>
      </c>
      <c r="G353" s="111">
        <v>3.3609948544769251E-2</v>
      </c>
      <c r="H353" s="111">
        <v>3.3609948544769251E-2</v>
      </c>
      <c r="I353" s="111">
        <v>4.1454256695815858E-2</v>
      </c>
      <c r="J353" s="111">
        <v>4.1454256695815858E-2</v>
      </c>
      <c r="K353" s="111">
        <v>2.230195553897385E-2</v>
      </c>
      <c r="L353" s="111">
        <v>2.230195553897385E-2</v>
      </c>
      <c r="M353" s="234">
        <v>417</v>
      </c>
      <c r="N353" s="234">
        <v>304</v>
      </c>
      <c r="O353" s="76"/>
      <c r="P353" s="76"/>
      <c r="Q353" s="76"/>
      <c r="R353" s="76"/>
    </row>
    <row r="354" spans="2:18" x14ac:dyDescent="0.2">
      <c r="B354" s="85">
        <f t="shared" si="5"/>
        <v>41980</v>
      </c>
      <c r="C354" s="111" t="s">
        <v>435</v>
      </c>
      <c r="D354" s="111" t="s">
        <v>435</v>
      </c>
      <c r="E354" s="111">
        <v>6.8263342154683869E-3</v>
      </c>
      <c r="F354" s="111">
        <v>6.8263342154683869E-3</v>
      </c>
      <c r="G354" s="111">
        <v>0</v>
      </c>
      <c r="H354" s="111">
        <v>0</v>
      </c>
      <c r="I354" s="111">
        <v>2.156778165562135E-3</v>
      </c>
      <c r="J354" s="111">
        <v>2.156778165562135E-3</v>
      </c>
      <c r="K354" s="111">
        <v>3.3088444446208454E-3</v>
      </c>
      <c r="L354" s="111">
        <v>3.3088444446208454E-3</v>
      </c>
      <c r="M354" s="234">
        <v>177</v>
      </c>
      <c r="N354" s="234">
        <v>164</v>
      </c>
      <c r="O354" s="76"/>
      <c r="P354" s="76"/>
      <c r="Q354" s="76"/>
      <c r="R354" s="76"/>
    </row>
    <row r="355" spans="2:18" x14ac:dyDescent="0.2">
      <c r="B355" s="85">
        <f t="shared" si="5"/>
        <v>41981</v>
      </c>
      <c r="C355" s="111" t="s">
        <v>435</v>
      </c>
      <c r="D355" s="111" t="s">
        <v>435</v>
      </c>
      <c r="E355" s="111">
        <v>0</v>
      </c>
      <c r="F355" s="111">
        <v>0</v>
      </c>
      <c r="G355" s="111">
        <v>6.9580595856373485E-3</v>
      </c>
      <c r="H355" s="111">
        <v>6.9580595856373485E-3</v>
      </c>
      <c r="I355" s="111">
        <v>2.1567781655621349E-4</v>
      </c>
      <c r="J355" s="111">
        <v>2.1567781655621349E-4</v>
      </c>
      <c r="K355" s="111">
        <v>2.3589242881883118E-3</v>
      </c>
      <c r="L355" s="111">
        <v>2.3589242881883118E-3</v>
      </c>
      <c r="M355" s="234">
        <v>235</v>
      </c>
      <c r="N355" s="234">
        <v>229</v>
      </c>
      <c r="O355" s="76"/>
      <c r="P355" s="76"/>
      <c r="Q355" s="76"/>
      <c r="R355" s="76"/>
    </row>
    <row r="356" spans="2:18" x14ac:dyDescent="0.2">
      <c r="B356" s="85">
        <f t="shared" si="5"/>
        <v>41982</v>
      </c>
      <c r="C356" s="111" t="s">
        <v>435</v>
      </c>
      <c r="D356" s="111" t="s">
        <v>435</v>
      </c>
      <c r="E356" s="111">
        <v>0</v>
      </c>
      <c r="F356" s="111">
        <v>0</v>
      </c>
      <c r="G356" s="111">
        <v>1.4804382097100741E-3</v>
      </c>
      <c r="H356" s="111">
        <v>1.4804382097100741E-3</v>
      </c>
      <c r="I356" s="111">
        <v>2.3822595192345399E-2</v>
      </c>
      <c r="J356" s="111">
        <v>2.3822595192345399E-2</v>
      </c>
      <c r="K356" s="111">
        <v>6.9193348442091254E-3</v>
      </c>
      <c r="L356" s="111">
        <v>6.9193348442091254E-3</v>
      </c>
      <c r="M356" s="234">
        <v>294</v>
      </c>
      <c r="N356" s="234">
        <v>275</v>
      </c>
      <c r="O356" s="76"/>
      <c r="P356" s="76"/>
      <c r="Q356" s="76"/>
      <c r="R356" s="76"/>
    </row>
    <row r="357" spans="2:18" x14ac:dyDescent="0.2">
      <c r="B357" s="85">
        <f t="shared" si="5"/>
        <v>41983</v>
      </c>
      <c r="C357" s="111" t="s">
        <v>435</v>
      </c>
      <c r="D357" s="111" t="s">
        <v>435</v>
      </c>
      <c r="E357" s="111">
        <v>1.0171602317177786E-2</v>
      </c>
      <c r="F357" s="111">
        <v>1.0171602317177786E-2</v>
      </c>
      <c r="G357" s="111">
        <v>4.2692637020558082E-3</v>
      </c>
      <c r="H357" s="111">
        <v>4.2692637020558082E-3</v>
      </c>
      <c r="I357" s="111">
        <v>4.4115917022861847E-4</v>
      </c>
      <c r="J357" s="111">
        <v>4.4115917022861847E-4</v>
      </c>
      <c r="K357" s="111">
        <v>5.5936802526417185E-3</v>
      </c>
      <c r="L357" s="111">
        <v>5.5936802526417185E-3</v>
      </c>
      <c r="M357" s="234">
        <v>235</v>
      </c>
      <c r="N357" s="234">
        <v>216</v>
      </c>
      <c r="O357" s="76"/>
      <c r="P357" s="76"/>
      <c r="Q357" s="76"/>
      <c r="R357" s="76"/>
    </row>
    <row r="358" spans="2:18" x14ac:dyDescent="0.2">
      <c r="B358" s="85">
        <f t="shared" si="5"/>
        <v>41984</v>
      </c>
      <c r="C358" s="111" t="s">
        <v>435</v>
      </c>
      <c r="D358" s="111" t="s">
        <v>435</v>
      </c>
      <c r="E358" s="111">
        <v>0</v>
      </c>
      <c r="F358" s="111">
        <v>0</v>
      </c>
      <c r="G358" s="111">
        <v>5.5176332194329519E-3</v>
      </c>
      <c r="H358" s="111">
        <v>5.5176332194329519E-3</v>
      </c>
      <c r="I358" s="111">
        <v>4.460609387867142E-3</v>
      </c>
      <c r="J358" s="111">
        <v>4.460609387867142E-3</v>
      </c>
      <c r="K358" s="111">
        <v>3.028366626844109E-3</v>
      </c>
      <c r="L358" s="111">
        <v>3.028366626844109E-3</v>
      </c>
      <c r="M358" s="234">
        <v>256</v>
      </c>
      <c r="N358" s="234">
        <v>238</v>
      </c>
      <c r="O358" s="76"/>
      <c r="P358" s="76"/>
      <c r="Q358" s="76"/>
      <c r="R358" s="76"/>
    </row>
    <row r="359" spans="2:18" x14ac:dyDescent="0.2">
      <c r="B359" s="85">
        <f t="shared" si="5"/>
        <v>41985</v>
      </c>
      <c r="C359" s="111" t="s">
        <v>435</v>
      </c>
      <c r="D359" s="111" t="s">
        <v>435</v>
      </c>
      <c r="E359" s="111">
        <v>0</v>
      </c>
      <c r="F359" s="111">
        <v>0</v>
      </c>
      <c r="G359" s="111">
        <v>0</v>
      </c>
      <c r="H359" s="111">
        <v>0</v>
      </c>
      <c r="I359" s="111">
        <v>8.4310419199247096E-3</v>
      </c>
      <c r="J359" s="111">
        <v>8.4310419199247096E-3</v>
      </c>
      <c r="K359" s="111">
        <v>2.2755747479999422E-3</v>
      </c>
      <c r="L359" s="111">
        <v>2.2755747479999422E-3</v>
      </c>
      <c r="M359" s="234">
        <v>230</v>
      </c>
      <c r="N359" s="234">
        <v>206</v>
      </c>
      <c r="O359" s="76"/>
      <c r="P359" s="76"/>
      <c r="Q359" s="76"/>
      <c r="R359" s="76"/>
    </row>
    <row r="360" spans="2:18" x14ac:dyDescent="0.2">
      <c r="B360" s="85">
        <f t="shared" si="5"/>
        <v>41986</v>
      </c>
      <c r="C360" s="111" t="s">
        <v>435</v>
      </c>
      <c r="D360" s="111" t="s">
        <v>435</v>
      </c>
      <c r="E360" s="111">
        <v>0</v>
      </c>
      <c r="F360" s="111">
        <v>0</v>
      </c>
      <c r="G360" s="111">
        <v>5.321575186255132E-4</v>
      </c>
      <c r="H360" s="111">
        <v>5.321575186255132E-4</v>
      </c>
      <c r="I360" s="111">
        <v>7.3575546057017376E-3</v>
      </c>
      <c r="J360" s="111">
        <v>7.3575546057017376E-3</v>
      </c>
      <c r="K360" s="111">
        <v>2.1617960105999447E-3</v>
      </c>
      <c r="L360" s="111">
        <v>2.1617960105999447E-3</v>
      </c>
      <c r="M360" s="234">
        <v>169</v>
      </c>
      <c r="N360" s="234">
        <v>141</v>
      </c>
      <c r="O360" s="76"/>
      <c r="P360" s="76"/>
      <c r="Q360" s="76"/>
      <c r="R360" s="76"/>
    </row>
    <row r="361" spans="2:18" x14ac:dyDescent="0.2">
      <c r="B361" s="85">
        <f t="shared" si="5"/>
        <v>41987</v>
      </c>
      <c r="C361" s="111" t="s">
        <v>435</v>
      </c>
      <c r="D361" s="111" t="s">
        <v>435</v>
      </c>
      <c r="E361" s="111">
        <v>0</v>
      </c>
      <c r="F361" s="111">
        <v>0</v>
      </c>
      <c r="G361" s="111">
        <v>1.7405151924969791E-3</v>
      </c>
      <c r="H361" s="111">
        <v>1.7405151924969791E-3</v>
      </c>
      <c r="I361" s="111">
        <v>1.2195600172542254E-2</v>
      </c>
      <c r="J361" s="111">
        <v>1.2195600172542254E-2</v>
      </c>
      <c r="K361" s="111">
        <v>3.8671540630254827E-3</v>
      </c>
      <c r="L361" s="111">
        <v>3.8671540630254827E-3</v>
      </c>
      <c r="M361" s="234">
        <v>88</v>
      </c>
      <c r="N361" s="234">
        <v>82</v>
      </c>
      <c r="O361" s="76"/>
      <c r="P361" s="76"/>
      <c r="Q361" s="76"/>
      <c r="R361" s="76"/>
    </row>
    <row r="362" spans="2:18" x14ac:dyDescent="0.2">
      <c r="B362" s="85">
        <f t="shared" si="5"/>
        <v>41988</v>
      </c>
      <c r="C362" s="111" t="s">
        <v>435</v>
      </c>
      <c r="D362" s="111" t="s">
        <v>435</v>
      </c>
      <c r="E362" s="111">
        <v>8.3631702542734977E-3</v>
      </c>
      <c r="F362" s="111">
        <v>8.3631702542734977E-3</v>
      </c>
      <c r="G362" s="111">
        <v>6.5435368869185287E-2</v>
      </c>
      <c r="H362" s="111">
        <v>6.5435368869185287E-2</v>
      </c>
      <c r="I362" s="111">
        <v>5.7095800164699423E-2</v>
      </c>
      <c r="J362" s="111">
        <v>5.7095800164699423E-2</v>
      </c>
      <c r="K362" s="111">
        <v>4.0387482751275718E-2</v>
      </c>
      <c r="L362" s="111">
        <v>4.0387482751275718E-2</v>
      </c>
      <c r="M362" s="234">
        <v>345</v>
      </c>
      <c r="N362" s="234">
        <v>311</v>
      </c>
      <c r="O362" s="76"/>
      <c r="P362" s="76"/>
      <c r="Q362" s="76"/>
      <c r="R362" s="76"/>
    </row>
    <row r="363" spans="2:18" x14ac:dyDescent="0.2">
      <c r="B363" s="85">
        <f t="shared" si="5"/>
        <v>41989</v>
      </c>
      <c r="C363" s="111" t="s">
        <v>435</v>
      </c>
      <c r="D363" s="111" t="s">
        <v>435</v>
      </c>
      <c r="E363" s="111">
        <v>2.7126480943564335E-3</v>
      </c>
      <c r="F363" s="111">
        <v>2.7126480943564335E-3</v>
      </c>
      <c r="G363" s="111">
        <v>2.4075126237366261E-2</v>
      </c>
      <c r="H363" s="111">
        <v>2.4075126237366261E-2</v>
      </c>
      <c r="I363" s="111">
        <v>3.6998549076506813E-2</v>
      </c>
      <c r="J363" s="111">
        <v>3.6998549076506813E-2</v>
      </c>
      <c r="K363" s="111">
        <v>1.9030155334436721E-2</v>
      </c>
      <c r="L363" s="111">
        <v>1.9030155334436721E-2</v>
      </c>
      <c r="M363" s="234">
        <v>652</v>
      </c>
      <c r="N363" s="234">
        <v>569</v>
      </c>
      <c r="O363" s="76"/>
      <c r="P363" s="76"/>
      <c r="Q363" s="76"/>
      <c r="R363" s="76"/>
    </row>
    <row r="364" spans="2:18" x14ac:dyDescent="0.2">
      <c r="B364" s="85">
        <f t="shared" si="5"/>
        <v>41990</v>
      </c>
      <c r="C364" s="111" t="s">
        <v>435</v>
      </c>
      <c r="D364" s="111" t="s">
        <v>435</v>
      </c>
      <c r="E364" s="111">
        <v>0</v>
      </c>
      <c r="F364" s="111">
        <v>0</v>
      </c>
      <c r="G364" s="111">
        <v>1.5404559749685907E-3</v>
      </c>
      <c r="H364" s="111">
        <v>1.5404559749685907E-3</v>
      </c>
      <c r="I364" s="111">
        <v>2.6959727069526688E-4</v>
      </c>
      <c r="J364" s="111">
        <v>2.6959727069526688E-4</v>
      </c>
      <c r="K364" s="111">
        <v>5.821237727441711E-4</v>
      </c>
      <c r="L364" s="111">
        <v>5.821237727441711E-4</v>
      </c>
      <c r="M364" s="234">
        <v>305</v>
      </c>
      <c r="N364" s="234">
        <v>284</v>
      </c>
      <c r="O364" s="76"/>
      <c r="P364" s="76"/>
      <c r="Q364" s="76"/>
      <c r="R364" s="76"/>
    </row>
    <row r="365" spans="2:18" x14ac:dyDescent="0.2">
      <c r="B365" s="85">
        <f t="shared" si="5"/>
        <v>41991</v>
      </c>
      <c r="C365" s="111" t="s">
        <v>435</v>
      </c>
      <c r="D365" s="111" t="s">
        <v>435</v>
      </c>
      <c r="E365" s="111">
        <v>7.1674853189100385E-3</v>
      </c>
      <c r="F365" s="111">
        <v>7.1674853189100385E-3</v>
      </c>
      <c r="G365" s="111">
        <v>2.8768515480582249E-2</v>
      </c>
      <c r="H365" s="111">
        <v>2.8768515480582249E-2</v>
      </c>
      <c r="I365" s="111">
        <v>0</v>
      </c>
      <c r="J365" s="111">
        <v>0</v>
      </c>
      <c r="K365" s="111">
        <v>1.2375422205111312E-2</v>
      </c>
      <c r="L365" s="111">
        <v>1.2375422205111312E-2</v>
      </c>
      <c r="M365" s="234">
        <v>235</v>
      </c>
      <c r="N365" s="234">
        <v>224</v>
      </c>
      <c r="O365" s="76"/>
      <c r="P365" s="76"/>
      <c r="Q365" s="76"/>
      <c r="R365" s="76"/>
    </row>
    <row r="366" spans="2:18" x14ac:dyDescent="0.2">
      <c r="B366" s="85">
        <f t="shared" si="5"/>
        <v>41992</v>
      </c>
      <c r="C366" s="111" t="s">
        <v>435</v>
      </c>
      <c r="D366" s="111" t="s">
        <v>435</v>
      </c>
      <c r="E366" s="111">
        <v>1.4513826556129292E-2</v>
      </c>
      <c r="F366" s="111">
        <v>1.4513826556129292E-2</v>
      </c>
      <c r="G366" s="111">
        <v>0</v>
      </c>
      <c r="H366" s="111">
        <v>0</v>
      </c>
      <c r="I366" s="111">
        <v>9.9162777930277262E-3</v>
      </c>
      <c r="J366" s="111">
        <v>9.9162777930277262E-3</v>
      </c>
      <c r="K366" s="111">
        <v>8.4738699191509465E-3</v>
      </c>
      <c r="L366" s="111">
        <v>8.4738699191509465E-3</v>
      </c>
      <c r="M366" s="234">
        <v>162</v>
      </c>
      <c r="N366" s="234">
        <v>157</v>
      </c>
      <c r="O366" s="76"/>
      <c r="P366" s="76"/>
      <c r="Q366" s="76"/>
      <c r="R366" s="76"/>
    </row>
    <row r="367" spans="2:18" x14ac:dyDescent="0.2">
      <c r="B367" s="85">
        <f t="shared" si="5"/>
        <v>41993</v>
      </c>
      <c r="C367" s="111" t="s">
        <v>435</v>
      </c>
      <c r="D367" s="111" t="s">
        <v>435</v>
      </c>
      <c r="E367" s="111">
        <v>0</v>
      </c>
      <c r="F367" s="111">
        <v>0</v>
      </c>
      <c r="G367" s="111">
        <v>0</v>
      </c>
      <c r="H367" s="111">
        <v>0</v>
      </c>
      <c r="I367" s="111">
        <v>2.4361789733735931E-2</v>
      </c>
      <c r="J367" s="111">
        <v>2.4361789733735931E-2</v>
      </c>
      <c r="K367" s="111">
        <v>6.5753526148602968E-3</v>
      </c>
      <c r="L367" s="111">
        <v>6.5753526148602968E-3</v>
      </c>
      <c r="M367" s="234">
        <v>107</v>
      </c>
      <c r="N367" s="234">
        <v>105</v>
      </c>
      <c r="O367" s="76"/>
      <c r="P367" s="76"/>
      <c r="Q367" s="76"/>
      <c r="R367" s="76"/>
    </row>
    <row r="368" spans="2:18" x14ac:dyDescent="0.2">
      <c r="B368" s="85">
        <f t="shared" si="5"/>
        <v>41994</v>
      </c>
      <c r="C368" s="111" t="s">
        <v>435</v>
      </c>
      <c r="D368" s="111" t="s">
        <v>435</v>
      </c>
      <c r="E368" s="111">
        <v>0</v>
      </c>
      <c r="F368" s="111">
        <v>0</v>
      </c>
      <c r="G368" s="111">
        <v>1.7617214695549884E-2</v>
      </c>
      <c r="H368" s="111">
        <v>1.7617214695549884E-2</v>
      </c>
      <c r="I368" s="111">
        <v>1.4871965805262538E-2</v>
      </c>
      <c r="J368" s="111">
        <v>1.4871965805262538E-2</v>
      </c>
      <c r="K368" s="111">
        <v>9.8392147679509101E-3</v>
      </c>
      <c r="L368" s="111">
        <v>9.8392147679509101E-3</v>
      </c>
      <c r="M368" s="234">
        <v>116</v>
      </c>
      <c r="N368" s="234">
        <v>111</v>
      </c>
      <c r="O368" s="76"/>
      <c r="P368" s="76"/>
      <c r="Q368" s="76"/>
      <c r="R368" s="76"/>
    </row>
    <row r="369" spans="2:18" x14ac:dyDescent="0.2">
      <c r="B369" s="85">
        <f t="shared" si="5"/>
        <v>41995</v>
      </c>
      <c r="C369" s="111" t="s">
        <v>435</v>
      </c>
      <c r="D369" s="111" t="s">
        <v>435</v>
      </c>
      <c r="E369" s="111">
        <v>0</v>
      </c>
      <c r="F369" s="111">
        <v>0</v>
      </c>
      <c r="G369" s="111">
        <v>1.0263037859206325E-2</v>
      </c>
      <c r="H369" s="111">
        <v>1.0263037859206325E-2</v>
      </c>
      <c r="I369" s="111">
        <v>3.8709266303282225E-2</v>
      </c>
      <c r="J369" s="111">
        <v>3.8709266303282225E-2</v>
      </c>
      <c r="K369" s="111">
        <v>1.3841315705567087E-2</v>
      </c>
      <c r="L369" s="111">
        <v>1.3841315705567087E-2</v>
      </c>
      <c r="M369" s="234">
        <v>297</v>
      </c>
      <c r="N369" s="234">
        <v>267</v>
      </c>
      <c r="O369" s="76"/>
      <c r="P369" s="76"/>
      <c r="Q369" s="76"/>
      <c r="R369" s="76"/>
    </row>
    <row r="370" spans="2:18" x14ac:dyDescent="0.2">
      <c r="B370" s="85">
        <f t="shared" si="5"/>
        <v>41996</v>
      </c>
      <c r="C370" s="111" t="s">
        <v>435</v>
      </c>
      <c r="D370" s="111" t="s">
        <v>435</v>
      </c>
      <c r="E370" s="111">
        <v>0</v>
      </c>
      <c r="F370" s="111">
        <v>0</v>
      </c>
      <c r="G370" s="111">
        <v>0</v>
      </c>
      <c r="H370" s="111">
        <v>0</v>
      </c>
      <c r="I370" s="111">
        <v>9.4996274655895826E-3</v>
      </c>
      <c r="J370" s="111">
        <v>9.4996274655895826E-3</v>
      </c>
      <c r="K370" s="111">
        <v>2.56399061722319E-3</v>
      </c>
      <c r="L370" s="111">
        <v>2.56399061722319E-3</v>
      </c>
      <c r="M370" s="234">
        <v>157</v>
      </c>
      <c r="N370" s="234">
        <v>149</v>
      </c>
      <c r="O370" s="76"/>
      <c r="P370" s="76"/>
      <c r="Q370" s="76"/>
      <c r="R370" s="76"/>
    </row>
    <row r="371" spans="2:18" x14ac:dyDescent="0.2">
      <c r="B371" s="85">
        <f t="shared" si="5"/>
        <v>41997</v>
      </c>
      <c r="C371" s="111" t="s">
        <v>435</v>
      </c>
      <c r="D371" s="111" t="s">
        <v>435</v>
      </c>
      <c r="E371" s="111">
        <v>0</v>
      </c>
      <c r="F371" s="111">
        <v>0</v>
      </c>
      <c r="G371" s="111">
        <v>0</v>
      </c>
      <c r="H371" s="111">
        <v>0</v>
      </c>
      <c r="I371" s="111">
        <v>1.3234775106858555E-4</v>
      </c>
      <c r="J371" s="111">
        <v>1.3234775106858555E-4</v>
      </c>
      <c r="K371" s="111">
        <v>3.5721231509301413E-5</v>
      </c>
      <c r="L371" s="111">
        <v>3.5721231509301413E-5</v>
      </c>
      <c r="M371" s="234">
        <v>111</v>
      </c>
      <c r="N371" s="234">
        <v>104</v>
      </c>
      <c r="O371" s="76"/>
      <c r="P371" s="76"/>
      <c r="Q371" s="76"/>
      <c r="R371" s="76"/>
    </row>
    <row r="372" spans="2:18" x14ac:dyDescent="0.2">
      <c r="B372" s="85">
        <f t="shared" si="5"/>
        <v>41998</v>
      </c>
      <c r="C372" s="111" t="s">
        <v>435</v>
      </c>
      <c r="D372" s="111" t="s">
        <v>435</v>
      </c>
      <c r="E372" s="111">
        <v>8.6711998913615897E-3</v>
      </c>
      <c r="F372" s="111">
        <v>8.6711998913615897E-3</v>
      </c>
      <c r="G372" s="111">
        <v>4.5853572657506619E-3</v>
      </c>
      <c r="H372" s="111">
        <v>4.5853572657506619E-3</v>
      </c>
      <c r="I372" s="111">
        <v>3.022430492921846E-2</v>
      </c>
      <c r="J372" s="111">
        <v>3.022430492921846E-2</v>
      </c>
      <c r="K372" s="111">
        <v>1.3137475143976408E-2</v>
      </c>
      <c r="L372" s="111">
        <v>1.3137475143976408E-2</v>
      </c>
      <c r="M372" s="234">
        <v>72</v>
      </c>
      <c r="N372" s="234">
        <v>69</v>
      </c>
      <c r="O372" s="76"/>
      <c r="P372" s="76"/>
      <c r="Q372" s="76"/>
      <c r="R372" s="76"/>
    </row>
    <row r="373" spans="2:18" x14ac:dyDescent="0.2">
      <c r="B373" s="85">
        <f t="shared" si="5"/>
        <v>41999</v>
      </c>
      <c r="C373" s="111" t="s">
        <v>435</v>
      </c>
      <c r="D373" s="111" t="s">
        <v>435</v>
      </c>
      <c r="E373" s="111">
        <v>6.52161672501565E-3</v>
      </c>
      <c r="F373" s="111">
        <v>6.52161672501565E-3</v>
      </c>
      <c r="G373" s="111">
        <v>0</v>
      </c>
      <c r="H373" s="111">
        <v>0</v>
      </c>
      <c r="I373" s="111">
        <v>2.9405709580016471E-2</v>
      </c>
      <c r="J373" s="111">
        <v>2.9405709580016471E-2</v>
      </c>
      <c r="K373" s="111">
        <v>1.0541732320967173E-2</v>
      </c>
      <c r="L373" s="111">
        <v>1.0541732320967173E-2</v>
      </c>
      <c r="M373" s="234">
        <v>96</v>
      </c>
      <c r="N373" s="234">
        <v>87</v>
      </c>
      <c r="O373" s="76"/>
      <c r="P373" s="76"/>
      <c r="Q373" s="76"/>
      <c r="R373" s="76"/>
    </row>
    <row r="374" spans="2:18" x14ac:dyDescent="0.2">
      <c r="B374" s="85">
        <f t="shared" si="5"/>
        <v>42000</v>
      </c>
      <c r="C374" s="111" t="s">
        <v>435</v>
      </c>
      <c r="D374" s="111" t="s">
        <v>435</v>
      </c>
      <c r="E374" s="111">
        <v>8.3631702542734977E-3</v>
      </c>
      <c r="F374" s="111">
        <v>8.3631702542734977E-3</v>
      </c>
      <c r="G374" s="111">
        <v>1.7445163768475469E-3</v>
      </c>
      <c r="H374" s="111">
        <v>1.7445163768475469E-3</v>
      </c>
      <c r="I374" s="111">
        <v>1.0832908513391632E-3</v>
      </c>
      <c r="J374" s="111">
        <v>1.0832908513391632E-3</v>
      </c>
      <c r="K374" s="111">
        <v>4.2098132837998922E-3</v>
      </c>
      <c r="L374" s="111">
        <v>4.2098132837998922E-3</v>
      </c>
      <c r="M374" s="234">
        <v>81</v>
      </c>
      <c r="N374" s="234">
        <v>81</v>
      </c>
      <c r="O374" s="76"/>
      <c r="P374" s="76"/>
      <c r="Q374" s="76"/>
      <c r="R374" s="76"/>
    </row>
    <row r="375" spans="2:18" x14ac:dyDescent="0.2">
      <c r="B375" s="85">
        <f t="shared" si="5"/>
        <v>42001</v>
      </c>
      <c r="C375" s="111" t="s">
        <v>435</v>
      </c>
      <c r="D375" s="111" t="s">
        <v>435</v>
      </c>
      <c r="E375" s="111">
        <v>0</v>
      </c>
      <c r="F375" s="111">
        <v>0</v>
      </c>
      <c r="G375" s="111">
        <v>0</v>
      </c>
      <c r="H375" s="111">
        <v>0</v>
      </c>
      <c r="I375" s="111">
        <v>5.6811497588329868E-3</v>
      </c>
      <c r="J375" s="111">
        <v>5.6811497588329868E-3</v>
      </c>
      <c r="K375" s="111">
        <v>1.5333669377511235E-3</v>
      </c>
      <c r="L375" s="111">
        <v>1.5333669377511235E-3</v>
      </c>
      <c r="M375" s="234">
        <v>63</v>
      </c>
      <c r="N375" s="234">
        <v>62</v>
      </c>
      <c r="O375" s="76"/>
      <c r="P375" s="76"/>
      <c r="Q375" s="76"/>
      <c r="R375" s="76"/>
    </row>
    <row r="376" spans="2:18" x14ac:dyDescent="0.2">
      <c r="B376" s="85">
        <f t="shared" si="5"/>
        <v>42002</v>
      </c>
      <c r="C376" s="111" t="s">
        <v>435</v>
      </c>
      <c r="D376" s="111" t="s">
        <v>435</v>
      </c>
      <c r="E376" s="111">
        <v>0</v>
      </c>
      <c r="F376" s="111">
        <v>0</v>
      </c>
      <c r="G376" s="111">
        <v>2.3038819490569212E-2</v>
      </c>
      <c r="H376" s="111">
        <v>2.3038819490569212E-2</v>
      </c>
      <c r="I376" s="111">
        <v>2.4342182659503549E-2</v>
      </c>
      <c r="J376" s="111">
        <v>2.4342182659503549E-2</v>
      </c>
      <c r="K376" s="111">
        <v>1.4187943952064755E-2</v>
      </c>
      <c r="L376" s="111">
        <v>1.4187943952064755E-2</v>
      </c>
      <c r="M376" s="234">
        <v>360</v>
      </c>
      <c r="N376" s="234">
        <v>325</v>
      </c>
      <c r="O376" s="76"/>
      <c r="P376" s="76"/>
      <c r="Q376" s="76"/>
      <c r="R376" s="76"/>
    </row>
    <row r="377" spans="2:18" x14ac:dyDescent="0.2">
      <c r="B377" s="85">
        <f t="shared" si="5"/>
        <v>42003</v>
      </c>
      <c r="C377" s="111" t="s">
        <v>435</v>
      </c>
      <c r="D377" s="111" t="s">
        <v>435</v>
      </c>
      <c r="E377" s="111">
        <v>0</v>
      </c>
      <c r="F377" s="111">
        <v>0</v>
      </c>
      <c r="G377" s="111">
        <v>1.2791786368765153E-2</v>
      </c>
      <c r="H377" s="111">
        <v>1.2791786368765153E-2</v>
      </c>
      <c r="I377" s="111">
        <v>1.7156189953335162E-4</v>
      </c>
      <c r="J377" s="111">
        <v>1.7156189953335162E-4</v>
      </c>
      <c r="K377" s="111">
        <v>4.2759637125208208E-3</v>
      </c>
      <c r="L377" s="111">
        <v>4.2759637125208208E-3</v>
      </c>
      <c r="M377" s="234">
        <v>150</v>
      </c>
      <c r="N377" s="234">
        <v>144</v>
      </c>
      <c r="O377" s="76"/>
      <c r="P377" s="76"/>
      <c r="Q377" s="76"/>
      <c r="R377" s="76"/>
    </row>
    <row r="378" spans="2:18" x14ac:dyDescent="0.2">
      <c r="B378" s="85">
        <f t="shared" si="5"/>
        <v>42004</v>
      </c>
      <c r="C378" s="111" t="s">
        <v>435</v>
      </c>
      <c r="D378" s="111" t="s">
        <v>435</v>
      </c>
      <c r="E378" s="111">
        <v>0</v>
      </c>
      <c r="F378" s="111">
        <v>0</v>
      </c>
      <c r="G378" s="111">
        <v>0</v>
      </c>
      <c r="H378" s="111">
        <v>0</v>
      </c>
      <c r="I378" s="111">
        <v>0</v>
      </c>
      <c r="J378" s="111">
        <v>0</v>
      </c>
      <c r="K378" s="111">
        <v>0</v>
      </c>
      <c r="L378" s="111">
        <v>0</v>
      </c>
      <c r="M378" s="234">
        <v>139</v>
      </c>
      <c r="N378" s="234">
        <v>127</v>
      </c>
      <c r="O378" s="76"/>
      <c r="P378" s="76"/>
      <c r="Q378" s="76"/>
      <c r="R378" s="76"/>
    </row>
  </sheetData>
  <mergeCells count="8">
    <mergeCell ref="B6:D6"/>
    <mergeCell ref="B10:H10"/>
    <mergeCell ref="M11:N11"/>
    <mergeCell ref="C12:D12"/>
    <mergeCell ref="E12:F12"/>
    <mergeCell ref="G12:H12"/>
    <mergeCell ref="I12:J12"/>
    <mergeCell ref="K12:L12"/>
  </mergeCells>
  <phoneticPr fontId="35" type="noConversion"/>
  <pageMargins left="0.75" right="0.75" top="1" bottom="1" header="0.5" footer="0.5"/>
  <pageSetup paperSize="8" scale="28"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4"/>
  <sheetViews>
    <sheetView showGridLines="0" view="pageBreakPreview" zoomScale="70" zoomScaleNormal="85" zoomScaleSheetLayoutView="70" workbookViewId="0">
      <selection activeCell="O57" sqref="O57"/>
    </sheetView>
  </sheetViews>
  <sheetFormatPr defaultRowHeight="12.75" x14ac:dyDescent="0.2"/>
  <cols>
    <col min="1" max="1" width="11.85546875" style="66" customWidth="1"/>
    <col min="2" max="2" width="24.28515625" style="90" customWidth="1"/>
    <col min="3" max="3" width="15.28515625" style="157" customWidth="1"/>
    <col min="4" max="5" width="15.5703125" style="66" customWidth="1"/>
    <col min="6" max="6" width="15.5703125" style="115" customWidth="1"/>
    <col min="7" max="7" width="15.5703125" style="119" customWidth="1"/>
    <col min="8" max="8" width="15.5703125" style="66" customWidth="1"/>
    <col min="9" max="9" width="18.42578125" style="66" customWidth="1"/>
    <col min="10" max="10" width="18" style="123" customWidth="1"/>
    <col min="11" max="11" width="17.7109375" style="123" customWidth="1"/>
    <col min="12" max="12" width="55" style="123" bestFit="1" customWidth="1"/>
    <col min="13" max="13" width="18.5703125" style="66" customWidth="1"/>
    <col min="14" max="14" width="46" style="66" customWidth="1"/>
    <col min="15" max="16384" width="9.140625" style="66"/>
  </cols>
  <sheetData>
    <row r="1" spans="2:13" ht="20.25" x14ac:dyDescent="0.3">
      <c r="B1" s="87" t="str">
        <f>Cover!C22</f>
        <v>Powercor Australia Ltd</v>
      </c>
      <c r="C1" s="154"/>
    </row>
    <row r="2" spans="2:13" ht="20.25" x14ac:dyDescent="0.3">
      <c r="B2" s="88" t="s">
        <v>145</v>
      </c>
      <c r="C2" s="155"/>
    </row>
    <row r="3" spans="2:13" ht="20.25" x14ac:dyDescent="0.3">
      <c r="B3" s="140">
        <f>Cover!C26</f>
        <v>2014</v>
      </c>
      <c r="C3" s="143"/>
    </row>
    <row r="4" spans="2:13" ht="18" x14ac:dyDescent="0.25">
      <c r="B4" s="89" t="s">
        <v>19</v>
      </c>
      <c r="C4" s="156"/>
    </row>
    <row r="6" spans="2:13" ht="60.75" customHeight="1" x14ac:dyDescent="0.2">
      <c r="B6" s="327" t="s">
        <v>189</v>
      </c>
      <c r="C6" s="328"/>
      <c r="D6" s="328"/>
      <c r="E6" s="67"/>
      <c r="F6" s="116"/>
      <c r="G6" s="120"/>
      <c r="H6" s="67"/>
      <c r="I6" s="65"/>
      <c r="J6" s="124"/>
      <c r="K6" s="124"/>
      <c r="L6" s="124"/>
      <c r="M6" s="38"/>
    </row>
    <row r="7" spans="2:13" s="171" customFormat="1" ht="15" customHeight="1" x14ac:dyDescent="0.2">
      <c r="B7" s="176"/>
      <c r="C7" s="176"/>
      <c r="D7" s="172"/>
      <c r="E7" s="172"/>
      <c r="F7" s="178"/>
      <c r="G7" s="179"/>
      <c r="H7" s="172"/>
      <c r="I7" s="170"/>
      <c r="J7" s="180"/>
      <c r="K7" s="180"/>
      <c r="L7" s="180"/>
      <c r="M7" s="168"/>
    </row>
    <row r="8" spans="2:13" ht="15.75" x14ac:dyDescent="0.25">
      <c r="B8" s="78" t="s">
        <v>124</v>
      </c>
      <c r="C8" s="152"/>
      <c r="D8" s="67"/>
      <c r="E8" s="67"/>
      <c r="F8" s="116"/>
      <c r="G8" s="120"/>
      <c r="H8" s="67"/>
      <c r="I8" s="65"/>
      <c r="J8" s="124"/>
      <c r="K8" s="124"/>
      <c r="L8" s="124"/>
      <c r="M8" s="38"/>
    </row>
    <row r="9" spans="2:13" ht="15.75" x14ac:dyDescent="0.25">
      <c r="B9" s="78"/>
      <c r="C9" s="152"/>
      <c r="D9" s="67"/>
      <c r="E9" s="67"/>
      <c r="F9" s="116"/>
      <c r="G9" s="120"/>
      <c r="H9" s="67"/>
      <c r="I9" s="65"/>
      <c r="J9" s="124"/>
      <c r="K9" s="124"/>
      <c r="L9" s="124"/>
      <c r="M9" s="38"/>
    </row>
    <row r="10" spans="2:13" s="86" customFormat="1" ht="70.5" customHeight="1" x14ac:dyDescent="0.2">
      <c r="B10" s="79" t="s">
        <v>155</v>
      </c>
      <c r="C10" s="153" t="s">
        <v>192</v>
      </c>
      <c r="D10" s="61" t="s">
        <v>84</v>
      </c>
      <c r="E10" s="61" t="s">
        <v>171</v>
      </c>
      <c r="F10" s="61" t="s">
        <v>193</v>
      </c>
      <c r="G10" s="117" t="s">
        <v>180</v>
      </c>
      <c r="H10" s="121" t="s">
        <v>179</v>
      </c>
      <c r="I10" s="61" t="s">
        <v>172</v>
      </c>
      <c r="J10" s="68" t="s">
        <v>245</v>
      </c>
      <c r="K10" s="125" t="s">
        <v>244</v>
      </c>
      <c r="L10" s="68" t="s">
        <v>156</v>
      </c>
    </row>
    <row r="11" spans="2:13" x14ac:dyDescent="0.2">
      <c r="B11" s="91">
        <v>41686</v>
      </c>
      <c r="C11" s="91" t="s">
        <v>856</v>
      </c>
      <c r="D11" s="268" t="s">
        <v>465</v>
      </c>
      <c r="E11" s="269" t="s">
        <v>2</v>
      </c>
      <c r="F11" s="270" t="s">
        <v>117</v>
      </c>
      <c r="G11" s="118">
        <v>1672</v>
      </c>
      <c r="H11" s="122">
        <v>0</v>
      </c>
      <c r="I11" s="122">
        <v>0</v>
      </c>
      <c r="J11" s="271" t="s">
        <v>857</v>
      </c>
      <c r="K11" s="126">
        <v>5.537909174314965E-3</v>
      </c>
      <c r="L11" s="270" t="s">
        <v>858</v>
      </c>
    </row>
    <row r="12" spans="2:13" s="171" customFormat="1" ht="17.25" customHeight="1" x14ac:dyDescent="0.2">
      <c r="B12" s="91">
        <v>41686</v>
      </c>
      <c r="C12" s="91" t="s">
        <v>859</v>
      </c>
      <c r="D12" s="268" t="s">
        <v>748</v>
      </c>
      <c r="E12" s="269" t="s">
        <v>2</v>
      </c>
      <c r="F12" s="270" t="s">
        <v>87</v>
      </c>
      <c r="G12" s="118">
        <v>3662</v>
      </c>
      <c r="H12" s="122">
        <v>0</v>
      </c>
      <c r="I12" s="122">
        <v>0</v>
      </c>
      <c r="J12" s="271" t="s">
        <v>857</v>
      </c>
      <c r="K12" s="126">
        <v>1.2129080978673087E-2</v>
      </c>
      <c r="L12" s="270" t="s">
        <v>858</v>
      </c>
    </row>
    <row r="13" spans="2:13" s="171" customFormat="1" ht="17.25" customHeight="1" x14ac:dyDescent="0.2">
      <c r="B13" s="91">
        <v>41686</v>
      </c>
      <c r="C13" s="91" t="s">
        <v>860</v>
      </c>
      <c r="D13" s="268" t="s">
        <v>516</v>
      </c>
      <c r="E13" s="269" t="s">
        <v>456</v>
      </c>
      <c r="F13" s="270" t="s">
        <v>117</v>
      </c>
      <c r="G13" s="118">
        <v>363</v>
      </c>
      <c r="H13" s="122">
        <v>0</v>
      </c>
      <c r="I13" s="122">
        <v>0</v>
      </c>
      <c r="J13" s="271" t="s">
        <v>857</v>
      </c>
      <c r="K13" s="126">
        <v>1.7793419865887612E-3</v>
      </c>
      <c r="L13" s="270" t="s">
        <v>858</v>
      </c>
    </row>
    <row r="14" spans="2:13" s="171" customFormat="1" ht="17.25" customHeight="1" x14ac:dyDescent="0.2">
      <c r="B14" s="91">
        <v>41686</v>
      </c>
      <c r="C14" s="91" t="s">
        <v>861</v>
      </c>
      <c r="D14" s="268" t="s">
        <v>599</v>
      </c>
      <c r="E14" s="269" t="s">
        <v>438</v>
      </c>
      <c r="F14" s="270" t="s">
        <v>117</v>
      </c>
      <c r="G14" s="118">
        <v>117</v>
      </c>
      <c r="H14" s="122">
        <v>0</v>
      </c>
      <c r="I14" s="122">
        <v>0</v>
      </c>
      <c r="J14" s="271" t="s">
        <v>857</v>
      </c>
      <c r="K14" s="126">
        <v>4.6813856901642886E-4</v>
      </c>
      <c r="L14" s="270" t="s">
        <v>858</v>
      </c>
    </row>
    <row r="15" spans="2:13" s="171" customFormat="1" ht="17.25" customHeight="1" x14ac:dyDescent="0.2">
      <c r="B15" s="91">
        <v>41686</v>
      </c>
      <c r="C15" s="91" t="s">
        <v>862</v>
      </c>
      <c r="D15" s="268" t="s">
        <v>707</v>
      </c>
      <c r="E15" s="269" t="s">
        <v>456</v>
      </c>
      <c r="F15" s="270" t="s">
        <v>117</v>
      </c>
      <c r="G15" s="118">
        <v>766</v>
      </c>
      <c r="H15" s="122">
        <v>0</v>
      </c>
      <c r="I15" s="122">
        <v>0</v>
      </c>
      <c r="J15" s="271" t="s">
        <v>857</v>
      </c>
      <c r="K15" s="126">
        <v>3.7547547155013529E-3</v>
      </c>
      <c r="L15" s="270" t="s">
        <v>858</v>
      </c>
    </row>
    <row r="16" spans="2:13" s="171" customFormat="1" ht="17.25" customHeight="1" x14ac:dyDescent="0.2">
      <c r="B16" s="91">
        <v>41686</v>
      </c>
      <c r="C16" s="91" t="s">
        <v>863</v>
      </c>
      <c r="D16" s="268" t="s">
        <v>749</v>
      </c>
      <c r="E16" s="269" t="s">
        <v>2</v>
      </c>
      <c r="F16" s="270" t="s">
        <v>117</v>
      </c>
      <c r="G16" s="118">
        <v>3510</v>
      </c>
      <c r="H16" s="122">
        <v>0</v>
      </c>
      <c r="I16" s="122">
        <v>0</v>
      </c>
      <c r="J16" s="271" t="s">
        <v>857</v>
      </c>
      <c r="K16" s="126">
        <v>1.1625634690099E-2</v>
      </c>
      <c r="L16" s="270" t="s">
        <v>858</v>
      </c>
    </row>
    <row r="17" spans="2:12" s="171" customFormat="1" ht="17.25" customHeight="1" x14ac:dyDescent="0.2">
      <c r="B17" s="91">
        <v>41686</v>
      </c>
      <c r="C17" s="91" t="s">
        <v>864</v>
      </c>
      <c r="D17" s="268" t="s">
        <v>759</v>
      </c>
      <c r="E17" s="269" t="s">
        <v>438</v>
      </c>
      <c r="F17" s="270" t="s">
        <v>117</v>
      </c>
      <c r="G17" s="118">
        <v>367</v>
      </c>
      <c r="H17" s="122">
        <v>0</v>
      </c>
      <c r="I17" s="122">
        <v>0</v>
      </c>
      <c r="J17" s="271" t="s">
        <v>857</v>
      </c>
      <c r="K17" s="126">
        <v>1.4684346566583709E-3</v>
      </c>
      <c r="L17" s="270" t="s">
        <v>858</v>
      </c>
    </row>
    <row r="18" spans="2:12" s="171" customFormat="1" ht="17.25" customHeight="1" x14ac:dyDescent="0.2">
      <c r="B18" s="91">
        <v>41814</v>
      </c>
      <c r="C18" s="91" t="s">
        <v>865</v>
      </c>
      <c r="D18" s="268" t="s">
        <v>449</v>
      </c>
      <c r="E18" s="269" t="s">
        <v>2</v>
      </c>
      <c r="F18" s="270" t="s">
        <v>117</v>
      </c>
      <c r="G18" s="118">
        <v>1899</v>
      </c>
      <c r="H18" s="122">
        <v>0</v>
      </c>
      <c r="I18" s="122">
        <v>0</v>
      </c>
      <c r="J18" s="271" t="s">
        <v>857</v>
      </c>
      <c r="K18" s="126">
        <v>6.2897664605407414E-3</v>
      </c>
      <c r="L18" s="270" t="s">
        <v>866</v>
      </c>
    </row>
    <row r="19" spans="2:12" s="171" customFormat="1" ht="17.25" customHeight="1" x14ac:dyDescent="0.2">
      <c r="B19" s="91">
        <v>41814</v>
      </c>
      <c r="C19" s="91" t="s">
        <v>867</v>
      </c>
      <c r="D19" s="268" t="s">
        <v>457</v>
      </c>
      <c r="E19" s="269" t="s">
        <v>438</v>
      </c>
      <c r="F19" s="270" t="s">
        <v>117</v>
      </c>
      <c r="G19" s="118">
        <v>1286</v>
      </c>
      <c r="H19" s="122">
        <v>0</v>
      </c>
      <c r="I19" s="122">
        <v>0</v>
      </c>
      <c r="J19" s="271" t="s">
        <v>857</v>
      </c>
      <c r="K19" s="126">
        <v>5.1455230748301498E-3</v>
      </c>
      <c r="L19" s="270" t="s">
        <v>866</v>
      </c>
    </row>
    <row r="20" spans="2:12" s="171" customFormat="1" ht="17.25" customHeight="1" x14ac:dyDescent="0.2">
      <c r="B20" s="91">
        <v>41814</v>
      </c>
      <c r="C20" s="91" t="s">
        <v>868</v>
      </c>
      <c r="D20" s="268" t="s">
        <v>504</v>
      </c>
      <c r="E20" s="269" t="s">
        <v>2</v>
      </c>
      <c r="F20" s="270" t="s">
        <v>117</v>
      </c>
      <c r="G20" s="118">
        <v>556</v>
      </c>
      <c r="H20" s="122">
        <v>0</v>
      </c>
      <c r="I20" s="122">
        <v>0</v>
      </c>
      <c r="J20" s="271" t="s">
        <v>857</v>
      </c>
      <c r="K20" s="126">
        <v>1.8415535292578473E-3</v>
      </c>
      <c r="L20" s="270" t="s">
        <v>866</v>
      </c>
    </row>
    <row r="21" spans="2:12" s="171" customFormat="1" ht="17.25" customHeight="1" x14ac:dyDescent="0.2">
      <c r="B21" s="91">
        <v>41814</v>
      </c>
      <c r="C21" s="91" t="s">
        <v>869</v>
      </c>
      <c r="D21" s="268" t="s">
        <v>504</v>
      </c>
      <c r="E21" s="269" t="s">
        <v>2</v>
      </c>
      <c r="F21" s="270" t="s">
        <v>117</v>
      </c>
      <c r="G21" s="118">
        <v>556</v>
      </c>
      <c r="H21" s="122">
        <v>0</v>
      </c>
      <c r="I21" s="122">
        <v>0</v>
      </c>
      <c r="J21" s="271" t="s">
        <v>857</v>
      </c>
      <c r="K21" s="126">
        <v>1.8415535292578473E-3</v>
      </c>
      <c r="L21" s="270" t="s">
        <v>866</v>
      </c>
    </row>
    <row r="22" spans="2:12" s="171" customFormat="1" ht="17.25" customHeight="1" x14ac:dyDescent="0.2">
      <c r="B22" s="91">
        <v>41814</v>
      </c>
      <c r="C22" s="91" t="s">
        <v>870</v>
      </c>
      <c r="D22" s="268" t="s">
        <v>511</v>
      </c>
      <c r="E22" s="269" t="s">
        <v>2</v>
      </c>
      <c r="F22" s="270" t="s">
        <v>117</v>
      </c>
      <c r="G22" s="118">
        <v>2678</v>
      </c>
      <c r="H22" s="122">
        <v>0</v>
      </c>
      <c r="I22" s="122">
        <v>0</v>
      </c>
      <c r="J22" s="271" t="s">
        <v>857</v>
      </c>
      <c r="K22" s="126">
        <v>8.8699286894829404E-3</v>
      </c>
      <c r="L22" s="270" t="s">
        <v>866</v>
      </c>
    </row>
    <row r="23" spans="2:12" s="171" customFormat="1" ht="17.25" customHeight="1" x14ac:dyDescent="0.2">
      <c r="B23" s="91">
        <v>41814</v>
      </c>
      <c r="C23" s="91" t="s">
        <v>871</v>
      </c>
      <c r="D23" s="268" t="s">
        <v>532</v>
      </c>
      <c r="E23" s="269" t="s">
        <v>438</v>
      </c>
      <c r="F23" s="270" t="s">
        <v>86</v>
      </c>
      <c r="G23" s="118">
        <v>2165</v>
      </c>
      <c r="H23" s="122">
        <v>0</v>
      </c>
      <c r="I23" s="122">
        <v>0</v>
      </c>
      <c r="J23" s="271" t="s">
        <v>857</v>
      </c>
      <c r="K23" s="126">
        <v>8.6625641189792182E-3</v>
      </c>
      <c r="L23" s="270" t="s">
        <v>866</v>
      </c>
    </row>
    <row r="24" spans="2:12" s="171" customFormat="1" ht="17.25" customHeight="1" x14ac:dyDescent="0.2">
      <c r="B24" s="91">
        <v>41814</v>
      </c>
      <c r="C24" s="91" t="s">
        <v>872</v>
      </c>
      <c r="D24" s="268" t="s">
        <v>533</v>
      </c>
      <c r="E24" s="269" t="s">
        <v>456</v>
      </c>
      <c r="F24" s="270" t="s">
        <v>86</v>
      </c>
      <c r="G24" s="118">
        <v>2686</v>
      </c>
      <c r="H24" s="122">
        <v>0</v>
      </c>
      <c r="I24" s="122">
        <v>0</v>
      </c>
      <c r="J24" s="271" t="s">
        <v>857</v>
      </c>
      <c r="K24" s="126">
        <v>1.3166150347045213E-2</v>
      </c>
      <c r="L24" s="270" t="s">
        <v>866</v>
      </c>
    </row>
    <row r="25" spans="2:12" s="171" customFormat="1" ht="17.25" customHeight="1" x14ac:dyDescent="0.2">
      <c r="B25" s="91">
        <v>41814</v>
      </c>
      <c r="C25" s="91" t="s">
        <v>873</v>
      </c>
      <c r="D25" s="268" t="s">
        <v>533</v>
      </c>
      <c r="E25" s="269" t="s">
        <v>456</v>
      </c>
      <c r="F25" s="270" t="s">
        <v>86</v>
      </c>
      <c r="G25" s="118">
        <v>2686</v>
      </c>
      <c r="H25" s="122">
        <v>0</v>
      </c>
      <c r="I25" s="122">
        <v>0</v>
      </c>
      <c r="J25" s="271" t="s">
        <v>857</v>
      </c>
      <c r="K25" s="126">
        <v>1.3166150347045213E-2</v>
      </c>
      <c r="L25" s="270" t="s">
        <v>866</v>
      </c>
    </row>
    <row r="26" spans="2:12" s="171" customFormat="1" ht="17.25" customHeight="1" x14ac:dyDescent="0.2">
      <c r="B26" s="91">
        <v>41814</v>
      </c>
      <c r="C26" s="91" t="s">
        <v>874</v>
      </c>
      <c r="D26" s="268" t="s">
        <v>695</v>
      </c>
      <c r="E26" s="269" t="s">
        <v>438</v>
      </c>
      <c r="F26" s="270" t="s">
        <v>117</v>
      </c>
      <c r="G26" s="118">
        <v>4103</v>
      </c>
      <c r="H26" s="122">
        <v>0</v>
      </c>
      <c r="I26" s="122">
        <v>0</v>
      </c>
      <c r="J26" s="271" t="s">
        <v>857</v>
      </c>
      <c r="K26" s="126">
        <v>1.6416859390379554E-2</v>
      </c>
      <c r="L26" s="270" t="s">
        <v>866</v>
      </c>
    </row>
    <row r="27" spans="2:12" s="171" customFormat="1" ht="17.25" customHeight="1" x14ac:dyDescent="0.2">
      <c r="B27" s="91">
        <v>41814</v>
      </c>
      <c r="C27" s="91" t="s">
        <v>875</v>
      </c>
      <c r="D27" s="268" t="s">
        <v>748</v>
      </c>
      <c r="E27" s="269" t="s">
        <v>2</v>
      </c>
      <c r="F27" s="270" t="s">
        <v>117</v>
      </c>
      <c r="G27" s="118">
        <v>3674</v>
      </c>
      <c r="H27" s="122">
        <v>0</v>
      </c>
      <c r="I27" s="122">
        <v>0</v>
      </c>
      <c r="J27" s="271" t="s">
        <v>857</v>
      </c>
      <c r="K27" s="126">
        <v>1.2168826738297358E-2</v>
      </c>
      <c r="L27" s="270" t="s">
        <v>866</v>
      </c>
    </row>
    <row r="28" spans="2:12" s="171" customFormat="1" ht="17.25" customHeight="1" x14ac:dyDescent="0.2">
      <c r="B28" s="91">
        <v>41814</v>
      </c>
      <c r="C28" s="91" t="s">
        <v>876</v>
      </c>
      <c r="D28" s="268" t="s">
        <v>796</v>
      </c>
      <c r="E28" s="269" t="s">
        <v>2</v>
      </c>
      <c r="F28" s="270" t="s">
        <v>117</v>
      </c>
      <c r="G28" s="118">
        <v>5165</v>
      </c>
      <c r="H28" s="122">
        <v>0</v>
      </c>
      <c r="I28" s="122">
        <v>0</v>
      </c>
      <c r="J28" s="271" t="s">
        <v>857</v>
      </c>
      <c r="K28" s="126">
        <v>1.7107237371612915E-2</v>
      </c>
      <c r="L28" s="270" t="s">
        <v>866</v>
      </c>
    </row>
    <row r="29" spans="2:12" s="171" customFormat="1" ht="17.25" customHeight="1" x14ac:dyDescent="0.2">
      <c r="B29" s="91">
        <v>41814</v>
      </c>
      <c r="C29" s="91" t="s">
        <v>877</v>
      </c>
      <c r="D29" s="268" t="s">
        <v>810</v>
      </c>
      <c r="E29" s="269" t="s">
        <v>456</v>
      </c>
      <c r="F29" s="270" t="s">
        <v>117</v>
      </c>
      <c r="G29" s="118">
        <v>1664</v>
      </c>
      <c r="H29" s="122">
        <v>0</v>
      </c>
      <c r="I29" s="122">
        <v>0</v>
      </c>
      <c r="J29" s="271" t="s">
        <v>857</v>
      </c>
      <c r="K29" s="126">
        <v>8.1565428806713459E-3</v>
      </c>
      <c r="L29" s="270" t="s">
        <v>866</v>
      </c>
    </row>
    <row r="30" spans="2:12" s="171" customFormat="1" ht="17.25" customHeight="1" x14ac:dyDescent="0.2">
      <c r="B30" s="91">
        <v>41814</v>
      </c>
      <c r="C30" s="91" t="s">
        <v>878</v>
      </c>
      <c r="D30" s="268" t="s">
        <v>815</v>
      </c>
      <c r="E30" s="269" t="s">
        <v>2</v>
      </c>
      <c r="F30" s="270" t="s">
        <v>86</v>
      </c>
      <c r="G30" s="118">
        <v>5375</v>
      </c>
      <c r="H30" s="122">
        <v>0</v>
      </c>
      <c r="I30" s="122">
        <v>0</v>
      </c>
      <c r="J30" s="271" t="s">
        <v>857</v>
      </c>
      <c r="K30" s="126">
        <v>1.7802788165037643E-2</v>
      </c>
      <c r="L30" s="270" t="s">
        <v>866</v>
      </c>
    </row>
    <row r="31" spans="2:12" s="171" customFormat="1" ht="17.25" customHeight="1" x14ac:dyDescent="0.2">
      <c r="B31" s="91">
        <v>41814</v>
      </c>
      <c r="C31" s="91" t="s">
        <v>879</v>
      </c>
      <c r="D31" s="268" t="s">
        <v>819</v>
      </c>
      <c r="E31" s="269" t="s">
        <v>438</v>
      </c>
      <c r="F31" s="270" t="s">
        <v>117</v>
      </c>
      <c r="G31" s="118">
        <v>3205</v>
      </c>
      <c r="H31" s="122">
        <v>0</v>
      </c>
      <c r="I31" s="122">
        <v>0</v>
      </c>
      <c r="J31" s="271" t="s">
        <v>857</v>
      </c>
      <c r="K31" s="126">
        <v>1.2823795843569697E-2</v>
      </c>
      <c r="L31" s="270" t="s">
        <v>866</v>
      </c>
    </row>
    <row r="32" spans="2:12" s="171" customFormat="1" ht="17.25" customHeight="1" x14ac:dyDescent="0.2">
      <c r="B32" s="91">
        <v>41814</v>
      </c>
      <c r="C32" s="91" t="s">
        <v>880</v>
      </c>
      <c r="D32" s="268" t="s">
        <v>819</v>
      </c>
      <c r="E32" s="269" t="s">
        <v>438</v>
      </c>
      <c r="F32" s="270" t="s">
        <v>117</v>
      </c>
      <c r="G32" s="118">
        <v>3205</v>
      </c>
      <c r="H32" s="122">
        <v>0</v>
      </c>
      <c r="I32" s="122">
        <v>0</v>
      </c>
      <c r="J32" s="271" t="s">
        <v>857</v>
      </c>
      <c r="K32" s="126">
        <v>1.2823795843569697E-2</v>
      </c>
      <c r="L32" s="270" t="s">
        <v>866</v>
      </c>
    </row>
    <row r="33" spans="2:12" s="171" customFormat="1" ht="17.25" customHeight="1" x14ac:dyDescent="0.2">
      <c r="B33" s="91">
        <v>41814</v>
      </c>
      <c r="C33" s="91" t="s">
        <v>881</v>
      </c>
      <c r="D33" s="268" t="s">
        <v>819</v>
      </c>
      <c r="E33" s="269" t="s">
        <v>438</v>
      </c>
      <c r="F33" s="270" t="s">
        <v>117</v>
      </c>
      <c r="G33" s="118">
        <v>3204</v>
      </c>
      <c r="H33" s="122">
        <v>0</v>
      </c>
      <c r="I33" s="122">
        <v>0</v>
      </c>
      <c r="J33" s="271" t="s">
        <v>857</v>
      </c>
      <c r="K33" s="126">
        <v>1.281979465921913E-2</v>
      </c>
      <c r="L33" s="270" t="s">
        <v>866</v>
      </c>
    </row>
    <row r="34" spans="2:12" s="171" customFormat="1" ht="17.25" customHeight="1" x14ac:dyDescent="0.2">
      <c r="B34" s="91">
        <v>41814</v>
      </c>
      <c r="C34" s="91" t="s">
        <v>882</v>
      </c>
      <c r="D34" s="268" t="s">
        <v>467</v>
      </c>
      <c r="E34" s="269" t="s">
        <v>456</v>
      </c>
      <c r="F34" s="270" t="s">
        <v>117</v>
      </c>
      <c r="G34" s="118">
        <v>68</v>
      </c>
      <c r="H34" s="122">
        <v>0</v>
      </c>
      <c r="I34" s="122">
        <v>0</v>
      </c>
      <c r="J34" s="271" t="s">
        <v>857</v>
      </c>
      <c r="K34" s="126">
        <v>3.3332026195051175E-4</v>
      </c>
      <c r="L34" s="270" t="s">
        <v>866</v>
      </c>
    </row>
    <row r="35" spans="2:12" s="171" customFormat="1" ht="17.25" customHeight="1" x14ac:dyDescent="0.2">
      <c r="B35" s="91">
        <v>41814</v>
      </c>
      <c r="C35" s="91" t="s">
        <v>883</v>
      </c>
      <c r="D35" s="268" t="s">
        <v>533</v>
      </c>
      <c r="E35" s="269" t="s">
        <v>456</v>
      </c>
      <c r="F35" s="270" t="s">
        <v>117</v>
      </c>
      <c r="G35" s="118">
        <v>51</v>
      </c>
      <c r="H35" s="122">
        <v>0</v>
      </c>
      <c r="I35" s="122">
        <v>0</v>
      </c>
      <c r="J35" s="271" t="s">
        <v>857</v>
      </c>
      <c r="K35" s="126">
        <v>2.4999019646288379E-4</v>
      </c>
      <c r="L35" s="270" t="s">
        <v>866</v>
      </c>
    </row>
    <row r="36" spans="2:12" s="171" customFormat="1" ht="17.25" customHeight="1" x14ac:dyDescent="0.2">
      <c r="B36" s="91">
        <v>41814</v>
      </c>
      <c r="C36" s="91" t="s">
        <v>884</v>
      </c>
      <c r="D36" s="268" t="s">
        <v>533</v>
      </c>
      <c r="E36" s="269" t="s">
        <v>456</v>
      </c>
      <c r="F36" s="270" t="s">
        <v>117</v>
      </c>
      <c r="G36" s="118">
        <v>377</v>
      </c>
      <c r="H36" s="122">
        <v>0</v>
      </c>
      <c r="I36" s="122">
        <v>0</v>
      </c>
      <c r="J36" s="271" t="s">
        <v>857</v>
      </c>
      <c r="K36" s="126">
        <v>1.8479667464021019E-3</v>
      </c>
      <c r="L36" s="270" t="s">
        <v>866</v>
      </c>
    </row>
    <row r="37" spans="2:12" s="171" customFormat="1" ht="17.25" customHeight="1" x14ac:dyDescent="0.2">
      <c r="B37" s="91">
        <v>41814</v>
      </c>
      <c r="C37" s="91" t="s">
        <v>885</v>
      </c>
      <c r="D37" s="268" t="s">
        <v>533</v>
      </c>
      <c r="E37" s="269" t="s">
        <v>456</v>
      </c>
      <c r="F37" s="270" t="s">
        <v>117</v>
      </c>
      <c r="G37" s="118">
        <v>100</v>
      </c>
      <c r="H37" s="122">
        <v>0</v>
      </c>
      <c r="I37" s="122">
        <v>0</v>
      </c>
      <c r="J37" s="271" t="s">
        <v>857</v>
      </c>
      <c r="K37" s="126">
        <v>4.9017685580957614E-4</v>
      </c>
      <c r="L37" s="270" t="s">
        <v>866</v>
      </c>
    </row>
    <row r="38" spans="2:12" s="171" customFormat="1" ht="17.25" customHeight="1" x14ac:dyDescent="0.2">
      <c r="B38" s="91">
        <v>41814</v>
      </c>
      <c r="C38" s="91" t="s">
        <v>886</v>
      </c>
      <c r="D38" s="268" t="s">
        <v>534</v>
      </c>
      <c r="E38" s="269" t="s">
        <v>456</v>
      </c>
      <c r="F38" s="270" t="s">
        <v>89</v>
      </c>
      <c r="G38" s="118">
        <v>1564</v>
      </c>
      <c r="H38" s="122">
        <v>0</v>
      </c>
      <c r="I38" s="122">
        <v>0</v>
      </c>
      <c r="J38" s="271" t="s">
        <v>857</v>
      </c>
      <c r="K38" s="126">
        <v>7.6663660248617697E-3</v>
      </c>
      <c r="L38" s="270" t="s">
        <v>866</v>
      </c>
    </row>
    <row r="39" spans="2:12" s="171" customFormat="1" x14ac:dyDescent="0.2">
      <c r="B39" s="91">
        <v>41814</v>
      </c>
      <c r="C39" s="91" t="s">
        <v>887</v>
      </c>
      <c r="D39" s="268" t="s">
        <v>534</v>
      </c>
      <c r="E39" s="269" t="s">
        <v>456</v>
      </c>
      <c r="F39" s="270" t="s">
        <v>117</v>
      </c>
      <c r="G39" s="118">
        <v>1348</v>
      </c>
      <c r="H39" s="122">
        <v>0</v>
      </c>
      <c r="I39" s="122">
        <v>0</v>
      </c>
      <c r="J39" s="271" t="s">
        <v>857</v>
      </c>
      <c r="K39" s="126">
        <v>6.607584016313086E-3</v>
      </c>
      <c r="L39" s="270" t="s">
        <v>866</v>
      </c>
    </row>
    <row r="40" spans="2:12" s="171" customFormat="1" x14ac:dyDescent="0.2">
      <c r="B40" s="91">
        <v>41814</v>
      </c>
      <c r="C40" s="91" t="s">
        <v>888</v>
      </c>
      <c r="D40" s="268" t="s">
        <v>534</v>
      </c>
      <c r="E40" s="269" t="s">
        <v>456</v>
      </c>
      <c r="F40" s="270" t="s">
        <v>117</v>
      </c>
      <c r="G40" s="118">
        <v>1348</v>
      </c>
      <c r="H40" s="122">
        <v>0</v>
      </c>
      <c r="I40" s="122">
        <v>0</v>
      </c>
      <c r="J40" s="271" t="s">
        <v>857</v>
      </c>
      <c r="K40" s="126">
        <v>6.607584016313086E-3</v>
      </c>
      <c r="L40" s="270" t="s">
        <v>866</v>
      </c>
    </row>
    <row r="41" spans="2:12" s="171" customFormat="1" x14ac:dyDescent="0.2">
      <c r="B41" s="91">
        <v>41814</v>
      </c>
      <c r="C41" s="91" t="s">
        <v>889</v>
      </c>
      <c r="D41" s="268" t="s">
        <v>534</v>
      </c>
      <c r="E41" s="269" t="s">
        <v>456</v>
      </c>
      <c r="F41" s="270" t="s">
        <v>117</v>
      </c>
      <c r="G41" s="118">
        <v>2502</v>
      </c>
      <c r="H41" s="122">
        <v>0</v>
      </c>
      <c r="I41" s="122">
        <v>0</v>
      </c>
      <c r="J41" s="271" t="s">
        <v>857</v>
      </c>
      <c r="K41" s="126">
        <v>1.2264224932355594E-2</v>
      </c>
      <c r="L41" s="270" t="s">
        <v>866</v>
      </c>
    </row>
    <row r="42" spans="2:12" s="171" customFormat="1" x14ac:dyDescent="0.2">
      <c r="B42" s="91">
        <v>41814</v>
      </c>
      <c r="C42" s="91" t="s">
        <v>890</v>
      </c>
      <c r="D42" s="268" t="s">
        <v>534</v>
      </c>
      <c r="E42" s="269" t="s">
        <v>456</v>
      </c>
      <c r="F42" s="270" t="s">
        <v>117</v>
      </c>
      <c r="G42" s="118">
        <v>2502</v>
      </c>
      <c r="H42" s="122">
        <v>0</v>
      </c>
      <c r="I42" s="122">
        <v>0</v>
      </c>
      <c r="J42" s="271" t="s">
        <v>857</v>
      </c>
      <c r="K42" s="126">
        <v>1.2264224932355594E-2</v>
      </c>
      <c r="L42" s="270" t="s">
        <v>866</v>
      </c>
    </row>
    <row r="43" spans="2:12" s="171" customFormat="1" x14ac:dyDescent="0.2">
      <c r="B43" s="91">
        <v>41814</v>
      </c>
      <c r="C43" s="91" t="s">
        <v>891</v>
      </c>
      <c r="D43" s="268" t="s">
        <v>613</v>
      </c>
      <c r="E43" s="269" t="s">
        <v>456</v>
      </c>
      <c r="F43" s="270" t="s">
        <v>117</v>
      </c>
      <c r="G43" s="118">
        <v>423</v>
      </c>
      <c r="H43" s="122">
        <v>0</v>
      </c>
      <c r="I43" s="122">
        <v>0</v>
      </c>
      <c r="J43" s="271" t="s">
        <v>857</v>
      </c>
      <c r="K43" s="126">
        <v>2.0734481000745067E-3</v>
      </c>
      <c r="L43" s="270" t="s">
        <v>866</v>
      </c>
    </row>
    <row r="44" spans="2:12" s="171" customFormat="1" x14ac:dyDescent="0.2">
      <c r="B44" s="91">
        <v>41814</v>
      </c>
      <c r="C44" s="91" t="s">
        <v>892</v>
      </c>
      <c r="D44" s="268" t="s">
        <v>613</v>
      </c>
      <c r="E44" s="269" t="s">
        <v>456</v>
      </c>
      <c r="F44" s="270" t="s">
        <v>117</v>
      </c>
      <c r="G44" s="118">
        <v>423</v>
      </c>
      <c r="H44" s="122">
        <v>0</v>
      </c>
      <c r="I44" s="122">
        <v>0</v>
      </c>
      <c r="J44" s="271" t="s">
        <v>857</v>
      </c>
      <c r="K44" s="126">
        <v>2.0734481000745067E-3</v>
      </c>
      <c r="L44" s="270" t="s">
        <v>866</v>
      </c>
    </row>
    <row r="45" spans="2:12" s="171" customFormat="1" x14ac:dyDescent="0.2">
      <c r="B45" s="91">
        <v>41814</v>
      </c>
      <c r="C45" s="91" t="s">
        <v>893</v>
      </c>
      <c r="D45" s="268" t="s">
        <v>613</v>
      </c>
      <c r="E45" s="269" t="s">
        <v>456</v>
      </c>
      <c r="F45" s="270" t="s">
        <v>117</v>
      </c>
      <c r="G45" s="118">
        <v>423</v>
      </c>
      <c r="H45" s="122">
        <v>0</v>
      </c>
      <c r="I45" s="122">
        <v>0</v>
      </c>
      <c r="J45" s="271" t="s">
        <v>857</v>
      </c>
      <c r="K45" s="126">
        <v>2.0734481000745067E-3</v>
      </c>
      <c r="L45" s="270" t="s">
        <v>866</v>
      </c>
    </row>
    <row r="46" spans="2:12" s="171" customFormat="1" x14ac:dyDescent="0.2">
      <c r="B46" s="91">
        <v>41814</v>
      </c>
      <c r="C46" s="91" t="s">
        <v>894</v>
      </c>
      <c r="D46" s="268" t="s">
        <v>613</v>
      </c>
      <c r="E46" s="269" t="s">
        <v>456</v>
      </c>
      <c r="F46" s="270" t="s">
        <v>117</v>
      </c>
      <c r="G46" s="118">
        <v>2555</v>
      </c>
      <c r="H46" s="122">
        <v>0</v>
      </c>
      <c r="I46" s="122">
        <v>0</v>
      </c>
      <c r="J46" s="271" t="s">
        <v>857</v>
      </c>
      <c r="K46" s="126">
        <v>1.252401866593467E-2</v>
      </c>
      <c r="L46" s="270" t="s">
        <v>866</v>
      </c>
    </row>
    <row r="47" spans="2:12" s="171" customFormat="1" x14ac:dyDescent="0.2">
      <c r="B47" s="91">
        <v>41814</v>
      </c>
      <c r="C47" s="91" t="s">
        <v>895</v>
      </c>
      <c r="D47" s="268" t="s">
        <v>627</v>
      </c>
      <c r="E47" s="269" t="s">
        <v>438</v>
      </c>
      <c r="F47" s="270" t="s">
        <v>117</v>
      </c>
      <c r="G47" s="118">
        <v>1358</v>
      </c>
      <c r="H47" s="122">
        <v>0</v>
      </c>
      <c r="I47" s="122">
        <v>0</v>
      </c>
      <c r="J47" s="271" t="s">
        <v>857</v>
      </c>
      <c r="K47" s="126">
        <v>5.433608348071029E-3</v>
      </c>
      <c r="L47" s="270" t="s">
        <v>866</v>
      </c>
    </row>
    <row r="48" spans="2:12" s="171" customFormat="1" x14ac:dyDescent="0.2">
      <c r="B48" s="91">
        <v>41814</v>
      </c>
      <c r="C48" s="91" t="s">
        <v>896</v>
      </c>
      <c r="D48" s="268" t="s">
        <v>652</v>
      </c>
      <c r="E48" s="269" t="s">
        <v>456</v>
      </c>
      <c r="F48" s="270" t="s">
        <v>117</v>
      </c>
      <c r="G48" s="118">
        <v>543</v>
      </c>
      <c r="H48" s="122">
        <v>0</v>
      </c>
      <c r="I48" s="122">
        <v>0</v>
      </c>
      <c r="J48" s="271" t="s">
        <v>857</v>
      </c>
      <c r="K48" s="126">
        <v>2.6616603270459981E-3</v>
      </c>
      <c r="L48" s="270" t="s">
        <v>866</v>
      </c>
    </row>
    <row r="49" spans="2:12" s="171" customFormat="1" x14ac:dyDescent="0.2">
      <c r="B49" s="91">
        <v>41814</v>
      </c>
      <c r="C49" s="91" t="s">
        <v>897</v>
      </c>
      <c r="D49" s="268" t="s">
        <v>654</v>
      </c>
      <c r="E49" s="269" t="s">
        <v>438</v>
      </c>
      <c r="F49" s="270" t="s">
        <v>117</v>
      </c>
      <c r="G49" s="118">
        <v>2185</v>
      </c>
      <c r="H49" s="122">
        <v>0</v>
      </c>
      <c r="I49" s="122">
        <v>0</v>
      </c>
      <c r="J49" s="271" t="s">
        <v>857</v>
      </c>
      <c r="K49" s="126">
        <v>8.7425878059905725E-3</v>
      </c>
      <c r="L49" s="270" t="s">
        <v>866</v>
      </c>
    </row>
    <row r="50" spans="2:12" x14ac:dyDescent="0.2">
      <c r="B50" s="91">
        <v>41814</v>
      </c>
      <c r="C50" s="91" t="s">
        <v>898</v>
      </c>
      <c r="D50" s="268" t="s">
        <v>654</v>
      </c>
      <c r="E50" s="269" t="s">
        <v>438</v>
      </c>
      <c r="F50" s="270" t="s">
        <v>117</v>
      </c>
      <c r="G50" s="118">
        <v>2185</v>
      </c>
      <c r="H50" s="122">
        <v>0</v>
      </c>
      <c r="I50" s="122">
        <v>0</v>
      </c>
      <c r="J50" s="271" t="s">
        <v>857</v>
      </c>
      <c r="K50" s="126">
        <v>8.7425878059905725E-3</v>
      </c>
      <c r="L50" s="270" t="s">
        <v>866</v>
      </c>
    </row>
    <row r="51" spans="2:12" x14ac:dyDescent="0.2">
      <c r="B51" s="91">
        <v>41814</v>
      </c>
      <c r="C51" s="91" t="s">
        <v>899</v>
      </c>
      <c r="D51" s="268" t="s">
        <v>654</v>
      </c>
      <c r="E51" s="269" t="s">
        <v>438</v>
      </c>
      <c r="F51" s="270" t="s">
        <v>117</v>
      </c>
      <c r="G51" s="118">
        <v>2185</v>
      </c>
      <c r="H51" s="122">
        <v>0</v>
      </c>
      <c r="I51" s="122">
        <v>0</v>
      </c>
      <c r="J51" s="271" t="s">
        <v>857</v>
      </c>
      <c r="K51" s="126">
        <v>8.7425878059905725E-3</v>
      </c>
      <c r="L51" s="270" t="s">
        <v>866</v>
      </c>
    </row>
    <row r="52" spans="2:12" x14ac:dyDescent="0.2">
      <c r="B52" s="91">
        <v>41814</v>
      </c>
      <c r="C52" s="91" t="s">
        <v>900</v>
      </c>
      <c r="D52" s="268" t="s">
        <v>666</v>
      </c>
      <c r="E52" s="269" t="s">
        <v>2</v>
      </c>
      <c r="F52" s="270" t="s">
        <v>117</v>
      </c>
      <c r="G52" s="118">
        <v>7</v>
      </c>
      <c r="H52" s="122">
        <v>0</v>
      </c>
      <c r="I52" s="122">
        <v>0</v>
      </c>
      <c r="J52" s="271" t="s">
        <v>857</v>
      </c>
      <c r="K52" s="126">
        <v>2.3185026447490884E-5</v>
      </c>
      <c r="L52" s="270" t="s">
        <v>866</v>
      </c>
    </row>
    <row r="53" spans="2:12" x14ac:dyDescent="0.2">
      <c r="B53" s="91">
        <v>41814</v>
      </c>
      <c r="C53" s="91" t="s">
        <v>901</v>
      </c>
      <c r="D53" s="268" t="s">
        <v>712</v>
      </c>
      <c r="E53" s="269" t="s">
        <v>456</v>
      </c>
      <c r="F53" s="270" t="s">
        <v>117</v>
      </c>
      <c r="G53" s="118">
        <v>44</v>
      </c>
      <c r="H53" s="122">
        <v>0</v>
      </c>
      <c r="I53" s="122">
        <v>0</v>
      </c>
      <c r="J53" s="271" t="s">
        <v>857</v>
      </c>
      <c r="K53" s="126">
        <v>2.1567781655621349E-4</v>
      </c>
      <c r="L53" s="270" t="s">
        <v>866</v>
      </c>
    </row>
    <row r="54" spans="2:12" x14ac:dyDescent="0.2">
      <c r="B54" s="91">
        <v>41814</v>
      </c>
      <c r="C54" s="91" t="s">
        <v>902</v>
      </c>
      <c r="D54" s="268" t="s">
        <v>712</v>
      </c>
      <c r="E54" s="269" t="s">
        <v>456</v>
      </c>
      <c r="F54" s="270" t="s">
        <v>117</v>
      </c>
      <c r="G54" s="118">
        <v>44</v>
      </c>
      <c r="H54" s="122">
        <v>0</v>
      </c>
      <c r="I54" s="122">
        <v>0</v>
      </c>
      <c r="J54" s="271" t="s">
        <v>857</v>
      </c>
      <c r="K54" s="126">
        <v>2.1567781655621349E-4</v>
      </c>
      <c r="L54" s="270" t="s">
        <v>866</v>
      </c>
    </row>
    <row r="55" spans="2:12" x14ac:dyDescent="0.2">
      <c r="B55" s="91">
        <v>41814</v>
      </c>
      <c r="C55" s="91" t="s">
        <v>903</v>
      </c>
      <c r="D55" s="268" t="s">
        <v>712</v>
      </c>
      <c r="E55" s="269" t="s">
        <v>456</v>
      </c>
      <c r="F55" s="270" t="s">
        <v>117</v>
      </c>
      <c r="G55" s="118">
        <v>46</v>
      </c>
      <c r="H55" s="122">
        <v>0</v>
      </c>
      <c r="I55" s="122">
        <v>0</v>
      </c>
      <c r="J55" s="271" t="s">
        <v>857</v>
      </c>
      <c r="K55" s="126">
        <v>2.2548135367240501E-4</v>
      </c>
      <c r="L55" s="270" t="s">
        <v>866</v>
      </c>
    </row>
    <row r="56" spans="2:12" x14ac:dyDescent="0.2">
      <c r="B56" s="91">
        <v>41814</v>
      </c>
      <c r="C56" s="91" t="s">
        <v>904</v>
      </c>
      <c r="D56" s="268" t="s">
        <v>712</v>
      </c>
      <c r="E56" s="269" t="s">
        <v>456</v>
      </c>
      <c r="F56" s="270" t="s">
        <v>117</v>
      </c>
      <c r="G56" s="118">
        <v>58</v>
      </c>
      <c r="H56" s="122">
        <v>0</v>
      </c>
      <c r="I56" s="122">
        <v>0</v>
      </c>
      <c r="J56" s="271" t="s">
        <v>857</v>
      </c>
      <c r="K56" s="126">
        <v>2.8430257636955414E-4</v>
      </c>
      <c r="L56" s="270" t="s">
        <v>866</v>
      </c>
    </row>
    <row r="57" spans="2:12" x14ac:dyDescent="0.2">
      <c r="B57" s="91">
        <v>41814</v>
      </c>
      <c r="C57" s="91" t="s">
        <v>905</v>
      </c>
      <c r="D57" s="268" t="s">
        <v>811</v>
      </c>
      <c r="E57" s="269" t="s">
        <v>438</v>
      </c>
      <c r="F57" s="270" t="s">
        <v>117</v>
      </c>
      <c r="G57" s="118">
        <v>487</v>
      </c>
      <c r="H57" s="122">
        <v>0</v>
      </c>
      <c r="I57" s="122">
        <v>0</v>
      </c>
      <c r="J57" s="271" t="s">
        <v>857</v>
      </c>
      <c r="K57" s="126">
        <v>1.948576778726503E-3</v>
      </c>
      <c r="L57" s="270" t="s">
        <v>866</v>
      </c>
    </row>
    <row r="58" spans="2:12" x14ac:dyDescent="0.2">
      <c r="B58" s="91">
        <v>41814</v>
      </c>
      <c r="C58" s="91" t="s">
        <v>906</v>
      </c>
      <c r="D58" s="268" t="s">
        <v>812</v>
      </c>
      <c r="E58" s="269" t="s">
        <v>456</v>
      </c>
      <c r="F58" s="270" t="s">
        <v>117</v>
      </c>
      <c r="G58" s="118">
        <v>1038</v>
      </c>
      <c r="H58" s="122">
        <v>0</v>
      </c>
      <c r="I58" s="122">
        <v>0</v>
      </c>
      <c r="J58" s="271" t="s">
        <v>857</v>
      </c>
      <c r="K58" s="126">
        <v>5.0880357633034E-3</v>
      </c>
      <c r="L58" s="270" t="s">
        <v>866</v>
      </c>
    </row>
    <row r="59" spans="2:12" x14ac:dyDescent="0.2">
      <c r="B59" s="91">
        <v>41814</v>
      </c>
      <c r="C59" s="91" t="s">
        <v>907</v>
      </c>
      <c r="D59" s="268" t="s">
        <v>832</v>
      </c>
      <c r="E59" s="269" t="s">
        <v>456</v>
      </c>
      <c r="F59" s="270" t="s">
        <v>117</v>
      </c>
      <c r="G59" s="118">
        <v>1384</v>
      </c>
      <c r="H59" s="122">
        <v>0</v>
      </c>
      <c r="I59" s="122">
        <v>0</v>
      </c>
      <c r="J59" s="271" t="s">
        <v>857</v>
      </c>
      <c r="K59" s="127">
        <v>6.7840476844045336E-3</v>
      </c>
      <c r="L59" s="270" t="s">
        <v>866</v>
      </c>
    </row>
    <row r="60" spans="2:12" x14ac:dyDescent="0.2">
      <c r="B60" s="91"/>
      <c r="C60" s="91"/>
      <c r="D60" s="114"/>
      <c r="E60" s="83"/>
      <c r="F60" s="70"/>
      <c r="G60" s="118"/>
      <c r="H60" s="122"/>
      <c r="I60" s="122"/>
      <c r="J60" s="69"/>
      <c r="K60" s="127"/>
      <c r="L60" s="70"/>
    </row>
    <row r="61" spans="2:12" x14ac:dyDescent="0.2">
      <c r="B61" s="91"/>
      <c r="C61" s="91"/>
      <c r="D61" s="114"/>
      <c r="E61" s="83"/>
      <c r="F61" s="70"/>
      <c r="G61" s="118"/>
      <c r="H61" s="122"/>
      <c r="I61" s="122"/>
      <c r="J61" s="69"/>
      <c r="K61" s="127"/>
      <c r="L61" s="70"/>
    </row>
    <row r="65" spans="6:7" x14ac:dyDescent="0.2">
      <c r="F65" s="181" t="s">
        <v>86</v>
      </c>
      <c r="G65" s="181"/>
    </row>
    <row r="66" spans="6:7" x14ac:dyDescent="0.2">
      <c r="F66" s="181" t="s">
        <v>87</v>
      </c>
      <c r="G66" s="181"/>
    </row>
    <row r="67" spans="6:7" x14ac:dyDescent="0.2">
      <c r="F67" s="181" t="s">
        <v>88</v>
      </c>
      <c r="G67" s="181"/>
    </row>
    <row r="68" spans="6:7" x14ac:dyDescent="0.2">
      <c r="F68" s="181" t="s">
        <v>89</v>
      </c>
      <c r="G68" s="181"/>
    </row>
    <row r="69" spans="6:7" x14ac:dyDescent="0.2">
      <c r="F69" s="181" t="s">
        <v>90</v>
      </c>
      <c r="G69" s="181"/>
    </row>
    <row r="70" spans="6:7" x14ac:dyDescent="0.2">
      <c r="F70" s="181" t="s">
        <v>91</v>
      </c>
      <c r="G70" s="181"/>
    </row>
    <row r="71" spans="6:7" x14ac:dyDescent="0.2">
      <c r="F71" s="181" t="s">
        <v>92</v>
      </c>
      <c r="G71" s="181"/>
    </row>
    <row r="72" spans="6:7" x14ac:dyDescent="0.2">
      <c r="F72" s="181" t="s">
        <v>93</v>
      </c>
      <c r="G72" s="181"/>
    </row>
    <row r="73" spans="6:7" x14ac:dyDescent="0.2">
      <c r="F73" s="181" t="s">
        <v>94</v>
      </c>
      <c r="G73" s="181"/>
    </row>
    <row r="74" spans="6:7" x14ac:dyDescent="0.2">
      <c r="F74" s="181" t="s">
        <v>117</v>
      </c>
      <c r="G74" s="181"/>
    </row>
  </sheetData>
  <mergeCells count="1">
    <mergeCell ref="B6:D6"/>
  </mergeCells>
  <phoneticPr fontId="25" type="noConversion"/>
  <dataValidations count="3">
    <dataValidation type="list" allowBlank="1" showInputMessage="1" showErrorMessage="1" sqref="J11:J61">
      <formula1>"2,3,4,5,6,7"</formula1>
    </dataValidation>
    <dataValidation type="list" allowBlank="1" showInputMessage="1" showErrorMessage="1" sqref="F11:F61">
      <formula1>$F$65:$F$74</formula1>
    </dataValidation>
    <dataValidation type="list" allowBlank="1" showInputMessage="1" showErrorMessage="1" sqref="E11:E61">
      <formula1>"CBD, Urban, Rural short, Rural long"</formula1>
    </dataValidation>
  </dataValidations>
  <pageMargins left="0" right="0" top="0" bottom="0" header="0" footer="0"/>
  <pageSetup paperSize="8" scale="60" orientation="portrait"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view="pageBreakPreview" topLeftCell="A10" zoomScaleNormal="85" zoomScaleSheetLayoutView="100" workbookViewId="0">
      <selection activeCell="H34" sqref="H34"/>
    </sheetView>
  </sheetViews>
  <sheetFormatPr defaultRowHeight="12.75" x14ac:dyDescent="0.2"/>
  <cols>
    <col min="2" max="2" width="57.5703125" customWidth="1"/>
    <col min="3" max="3" width="14" bestFit="1" customWidth="1"/>
  </cols>
  <sheetData>
    <row r="1" spans="1:4" ht="20.25" x14ac:dyDescent="0.3">
      <c r="A1" s="167"/>
      <c r="B1" s="173" t="str">
        <f>Cover!C22</f>
        <v>Powercor Australia Ltd</v>
      </c>
      <c r="C1" s="173"/>
      <c r="D1" s="171"/>
    </row>
    <row r="2" spans="1:4" ht="20.25" x14ac:dyDescent="0.3">
      <c r="B2" s="174" t="s">
        <v>145</v>
      </c>
      <c r="C2" s="174"/>
      <c r="D2" s="171"/>
    </row>
    <row r="3" spans="1:4" ht="20.25" x14ac:dyDescent="0.3">
      <c r="B3" s="169">
        <f>Cover!C26</f>
        <v>2014</v>
      </c>
      <c r="C3" s="169"/>
      <c r="D3" s="171"/>
    </row>
    <row r="4" spans="1:4" ht="18" x14ac:dyDescent="0.25">
      <c r="B4" s="175" t="s">
        <v>19</v>
      </c>
      <c r="C4" s="175"/>
      <c r="D4" s="171"/>
    </row>
    <row r="5" spans="1:4" x14ac:dyDescent="0.2">
      <c r="B5" s="177"/>
      <c r="C5" s="177"/>
      <c r="D5" s="171"/>
    </row>
    <row r="6" spans="1:4" ht="43.5" customHeight="1" x14ac:dyDescent="0.2">
      <c r="B6" s="327" t="s">
        <v>189</v>
      </c>
      <c r="C6" s="328"/>
      <c r="D6" s="328"/>
    </row>
    <row r="8" spans="1:4" ht="15.75" x14ac:dyDescent="0.25">
      <c r="B8" s="39" t="s">
        <v>165</v>
      </c>
    </row>
    <row r="10" spans="1:4" x14ac:dyDescent="0.2">
      <c r="B10" s="95" t="s">
        <v>48</v>
      </c>
      <c r="C10" s="42"/>
    </row>
    <row r="11" spans="1:4" x14ac:dyDescent="0.2">
      <c r="B11" s="96" t="s">
        <v>65</v>
      </c>
      <c r="C11" s="103">
        <v>8452</v>
      </c>
    </row>
    <row r="12" spans="1:4" x14ac:dyDescent="0.2">
      <c r="B12" s="96" t="s">
        <v>66</v>
      </c>
      <c r="C12" s="103">
        <v>609</v>
      </c>
    </row>
    <row r="13" spans="1:4" x14ac:dyDescent="0.2">
      <c r="B13" s="96" t="s">
        <v>64</v>
      </c>
      <c r="C13" s="103">
        <v>4</v>
      </c>
    </row>
    <row r="14" spans="1:4" x14ac:dyDescent="0.2">
      <c r="B14" s="96" t="s">
        <v>77</v>
      </c>
      <c r="C14" s="103">
        <v>160</v>
      </c>
    </row>
    <row r="15" spans="1:4" x14ac:dyDescent="0.2">
      <c r="B15" s="95" t="s">
        <v>49</v>
      </c>
      <c r="C15" s="42"/>
    </row>
    <row r="16" spans="1:4" x14ac:dyDescent="0.2">
      <c r="B16" s="96" t="s">
        <v>35</v>
      </c>
      <c r="C16" s="103">
        <v>78770</v>
      </c>
    </row>
    <row r="17" spans="2:3" x14ac:dyDescent="0.2">
      <c r="B17" s="96" t="s">
        <v>36</v>
      </c>
      <c r="C17" s="103">
        <v>57</v>
      </c>
    </row>
    <row r="18" spans="2:3" x14ac:dyDescent="0.2">
      <c r="B18" s="96" t="s">
        <v>62</v>
      </c>
      <c r="C18" s="103">
        <v>48</v>
      </c>
    </row>
    <row r="19" spans="2:3" x14ac:dyDescent="0.2">
      <c r="B19" s="96" t="s">
        <v>75</v>
      </c>
      <c r="C19" s="104">
        <v>8000</v>
      </c>
    </row>
    <row r="20" spans="2:3" x14ac:dyDescent="0.2">
      <c r="B20" s="96" t="s">
        <v>63</v>
      </c>
      <c r="C20" s="103">
        <v>9</v>
      </c>
    </row>
    <row r="21" spans="2:3" x14ac:dyDescent="0.2">
      <c r="B21" s="96" t="s">
        <v>76</v>
      </c>
      <c r="C21" s="104">
        <v>4500</v>
      </c>
    </row>
    <row r="22" spans="2:3" x14ac:dyDescent="0.2">
      <c r="B22" s="95" t="s">
        <v>50</v>
      </c>
      <c r="C22" s="42"/>
    </row>
    <row r="23" spans="2:3" x14ac:dyDescent="0.2">
      <c r="B23" s="97" t="s">
        <v>54</v>
      </c>
      <c r="C23" s="103">
        <v>8885</v>
      </c>
    </row>
    <row r="24" spans="2:3" x14ac:dyDescent="0.2">
      <c r="B24" s="97" t="s">
        <v>67</v>
      </c>
      <c r="C24" s="104">
        <v>888500</v>
      </c>
    </row>
    <row r="25" spans="2:3" x14ac:dyDescent="0.2">
      <c r="B25" s="97" t="s">
        <v>55</v>
      </c>
      <c r="C25" s="103">
        <v>4585</v>
      </c>
    </row>
    <row r="26" spans="2:3" x14ac:dyDescent="0.2">
      <c r="B26" s="97" t="s">
        <v>68</v>
      </c>
      <c r="C26" s="104">
        <v>687750</v>
      </c>
    </row>
    <row r="27" spans="2:3" x14ac:dyDescent="0.2">
      <c r="B27" s="97" t="s">
        <v>56</v>
      </c>
      <c r="C27" s="103">
        <v>410</v>
      </c>
    </row>
    <row r="28" spans="2:3" x14ac:dyDescent="0.2">
      <c r="B28" s="97" t="s">
        <v>69</v>
      </c>
      <c r="C28" s="104">
        <v>123000</v>
      </c>
    </row>
    <row r="29" spans="2:3" x14ac:dyDescent="0.2">
      <c r="B29" s="97" t="s">
        <v>57</v>
      </c>
      <c r="C29" s="103">
        <v>2707</v>
      </c>
    </row>
    <row r="30" spans="2:3" x14ac:dyDescent="0.2">
      <c r="B30" s="97" t="s">
        <v>70</v>
      </c>
      <c r="C30" s="104">
        <v>270700</v>
      </c>
    </row>
    <row r="31" spans="2:3" x14ac:dyDescent="0.2">
      <c r="B31" s="97" t="s">
        <v>58</v>
      </c>
      <c r="C31" s="103">
        <v>13</v>
      </c>
    </row>
    <row r="32" spans="2:3" x14ac:dyDescent="0.2">
      <c r="B32" s="97" t="s">
        <v>71</v>
      </c>
      <c r="C32" s="104">
        <v>1950</v>
      </c>
    </row>
    <row r="33" spans="2:3" x14ac:dyDescent="0.2">
      <c r="B33" s="97" t="s">
        <v>59</v>
      </c>
      <c r="C33" s="103">
        <v>0</v>
      </c>
    </row>
    <row r="34" spans="2:3" x14ac:dyDescent="0.2">
      <c r="B34" s="97" t="s">
        <v>72</v>
      </c>
      <c r="C34" s="104">
        <v>0</v>
      </c>
    </row>
    <row r="35" spans="2:3" x14ac:dyDescent="0.2">
      <c r="B35" s="97" t="s">
        <v>60</v>
      </c>
      <c r="C35" s="103">
        <v>1430</v>
      </c>
    </row>
    <row r="36" spans="2:3" x14ac:dyDescent="0.2">
      <c r="B36" s="97" t="s">
        <v>73</v>
      </c>
      <c r="C36" s="104">
        <v>35750</v>
      </c>
    </row>
    <row r="37" spans="2:3" x14ac:dyDescent="0.2">
      <c r="B37" s="97" t="s">
        <v>61</v>
      </c>
      <c r="C37" s="103">
        <v>127</v>
      </c>
    </row>
    <row r="38" spans="2:3" x14ac:dyDescent="0.2">
      <c r="B38" s="97" t="s">
        <v>74</v>
      </c>
      <c r="C38" s="104">
        <v>4445</v>
      </c>
    </row>
    <row r="39" spans="2:3" x14ac:dyDescent="0.2">
      <c r="B39" s="95" t="s">
        <v>51</v>
      </c>
      <c r="C39" s="42"/>
    </row>
    <row r="40" spans="2:3" x14ac:dyDescent="0.2">
      <c r="B40" s="96" t="s">
        <v>51</v>
      </c>
      <c r="C40" s="103">
        <v>159229</v>
      </c>
    </row>
    <row r="41" spans="2:3" x14ac:dyDescent="0.2">
      <c r="B41" s="96" t="s">
        <v>52</v>
      </c>
      <c r="C41" s="103">
        <v>6047</v>
      </c>
    </row>
    <row r="42" spans="2:3" x14ac:dyDescent="0.2">
      <c r="B42" s="96" t="s">
        <v>53</v>
      </c>
      <c r="C42" s="103">
        <v>109</v>
      </c>
    </row>
    <row r="43" spans="2:3" x14ac:dyDescent="0.2">
      <c r="B43" s="96" t="s">
        <v>166</v>
      </c>
      <c r="C43" s="103">
        <v>127</v>
      </c>
    </row>
    <row r="44" spans="2:3" x14ac:dyDescent="0.2">
      <c r="B44" s="99" t="s">
        <v>163</v>
      </c>
      <c r="C44" s="103">
        <v>2.15</v>
      </c>
    </row>
    <row r="45" spans="2:3" x14ac:dyDescent="0.2">
      <c r="B45" s="96" t="s">
        <v>79</v>
      </c>
      <c r="C45" s="103">
        <v>105</v>
      </c>
    </row>
    <row r="46" spans="2:3" x14ac:dyDescent="0.2">
      <c r="B46" s="96" t="s">
        <v>78</v>
      </c>
      <c r="C46" s="104">
        <v>4200</v>
      </c>
    </row>
    <row r="47" spans="2:3" x14ac:dyDescent="0.2">
      <c r="B47" s="95" t="s">
        <v>85</v>
      </c>
      <c r="C47" s="42"/>
    </row>
    <row r="48" spans="2:3" x14ac:dyDescent="0.2">
      <c r="B48" s="96" t="s">
        <v>164</v>
      </c>
      <c r="C48" s="103">
        <v>186</v>
      </c>
    </row>
    <row r="49" spans="2:5" x14ac:dyDescent="0.2">
      <c r="B49" s="98" t="s">
        <v>80</v>
      </c>
      <c r="C49" s="240">
        <f>SUM(C14,C19,C21,C24,C26,C28,C30,C32,C34,C36,C38,C46)</f>
        <v>2028955</v>
      </c>
    </row>
    <row r="51" spans="2:5" x14ac:dyDescent="0.2">
      <c r="B51" s="338" t="s">
        <v>194</v>
      </c>
      <c r="C51" s="339"/>
      <c r="D51" s="183" t="s">
        <v>221</v>
      </c>
      <c r="E51" s="184"/>
    </row>
    <row r="52" spans="2:5" ht="18" x14ac:dyDescent="0.25">
      <c r="B52" s="185"/>
      <c r="C52" s="182"/>
      <c r="D52" s="184"/>
      <c r="E52" s="184"/>
    </row>
    <row r="53" spans="2:5" x14ac:dyDescent="0.2">
      <c r="B53" s="340" t="s">
        <v>195</v>
      </c>
      <c r="C53" s="341"/>
      <c r="D53" s="342"/>
      <c r="E53" s="182"/>
    </row>
    <row r="54" spans="2:5" ht="25.5" customHeight="1" x14ac:dyDescent="0.2">
      <c r="B54" s="343"/>
      <c r="C54" s="344"/>
      <c r="D54" s="345"/>
      <c r="E54" s="186"/>
    </row>
    <row r="55" spans="2:5" ht="15.75" x14ac:dyDescent="0.25">
      <c r="B55" s="187"/>
      <c r="C55" s="186"/>
      <c r="D55" s="186"/>
      <c r="E55" s="186"/>
    </row>
    <row r="56" spans="2:5" ht="15.75" x14ac:dyDescent="0.25">
      <c r="B56" s="187" t="s">
        <v>196</v>
      </c>
      <c r="C56" s="186"/>
      <c r="D56" s="182"/>
      <c r="E56" s="186"/>
    </row>
    <row r="57" spans="2:5" x14ac:dyDescent="0.2">
      <c r="B57" s="186"/>
      <c r="C57" s="186"/>
      <c r="D57" s="186"/>
      <c r="E57" s="186"/>
    </row>
    <row r="58" spans="2:5" x14ac:dyDescent="0.2">
      <c r="B58" s="338" t="s">
        <v>50</v>
      </c>
      <c r="C58" s="339"/>
      <c r="D58" s="188"/>
      <c r="E58" s="186"/>
    </row>
    <row r="59" spans="2:5" x14ac:dyDescent="0.2">
      <c r="B59" s="336" t="s">
        <v>197</v>
      </c>
      <c r="C59" s="346"/>
      <c r="D59" s="241"/>
      <c r="E59" s="186"/>
    </row>
    <row r="60" spans="2:5" x14ac:dyDescent="0.2">
      <c r="B60" s="336" t="s">
        <v>198</v>
      </c>
      <c r="C60" s="337"/>
      <c r="D60" s="241"/>
      <c r="E60" s="186"/>
    </row>
    <row r="61" spans="2:5" x14ac:dyDescent="0.2">
      <c r="B61" s="336" t="s">
        <v>199</v>
      </c>
      <c r="C61" s="346"/>
      <c r="D61" s="241"/>
      <c r="E61" s="186"/>
    </row>
    <row r="62" spans="2:5" x14ac:dyDescent="0.2">
      <c r="B62" s="336" t="s">
        <v>198</v>
      </c>
      <c r="C62" s="337"/>
      <c r="D62" s="241"/>
      <c r="E62" s="186"/>
    </row>
    <row r="63" spans="2:5" x14ac:dyDescent="0.2">
      <c r="B63" s="336" t="s">
        <v>200</v>
      </c>
      <c r="C63" s="337"/>
      <c r="D63" s="241"/>
      <c r="E63" s="186"/>
    </row>
    <row r="64" spans="2:5" x14ac:dyDescent="0.2">
      <c r="B64" s="336" t="s">
        <v>201</v>
      </c>
      <c r="C64" s="337"/>
      <c r="D64" s="241"/>
      <c r="E64" s="186"/>
    </row>
    <row r="65" spans="2:5" x14ac:dyDescent="0.2">
      <c r="B65" s="336" t="s">
        <v>202</v>
      </c>
      <c r="C65" s="337"/>
      <c r="D65" s="241"/>
      <c r="E65" s="186"/>
    </row>
    <row r="66" spans="2:5" x14ac:dyDescent="0.2">
      <c r="B66" s="336" t="s">
        <v>203</v>
      </c>
      <c r="C66" s="337"/>
      <c r="D66" s="241"/>
      <c r="E66" s="186"/>
    </row>
    <row r="67" spans="2:5" x14ac:dyDescent="0.2">
      <c r="B67" s="336" t="s">
        <v>204</v>
      </c>
      <c r="C67" s="337"/>
      <c r="D67" s="241"/>
      <c r="E67" s="186"/>
    </row>
    <row r="68" spans="2:5" x14ac:dyDescent="0.2">
      <c r="B68" s="336" t="s">
        <v>203</v>
      </c>
      <c r="C68" s="337"/>
      <c r="D68" s="241"/>
      <c r="E68" s="186"/>
    </row>
    <row r="69" spans="2:5" x14ac:dyDescent="0.2">
      <c r="B69" s="336" t="s">
        <v>205</v>
      </c>
      <c r="C69" s="346"/>
      <c r="D69" s="241"/>
      <c r="E69" s="186"/>
    </row>
    <row r="70" spans="2:5" x14ac:dyDescent="0.2">
      <c r="B70" s="336" t="s">
        <v>206</v>
      </c>
      <c r="C70" s="337"/>
      <c r="D70" s="241"/>
      <c r="E70" s="186"/>
    </row>
    <row r="71" spans="2:5" x14ac:dyDescent="0.2">
      <c r="B71" s="336" t="s">
        <v>207</v>
      </c>
      <c r="C71" s="337"/>
      <c r="D71" s="241"/>
      <c r="E71" s="186"/>
    </row>
    <row r="72" spans="2:5" x14ac:dyDescent="0.2">
      <c r="B72" s="336" t="s">
        <v>67</v>
      </c>
      <c r="C72" s="337"/>
      <c r="D72" s="241"/>
      <c r="E72" s="186"/>
    </row>
    <row r="73" spans="2:5" x14ac:dyDescent="0.2">
      <c r="B73" s="336" t="s">
        <v>208</v>
      </c>
      <c r="C73" s="337"/>
      <c r="D73" s="241"/>
      <c r="E73" s="186"/>
    </row>
    <row r="74" spans="2:5" x14ac:dyDescent="0.2">
      <c r="B74" s="336" t="s">
        <v>68</v>
      </c>
      <c r="C74" s="337"/>
      <c r="D74" s="241"/>
      <c r="E74" s="186"/>
    </row>
    <row r="75" spans="2:5" x14ac:dyDescent="0.2">
      <c r="B75" s="336" t="s">
        <v>209</v>
      </c>
      <c r="C75" s="337"/>
      <c r="D75" s="241"/>
      <c r="E75" s="186"/>
    </row>
    <row r="76" spans="2:5" x14ac:dyDescent="0.2">
      <c r="B76" s="336" t="s">
        <v>69</v>
      </c>
      <c r="C76" s="337"/>
      <c r="D76" s="241"/>
      <c r="E76" s="186"/>
    </row>
    <row r="77" spans="2:5" x14ac:dyDescent="0.2">
      <c r="B77" s="338" t="s">
        <v>51</v>
      </c>
      <c r="C77" s="339"/>
      <c r="D77" s="189"/>
      <c r="E77" s="186"/>
    </row>
    <row r="78" spans="2:5" x14ac:dyDescent="0.2">
      <c r="B78" s="336" t="s">
        <v>210</v>
      </c>
      <c r="C78" s="337"/>
      <c r="D78" s="241"/>
      <c r="E78" s="186"/>
    </row>
    <row r="79" spans="2:5" x14ac:dyDescent="0.2">
      <c r="B79" s="347" t="s">
        <v>78</v>
      </c>
      <c r="C79" s="348"/>
      <c r="D79" s="241"/>
      <c r="E79" s="186"/>
    </row>
    <row r="80" spans="2:5" x14ac:dyDescent="0.2">
      <c r="B80" s="338" t="s">
        <v>211</v>
      </c>
      <c r="C80" s="339"/>
      <c r="D80" s="189"/>
      <c r="E80" s="186"/>
    </row>
    <row r="81" spans="2:5" x14ac:dyDescent="0.2">
      <c r="B81" s="347" t="s">
        <v>35</v>
      </c>
      <c r="C81" s="348"/>
      <c r="D81" s="241"/>
      <c r="E81" s="186"/>
    </row>
    <row r="82" spans="2:5" x14ac:dyDescent="0.2">
      <c r="B82" s="336" t="s">
        <v>212</v>
      </c>
      <c r="C82" s="337"/>
      <c r="D82" s="241"/>
      <c r="E82" s="186"/>
    </row>
    <row r="83" spans="2:5" x14ac:dyDescent="0.2">
      <c r="B83" s="336" t="s">
        <v>213</v>
      </c>
      <c r="C83" s="346"/>
      <c r="D83" s="241"/>
      <c r="E83" s="186"/>
    </row>
    <row r="84" spans="2:5" x14ac:dyDescent="0.2">
      <c r="B84" s="347" t="s">
        <v>214</v>
      </c>
      <c r="C84" s="348"/>
      <c r="D84" s="241"/>
      <c r="E84" s="186"/>
    </row>
    <row r="85" spans="2:5" x14ac:dyDescent="0.2">
      <c r="B85" s="347" t="s">
        <v>215</v>
      </c>
      <c r="C85" s="348"/>
      <c r="D85" s="241"/>
      <c r="E85" s="186"/>
    </row>
    <row r="86" spans="2:5" x14ac:dyDescent="0.2">
      <c r="B86" s="347" t="s">
        <v>216</v>
      </c>
      <c r="C86" s="348"/>
      <c r="D86" s="241"/>
      <c r="E86" s="186"/>
    </row>
    <row r="87" spans="2:5" x14ac:dyDescent="0.2">
      <c r="B87" s="347" t="s">
        <v>217</v>
      </c>
      <c r="C87" s="348"/>
      <c r="D87" s="241"/>
      <c r="E87" s="186"/>
    </row>
    <row r="88" spans="2:5" x14ac:dyDescent="0.2">
      <c r="B88" s="338" t="s">
        <v>85</v>
      </c>
      <c r="C88" s="339"/>
      <c r="D88" s="189"/>
      <c r="E88" s="186"/>
    </row>
    <row r="89" spans="2:5" x14ac:dyDescent="0.2">
      <c r="B89" s="347" t="s">
        <v>218</v>
      </c>
      <c r="C89" s="346"/>
      <c r="D89" s="241"/>
      <c r="E89" s="186"/>
    </row>
    <row r="90" spans="2:5" x14ac:dyDescent="0.2">
      <c r="B90" s="347" t="s">
        <v>219</v>
      </c>
      <c r="C90" s="348"/>
      <c r="D90" s="241"/>
      <c r="E90" s="186"/>
    </row>
    <row r="91" spans="2:5" x14ac:dyDescent="0.2">
      <c r="B91" s="190" t="s">
        <v>220</v>
      </c>
      <c r="C91" s="190"/>
      <c r="D91" s="241">
        <v>0</v>
      </c>
      <c r="E91" s="186"/>
    </row>
  </sheetData>
  <mergeCells count="36">
    <mergeCell ref="B90:C90"/>
    <mergeCell ref="B79:C79"/>
    <mergeCell ref="B80:C80"/>
    <mergeCell ref="B81:C81"/>
    <mergeCell ref="B82:C82"/>
    <mergeCell ref="B83:C83"/>
    <mergeCell ref="B84:C84"/>
    <mergeCell ref="B85:C85"/>
    <mergeCell ref="B86:C86"/>
    <mergeCell ref="B87:C87"/>
    <mergeCell ref="B88:C88"/>
    <mergeCell ref="B89:C89"/>
    <mergeCell ref="B78:C78"/>
    <mergeCell ref="B67:C67"/>
    <mergeCell ref="B68:C68"/>
    <mergeCell ref="B69:C69"/>
    <mergeCell ref="B70:C70"/>
    <mergeCell ref="B71:C71"/>
    <mergeCell ref="B72:C72"/>
    <mergeCell ref="B73:C73"/>
    <mergeCell ref="B74:C74"/>
    <mergeCell ref="B75:C75"/>
    <mergeCell ref="B76:C76"/>
    <mergeCell ref="B77:C77"/>
    <mergeCell ref="B6:D6"/>
    <mergeCell ref="B66:C66"/>
    <mergeCell ref="B51:C51"/>
    <mergeCell ref="B53:D54"/>
    <mergeCell ref="B58:C58"/>
    <mergeCell ref="B59:C59"/>
    <mergeCell ref="B60:C60"/>
    <mergeCell ref="B61:C61"/>
    <mergeCell ref="B62:C62"/>
    <mergeCell ref="B63:C63"/>
    <mergeCell ref="B64:C64"/>
    <mergeCell ref="B65:C65"/>
  </mergeCells>
  <conditionalFormatting sqref="D59:D76 D78:D79 D81:D87 D89:D90">
    <cfRule type="expression" dxfId="0" priority="1">
      <formula>$D$51="yes"</formula>
    </cfRule>
  </conditionalFormatting>
  <dataValidations count="1">
    <dataValidation type="list" allowBlank="1" showInputMessage="1" showErrorMessage="1" sqref="D51">
      <formula1>"yes, no"</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7"/>
  <sheetViews>
    <sheetView showGridLines="0" view="pageBreakPreview" zoomScaleNormal="100" workbookViewId="0">
      <selection activeCell="H63" sqref="H63"/>
    </sheetView>
  </sheetViews>
  <sheetFormatPr defaultRowHeight="12.75" x14ac:dyDescent="0.2"/>
  <cols>
    <col min="2" max="2" width="13" bestFit="1" customWidth="1"/>
    <col min="7" max="7" width="12.7109375" customWidth="1"/>
    <col min="8" max="8" width="14.140625" customWidth="1"/>
  </cols>
  <sheetData>
    <row r="1" spans="2:8" ht="20.25" x14ac:dyDescent="0.3">
      <c r="B1" s="40" t="str">
        <f>Cover!C22</f>
        <v>Powercor Australia Ltd</v>
      </c>
    </row>
    <row r="2" spans="2:8" ht="20.25" x14ac:dyDescent="0.3">
      <c r="B2" s="64" t="s">
        <v>154</v>
      </c>
    </row>
    <row r="3" spans="2:8" ht="20.25" customHeight="1" x14ac:dyDescent="0.3">
      <c r="B3" s="41">
        <f>Cover!C26</f>
        <v>2014</v>
      </c>
    </row>
    <row r="4" spans="2:8" s="93" customFormat="1" ht="20.25" x14ac:dyDescent="0.3">
      <c r="B4" s="41"/>
    </row>
    <row r="5" spans="2:8" s="93" customFormat="1" ht="51" customHeight="1" x14ac:dyDescent="0.2">
      <c r="B5" s="364" t="s">
        <v>222</v>
      </c>
      <c r="C5" s="365"/>
      <c r="D5" s="365"/>
      <c r="E5" s="365"/>
      <c r="F5" s="365"/>
      <c r="G5" s="366"/>
    </row>
    <row r="6" spans="2:8" s="93" customFormat="1" ht="20.25" x14ac:dyDescent="0.3">
      <c r="B6" s="41"/>
    </row>
    <row r="7" spans="2:8" ht="15.75" x14ac:dyDescent="0.25">
      <c r="B7" s="39" t="s">
        <v>142</v>
      </c>
    </row>
    <row r="9" spans="2:8" x14ac:dyDescent="0.2">
      <c r="B9" s="363" t="s">
        <v>118</v>
      </c>
      <c r="C9" s="363"/>
      <c r="D9" s="363"/>
      <c r="E9" s="363"/>
      <c r="F9" s="363"/>
      <c r="G9" s="363"/>
      <c r="H9" s="71">
        <v>0</v>
      </c>
    </row>
    <row r="10" spans="2:8" x14ac:dyDescent="0.2">
      <c r="B10" s="363" t="s">
        <v>119</v>
      </c>
      <c r="C10" s="363"/>
      <c r="D10" s="363"/>
      <c r="E10" s="363"/>
      <c r="F10" s="363"/>
      <c r="G10" s="363"/>
      <c r="H10" s="71">
        <v>213</v>
      </c>
    </row>
    <row r="11" spans="2:8" x14ac:dyDescent="0.2">
      <c r="B11" s="363" t="s">
        <v>152</v>
      </c>
      <c r="C11" s="363"/>
      <c r="D11" s="363"/>
      <c r="E11" s="363"/>
      <c r="F11" s="363"/>
      <c r="G11" s="363"/>
      <c r="H11" s="71">
        <v>0</v>
      </c>
    </row>
    <row r="12" spans="2:8" x14ac:dyDescent="0.2">
      <c r="B12" s="363" t="s">
        <v>122</v>
      </c>
      <c r="C12" s="363"/>
      <c r="D12" s="363"/>
      <c r="E12" s="363"/>
      <c r="F12" s="363"/>
      <c r="G12" s="363"/>
      <c r="H12" s="71">
        <v>145</v>
      </c>
    </row>
    <row r="13" spans="2:8" x14ac:dyDescent="0.2">
      <c r="B13" s="363" t="s">
        <v>120</v>
      </c>
      <c r="C13" s="363"/>
      <c r="D13" s="363"/>
      <c r="E13" s="363"/>
      <c r="F13" s="363"/>
      <c r="G13" s="363"/>
      <c r="H13" s="71">
        <v>9</v>
      </c>
    </row>
    <row r="14" spans="2:8" x14ac:dyDescent="0.2">
      <c r="B14" s="363" t="s">
        <v>123</v>
      </c>
      <c r="C14" s="363"/>
      <c r="D14" s="363"/>
      <c r="E14" s="363"/>
      <c r="F14" s="363"/>
      <c r="G14" s="363"/>
      <c r="H14" s="71">
        <v>1026</v>
      </c>
    </row>
    <row r="15" spans="2:8" x14ac:dyDescent="0.2">
      <c r="B15" s="363" t="s">
        <v>121</v>
      </c>
      <c r="C15" s="363"/>
      <c r="D15" s="363"/>
      <c r="E15" s="363"/>
      <c r="F15" s="363"/>
      <c r="G15" s="363"/>
      <c r="H15" s="71">
        <v>983</v>
      </c>
    </row>
    <row r="16" spans="2:8" x14ac:dyDescent="0.2">
      <c r="B16" s="363" t="s">
        <v>20</v>
      </c>
      <c r="C16" s="363"/>
      <c r="D16" s="363"/>
      <c r="E16" s="363"/>
      <c r="F16" s="363"/>
      <c r="G16" s="363"/>
      <c r="H16" s="71">
        <v>38</v>
      </c>
    </row>
    <row r="17" spans="2:8" x14ac:dyDescent="0.2">
      <c r="B17" s="363" t="s">
        <v>21</v>
      </c>
      <c r="C17" s="363"/>
      <c r="D17" s="363"/>
      <c r="E17" s="363"/>
      <c r="F17" s="363"/>
      <c r="G17" s="363"/>
      <c r="H17" s="71">
        <v>454</v>
      </c>
    </row>
    <row r="18" spans="2:8" x14ac:dyDescent="0.2">
      <c r="B18" s="363" t="s">
        <v>22</v>
      </c>
      <c r="C18" s="363"/>
      <c r="D18" s="363"/>
      <c r="E18" s="363"/>
      <c r="F18" s="363"/>
      <c r="G18" s="363"/>
      <c r="H18" s="71">
        <v>211</v>
      </c>
    </row>
    <row r="19" spans="2:8" x14ac:dyDescent="0.2">
      <c r="B19" s="363" t="s">
        <v>23</v>
      </c>
      <c r="C19" s="363"/>
      <c r="D19" s="363"/>
      <c r="E19" s="363"/>
      <c r="F19" s="363"/>
      <c r="G19" s="363"/>
      <c r="H19" s="71">
        <v>604</v>
      </c>
    </row>
    <row r="20" spans="2:8" x14ac:dyDescent="0.2">
      <c r="B20" s="363" t="s">
        <v>24</v>
      </c>
      <c r="C20" s="363"/>
      <c r="D20" s="363"/>
      <c r="E20" s="363"/>
      <c r="F20" s="363"/>
      <c r="G20" s="363"/>
      <c r="H20" s="71">
        <v>48414</v>
      </c>
    </row>
    <row r="21" spans="2:8" x14ac:dyDescent="0.2">
      <c r="B21" s="363" t="s">
        <v>25</v>
      </c>
      <c r="C21" s="363"/>
      <c r="D21" s="363"/>
      <c r="E21" s="363"/>
      <c r="F21" s="363"/>
      <c r="G21" s="363"/>
      <c r="H21" s="272">
        <v>1</v>
      </c>
    </row>
    <row r="22" spans="2:8" x14ac:dyDescent="0.2">
      <c r="B22" s="363" t="s">
        <v>26</v>
      </c>
      <c r="C22" s="363"/>
      <c r="D22" s="363"/>
      <c r="E22" s="363"/>
      <c r="F22" s="363"/>
      <c r="G22" s="363"/>
      <c r="H22" s="272">
        <v>0.98</v>
      </c>
    </row>
    <row r="24" spans="2:8" ht="15.75" x14ac:dyDescent="0.25">
      <c r="B24" s="39" t="s">
        <v>143</v>
      </c>
    </row>
    <row r="26" spans="2:8" x14ac:dyDescent="0.2">
      <c r="B26" s="363" t="s">
        <v>126</v>
      </c>
      <c r="C26" s="363"/>
      <c r="D26" s="363"/>
      <c r="E26" s="363"/>
      <c r="F26" s="363"/>
      <c r="G26" s="363"/>
      <c r="H26" s="71">
        <v>9</v>
      </c>
    </row>
    <row r="27" spans="2:8" x14ac:dyDescent="0.2">
      <c r="B27" s="356" t="s">
        <v>27</v>
      </c>
      <c r="C27" s="356"/>
      <c r="D27" s="356"/>
      <c r="E27" s="356"/>
      <c r="F27" s="356"/>
      <c r="G27" s="356"/>
      <c r="H27" s="42"/>
    </row>
    <row r="28" spans="2:8" x14ac:dyDescent="0.2">
      <c r="B28" s="363" t="s">
        <v>28</v>
      </c>
      <c r="C28" s="363"/>
      <c r="D28" s="363"/>
      <c r="E28" s="363"/>
      <c r="F28" s="363"/>
      <c r="G28" s="363"/>
      <c r="H28" s="71">
        <v>3</v>
      </c>
    </row>
    <row r="29" spans="2:8" x14ac:dyDescent="0.2">
      <c r="B29" s="363" t="s">
        <v>29</v>
      </c>
      <c r="C29" s="363"/>
      <c r="D29" s="363"/>
      <c r="E29" s="363"/>
      <c r="F29" s="363"/>
      <c r="G29" s="363"/>
      <c r="H29" s="71">
        <v>2</v>
      </c>
    </row>
    <row r="30" spans="2:8" x14ac:dyDescent="0.2">
      <c r="B30" s="363" t="s">
        <v>30</v>
      </c>
      <c r="C30" s="363"/>
      <c r="D30" s="363"/>
      <c r="E30" s="363"/>
      <c r="F30" s="363"/>
      <c r="G30" s="363"/>
      <c r="H30" s="71">
        <v>3</v>
      </c>
    </row>
    <row r="31" spans="2:8" x14ac:dyDescent="0.2">
      <c r="B31" s="363" t="s">
        <v>31</v>
      </c>
      <c r="C31" s="363"/>
      <c r="D31" s="363"/>
      <c r="E31" s="363"/>
      <c r="F31" s="363"/>
      <c r="G31" s="363"/>
      <c r="H31" s="71">
        <v>0</v>
      </c>
    </row>
    <row r="32" spans="2:8" x14ac:dyDescent="0.2">
      <c r="B32" s="363" t="s">
        <v>32</v>
      </c>
      <c r="C32" s="363"/>
      <c r="D32" s="363"/>
      <c r="E32" s="363"/>
      <c r="F32" s="363"/>
      <c r="G32" s="363"/>
      <c r="H32" s="71">
        <v>1</v>
      </c>
    </row>
    <row r="33" spans="2:8" x14ac:dyDescent="0.2">
      <c r="B33" s="363" t="s">
        <v>33</v>
      </c>
      <c r="C33" s="363"/>
      <c r="D33" s="363"/>
      <c r="E33" s="363"/>
      <c r="F33" s="363"/>
      <c r="G33" s="363"/>
      <c r="H33" s="71">
        <v>0</v>
      </c>
    </row>
    <row r="34" spans="2:8" x14ac:dyDescent="0.2">
      <c r="B34" s="363" t="s">
        <v>117</v>
      </c>
      <c r="C34" s="363"/>
      <c r="D34" s="363"/>
      <c r="E34" s="363"/>
      <c r="F34" s="363"/>
      <c r="G34" s="363"/>
      <c r="H34" s="71">
        <v>0</v>
      </c>
    </row>
    <row r="35" spans="2:8" x14ac:dyDescent="0.2">
      <c r="B35" s="357" t="s">
        <v>127</v>
      </c>
      <c r="C35" s="358"/>
      <c r="D35" s="361"/>
      <c r="E35" s="361"/>
      <c r="F35" s="361"/>
      <c r="G35" s="362"/>
      <c r="H35" s="42"/>
    </row>
    <row r="36" spans="2:8" x14ac:dyDescent="0.2">
      <c r="B36" s="363" t="s">
        <v>128</v>
      </c>
      <c r="C36" s="363"/>
      <c r="D36" s="363"/>
      <c r="E36" s="363"/>
      <c r="F36" s="363"/>
      <c r="G36" s="363"/>
      <c r="H36" s="71">
        <v>0</v>
      </c>
    </row>
    <row r="37" spans="2:8" x14ac:dyDescent="0.2">
      <c r="B37" s="363" t="s">
        <v>129</v>
      </c>
      <c r="C37" s="363"/>
      <c r="D37" s="363"/>
      <c r="E37" s="363"/>
      <c r="F37" s="363"/>
      <c r="G37" s="363"/>
      <c r="H37" s="71">
        <v>1</v>
      </c>
    </row>
    <row r="38" spans="2:8" x14ac:dyDescent="0.2">
      <c r="B38" s="363" t="s">
        <v>130</v>
      </c>
      <c r="C38" s="363"/>
      <c r="D38" s="363"/>
      <c r="E38" s="363"/>
      <c r="F38" s="363"/>
      <c r="G38" s="363"/>
      <c r="H38" s="71">
        <v>1</v>
      </c>
    </row>
    <row r="39" spans="2:8" x14ac:dyDescent="0.2">
      <c r="B39" s="363" t="s">
        <v>131</v>
      </c>
      <c r="C39" s="363"/>
      <c r="D39" s="363"/>
      <c r="E39" s="363"/>
      <c r="F39" s="363"/>
      <c r="G39" s="363"/>
      <c r="H39" s="71">
        <v>1</v>
      </c>
    </row>
    <row r="40" spans="2:8" x14ac:dyDescent="0.2">
      <c r="B40" s="363" t="s">
        <v>132</v>
      </c>
      <c r="C40" s="363"/>
      <c r="D40" s="363"/>
      <c r="E40" s="363"/>
      <c r="F40" s="363"/>
      <c r="G40" s="363"/>
      <c r="H40" s="71">
        <v>2</v>
      </c>
    </row>
    <row r="41" spans="2:8" x14ac:dyDescent="0.2">
      <c r="B41" s="363" t="s">
        <v>133</v>
      </c>
      <c r="C41" s="363"/>
      <c r="D41" s="363"/>
      <c r="E41" s="363"/>
      <c r="F41" s="363"/>
      <c r="G41" s="363"/>
      <c r="H41" s="71">
        <v>1</v>
      </c>
    </row>
    <row r="42" spans="2:8" x14ac:dyDescent="0.2">
      <c r="B42" s="363" t="s">
        <v>134</v>
      </c>
      <c r="C42" s="363"/>
      <c r="D42" s="363"/>
      <c r="E42" s="363"/>
      <c r="F42" s="363"/>
      <c r="G42" s="363"/>
      <c r="H42" s="71">
        <v>0</v>
      </c>
    </row>
    <row r="43" spans="2:8" x14ac:dyDescent="0.2">
      <c r="B43" s="363" t="s">
        <v>117</v>
      </c>
      <c r="C43" s="363"/>
      <c r="D43" s="363"/>
      <c r="E43" s="363"/>
      <c r="F43" s="363"/>
      <c r="G43" s="363"/>
      <c r="H43" s="71">
        <v>3</v>
      </c>
    </row>
    <row r="44" spans="2:8" ht="12" customHeight="1" x14ac:dyDescent="0.2"/>
    <row r="45" spans="2:8" ht="15.75" x14ac:dyDescent="0.25">
      <c r="B45" s="39" t="s">
        <v>144</v>
      </c>
    </row>
    <row r="47" spans="2:8" x14ac:dyDescent="0.2">
      <c r="B47" s="356" t="s">
        <v>34</v>
      </c>
      <c r="C47" s="356"/>
      <c r="D47" s="356"/>
      <c r="E47" s="356"/>
      <c r="F47" s="356"/>
      <c r="G47" s="356"/>
      <c r="H47" s="42"/>
    </row>
    <row r="48" spans="2:8" x14ac:dyDescent="0.2">
      <c r="B48" s="355" t="s">
        <v>35</v>
      </c>
      <c r="C48" s="355"/>
      <c r="D48" s="355"/>
      <c r="E48" s="355"/>
      <c r="F48" s="355"/>
      <c r="G48" s="355"/>
      <c r="H48" s="267">
        <f>'1f. STPIS GSL'!C16</f>
        <v>78770</v>
      </c>
    </row>
    <row r="49" spans="2:10" x14ac:dyDescent="0.2">
      <c r="B49" s="355" t="s">
        <v>36</v>
      </c>
      <c r="C49" s="355"/>
      <c r="D49" s="355"/>
      <c r="E49" s="355"/>
      <c r="F49" s="355"/>
      <c r="G49" s="355"/>
      <c r="H49" s="267">
        <f>'1f. STPIS GSL'!C17</f>
        <v>57</v>
      </c>
    </row>
    <row r="50" spans="2:10" x14ac:dyDescent="0.2">
      <c r="B50" s="356" t="s">
        <v>37</v>
      </c>
      <c r="C50" s="356"/>
      <c r="D50" s="356"/>
      <c r="E50" s="356"/>
      <c r="F50" s="356"/>
      <c r="G50" s="356"/>
      <c r="H50" s="42"/>
    </row>
    <row r="51" spans="2:10" x14ac:dyDescent="0.2">
      <c r="B51" s="355" t="s">
        <v>38</v>
      </c>
      <c r="C51" s="355"/>
      <c r="D51" s="355"/>
      <c r="E51" s="355"/>
      <c r="F51" s="355"/>
      <c r="G51" s="355"/>
      <c r="H51" s="71">
        <v>504</v>
      </c>
    </row>
    <row r="52" spans="2:10" x14ac:dyDescent="0.2">
      <c r="B52" s="355" t="s">
        <v>39</v>
      </c>
      <c r="C52" s="355"/>
      <c r="D52" s="355"/>
      <c r="E52" s="355"/>
      <c r="F52" s="355"/>
      <c r="G52" s="355"/>
      <c r="H52" s="243">
        <f>'[3]2. Customer Service'!H52</f>
        <v>43</v>
      </c>
    </row>
    <row r="53" spans="2:10" x14ac:dyDescent="0.2">
      <c r="B53" s="355" t="s">
        <v>40</v>
      </c>
      <c r="C53" s="355"/>
      <c r="D53" s="355"/>
      <c r="E53" s="355"/>
      <c r="F53" s="355"/>
      <c r="G53" s="355"/>
      <c r="H53" s="71">
        <v>0.45</v>
      </c>
    </row>
    <row r="54" spans="2:10" x14ac:dyDescent="0.2">
      <c r="B54" s="355" t="s">
        <v>41</v>
      </c>
      <c r="C54" s="355"/>
      <c r="D54" s="355"/>
      <c r="E54" s="355"/>
      <c r="F54" s="355"/>
      <c r="G54" s="355"/>
      <c r="H54" s="243">
        <f>'[3]2. Customer Service'!H54</f>
        <v>159229</v>
      </c>
    </row>
    <row r="55" spans="2:10" x14ac:dyDescent="0.2">
      <c r="B55" s="356" t="s">
        <v>135</v>
      </c>
      <c r="C55" s="356"/>
      <c r="D55" s="356"/>
      <c r="E55" s="356"/>
      <c r="F55" s="356"/>
      <c r="G55" s="356"/>
      <c r="H55" s="42"/>
      <c r="I55" s="74"/>
      <c r="J55" s="74"/>
    </row>
    <row r="56" spans="2:10" x14ac:dyDescent="0.2">
      <c r="B56" s="355" t="s">
        <v>136</v>
      </c>
      <c r="C56" s="355"/>
      <c r="D56" s="355"/>
      <c r="E56" s="355"/>
      <c r="F56" s="355"/>
      <c r="G56" s="355"/>
      <c r="H56" s="103">
        <v>312348</v>
      </c>
      <c r="I56" s="74"/>
      <c r="J56" s="74"/>
    </row>
    <row r="57" spans="2:10" x14ac:dyDescent="0.2">
      <c r="B57" s="360" t="s">
        <v>394</v>
      </c>
      <c r="C57" s="355"/>
      <c r="D57" s="355"/>
      <c r="E57" s="355"/>
      <c r="F57" s="355"/>
      <c r="G57" s="355"/>
      <c r="H57" s="103">
        <v>70168</v>
      </c>
      <c r="I57" s="74"/>
      <c r="J57" s="74"/>
    </row>
    <row r="58" spans="2:10" x14ac:dyDescent="0.2">
      <c r="B58" s="355" t="s">
        <v>137</v>
      </c>
      <c r="C58" s="355"/>
      <c r="D58" s="355"/>
      <c r="E58" s="355"/>
      <c r="F58" s="355"/>
      <c r="G58" s="355"/>
      <c r="H58" s="103">
        <v>16.592966820000001</v>
      </c>
      <c r="I58" s="74"/>
      <c r="J58" s="74"/>
    </row>
    <row r="59" spans="2:10" x14ac:dyDescent="0.2">
      <c r="B59" s="355" t="s">
        <v>138</v>
      </c>
      <c r="C59" s="355"/>
      <c r="D59" s="355"/>
      <c r="E59" s="355"/>
      <c r="F59" s="355"/>
      <c r="G59" s="355"/>
      <c r="H59" s="273">
        <v>1.21E-2</v>
      </c>
      <c r="I59" s="74"/>
      <c r="J59" s="74"/>
    </row>
    <row r="60" spans="2:10" x14ac:dyDescent="0.2">
      <c r="B60" s="355" t="s">
        <v>139</v>
      </c>
      <c r="C60" s="355"/>
      <c r="D60" s="355"/>
      <c r="E60" s="355"/>
      <c r="F60" s="355"/>
      <c r="G60" s="355"/>
      <c r="H60" s="103">
        <v>0</v>
      </c>
      <c r="I60" s="74"/>
      <c r="J60" s="74"/>
    </row>
    <row r="61" spans="2:10" x14ac:dyDescent="0.2">
      <c r="B61" s="357" t="s">
        <v>140</v>
      </c>
      <c r="C61" s="358"/>
      <c r="D61" s="358"/>
      <c r="E61" s="358"/>
      <c r="F61" s="358"/>
      <c r="G61" s="359"/>
      <c r="H61" s="42"/>
    </row>
    <row r="62" spans="2:10" x14ac:dyDescent="0.2">
      <c r="B62" s="349" t="s">
        <v>42</v>
      </c>
      <c r="C62" s="350"/>
      <c r="D62" s="350"/>
      <c r="E62" s="350"/>
      <c r="F62" s="350"/>
      <c r="G62" s="351"/>
      <c r="H62" s="71">
        <v>24</v>
      </c>
    </row>
    <row r="63" spans="2:10" x14ac:dyDescent="0.2">
      <c r="B63" s="349" t="s">
        <v>43</v>
      </c>
      <c r="C63" s="350"/>
      <c r="D63" s="350"/>
      <c r="E63" s="350"/>
      <c r="F63" s="350"/>
      <c r="G63" s="351"/>
      <c r="H63" s="242">
        <f>H26</f>
        <v>9</v>
      </c>
    </row>
    <row r="64" spans="2:10" x14ac:dyDescent="0.2">
      <c r="B64" s="349" t="s">
        <v>44</v>
      </c>
      <c r="C64" s="350"/>
      <c r="D64" s="350"/>
      <c r="E64" s="350"/>
      <c r="F64" s="350"/>
      <c r="G64" s="351"/>
      <c r="H64" s="71">
        <v>165</v>
      </c>
    </row>
    <row r="65" spans="2:8" x14ac:dyDescent="0.2">
      <c r="B65" s="349" t="s">
        <v>45</v>
      </c>
      <c r="C65" s="350"/>
      <c r="D65" s="350"/>
      <c r="E65" s="350"/>
      <c r="F65" s="350"/>
      <c r="G65" s="351"/>
      <c r="H65" s="71">
        <v>43</v>
      </c>
    </row>
    <row r="66" spans="2:8" x14ac:dyDescent="0.2">
      <c r="B66" s="349" t="s">
        <v>46</v>
      </c>
      <c r="C66" s="350"/>
      <c r="D66" s="350"/>
      <c r="E66" s="350"/>
      <c r="F66" s="350"/>
      <c r="G66" s="351"/>
      <c r="H66" s="71">
        <v>13</v>
      </c>
    </row>
    <row r="67" spans="2:8" x14ac:dyDescent="0.2">
      <c r="B67" s="352" t="s">
        <v>47</v>
      </c>
      <c r="C67" s="353"/>
      <c r="D67" s="353"/>
      <c r="E67" s="353"/>
      <c r="F67" s="353"/>
      <c r="G67" s="354"/>
      <c r="H67" s="242">
        <f>SUM(H62:H66)</f>
        <v>254</v>
      </c>
    </row>
  </sheetData>
  <mergeCells count="54">
    <mergeCell ref="B51:G51"/>
    <mergeCell ref="B5:G5"/>
    <mergeCell ref="B50:G50"/>
    <mergeCell ref="B41:G41"/>
    <mergeCell ref="B42:G42"/>
    <mergeCell ref="B43:G43"/>
    <mergeCell ref="B48:G48"/>
    <mergeCell ref="B49:G49"/>
    <mergeCell ref="B26:G26"/>
    <mergeCell ref="B27:G27"/>
    <mergeCell ref="B28:G28"/>
    <mergeCell ref="B29:G29"/>
    <mergeCell ref="B30:G30"/>
    <mergeCell ref="B31:G31"/>
    <mergeCell ref="B32:G32"/>
    <mergeCell ref="B34:G34"/>
    <mergeCell ref="B52:G52"/>
    <mergeCell ref="B20:G20"/>
    <mergeCell ref="B12:G12"/>
    <mergeCell ref="B14:G14"/>
    <mergeCell ref="B9:G9"/>
    <mergeCell ref="B10:G10"/>
    <mergeCell ref="B11:G11"/>
    <mergeCell ref="B13:G13"/>
    <mergeCell ref="B15:G15"/>
    <mergeCell ref="B16:G16"/>
    <mergeCell ref="B17:G17"/>
    <mergeCell ref="B18:G18"/>
    <mergeCell ref="B19:G19"/>
    <mergeCell ref="B33:G33"/>
    <mergeCell ref="B21:G21"/>
    <mergeCell ref="B22:G22"/>
    <mergeCell ref="B47:G47"/>
    <mergeCell ref="B35:G35"/>
    <mergeCell ref="B36:G36"/>
    <mergeCell ref="B37:G37"/>
    <mergeCell ref="B38:G38"/>
    <mergeCell ref="B39:G39"/>
    <mergeCell ref="B40:G40"/>
    <mergeCell ref="B65:G65"/>
    <mergeCell ref="B66:G66"/>
    <mergeCell ref="B67:G67"/>
    <mergeCell ref="B53:G53"/>
    <mergeCell ref="B54:G54"/>
    <mergeCell ref="B55:G55"/>
    <mergeCell ref="B63:G63"/>
    <mergeCell ref="B64:G64"/>
    <mergeCell ref="B61:G61"/>
    <mergeCell ref="B62:G62"/>
    <mergeCell ref="B60:G60"/>
    <mergeCell ref="B56:G56"/>
    <mergeCell ref="B57:G57"/>
    <mergeCell ref="B58:G58"/>
    <mergeCell ref="B59:G59"/>
  </mergeCells>
  <phoneticPr fontId="35" type="noConversion"/>
  <dataValidations count="1">
    <dataValidation type="whole" allowBlank="1" showInputMessage="1" showErrorMessage="1" errorTitle="Whole Number" error="This field must contain a whole number. Text and decimals are not acceptable." sqref="C37:C43">
      <formula1>-1000</formula1>
      <formula2>9999999999</formula2>
    </dataValidation>
  </dataValidations>
  <pageMargins left="0.75" right="0.75" top="1" bottom="1" header="0.5" footer="0.5"/>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Contents</vt:lpstr>
      <vt:lpstr>Definitions</vt:lpstr>
      <vt:lpstr>1a. STPIS Reliability</vt:lpstr>
      <vt:lpstr>1b. STPIS Customer Service</vt:lpstr>
      <vt:lpstr>1c. STPIS Daily Performance</vt:lpstr>
      <vt:lpstr>1e. STPIS Exclusions</vt:lpstr>
      <vt:lpstr>1f. STPIS GSL</vt:lpstr>
      <vt:lpstr>2. Customer Service</vt:lpstr>
      <vt:lpstr>4a. Network perf - Feeders</vt:lpstr>
      <vt:lpstr>4c. Network perf - reliability </vt:lpstr>
      <vt:lpstr>Amendments</vt:lpstr>
      <vt:lpstr>'1a. STPIS Reliability'!Print_Area</vt:lpstr>
      <vt:lpstr>'1b. STPIS Customer Service'!Print_Area</vt:lpstr>
      <vt:lpstr>'1c. STPIS Daily Performance'!Print_Area</vt:lpstr>
      <vt:lpstr>'1e. STPIS Exclusions'!Print_Area</vt:lpstr>
      <vt:lpstr>'2. Customer Service'!Print_Area</vt:lpstr>
      <vt:lpstr>'4a. Network perf - Feeders'!Print_Area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2011-12-15T05:51:50Z</cp:lastPrinted>
  <dcterms:created xsi:type="dcterms:W3CDTF">2011-05-25T23:37:43Z</dcterms:created>
  <dcterms:modified xsi:type="dcterms:W3CDTF">2015-06-26T02:03:34Z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131730  Powercor 2014-15 - RIN development - Final RIN - Annual - non financial information.XLSX</vt:lpwstr>
  </property>
</Properties>
</file>