
<file path=[Content_Types].xml><?xml version="1.0" encoding="utf-8"?>
<Types xmlns="http://schemas.openxmlformats.org/package/2006/content-types">
  <Default Extension="png" ContentType="image/png"/>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15" windowWidth="20955" windowHeight="9465"/>
  </bookViews>
  <sheets>
    <sheet name="Cover" sheetId="3" r:id="rId1"/>
    <sheet name="EBSS Carryover Calculation" sheetId="1" r:id="rId2"/>
    <sheet name="Summary" sheetId="2" r:id="rId3"/>
  </sheets>
  <calcPr calcId="125725"/>
</workbook>
</file>

<file path=xl/calcChain.xml><?xml version="1.0" encoding="utf-8"?>
<calcChain xmlns="http://schemas.openxmlformats.org/spreadsheetml/2006/main">
  <c r="M33" i="1"/>
  <c r="N33"/>
  <c r="O48" s="1"/>
  <c r="O33"/>
  <c r="P33"/>
  <c r="P46" s="1"/>
  <c r="P48" s="1"/>
  <c r="L33"/>
  <c r="M22"/>
  <c r="L22" s="1"/>
  <c r="K22" s="1"/>
  <c r="N22"/>
  <c r="O22"/>
  <c r="N48"/>
  <c r="Q53" s="1"/>
  <c r="M48"/>
  <c r="R52" s="1"/>
  <c r="L48"/>
  <c r="N51" s="1"/>
  <c r="O46"/>
  <c r="N46"/>
  <c r="M46"/>
  <c r="L46"/>
  <c r="O45"/>
  <c r="N45"/>
  <c r="M45"/>
  <c r="L45"/>
  <c r="O44"/>
  <c r="N44"/>
  <c r="M44"/>
  <c r="L44"/>
  <c r="O43"/>
  <c r="N43"/>
  <c r="M43"/>
  <c r="L43"/>
  <c r="O42"/>
  <c r="N42"/>
  <c r="M42"/>
  <c r="L42"/>
  <c r="O41"/>
  <c r="N41"/>
  <c r="M41"/>
  <c r="L41"/>
  <c r="O40"/>
  <c r="N40"/>
  <c r="M40"/>
  <c r="L40"/>
  <c r="O39"/>
  <c r="N39"/>
  <c r="M39"/>
  <c r="L39"/>
  <c r="O38"/>
  <c r="N38"/>
  <c r="M38"/>
  <c r="L38"/>
  <c r="L36"/>
  <c r="O36"/>
  <c r="N36"/>
  <c r="M36"/>
  <c r="P32"/>
  <c r="O32"/>
  <c r="N32"/>
  <c r="M32"/>
  <c r="L32"/>
  <c r="P31"/>
  <c r="O31"/>
  <c r="N31"/>
  <c r="M31"/>
  <c r="L31"/>
  <c r="P30"/>
  <c r="O30"/>
  <c r="N30"/>
  <c r="M30"/>
  <c r="L30"/>
  <c r="P29"/>
  <c r="O29"/>
  <c r="N29"/>
  <c r="M29"/>
  <c r="L29"/>
  <c r="P28"/>
  <c r="O28"/>
  <c r="N28"/>
  <c r="M28"/>
  <c r="L28"/>
  <c r="P27"/>
  <c r="O27"/>
  <c r="N27"/>
  <c r="M27"/>
  <c r="L27"/>
  <c r="P26"/>
  <c r="O26"/>
  <c r="N26"/>
  <c r="M26"/>
  <c r="L26"/>
  <c r="P24"/>
  <c r="O24"/>
  <c r="N24"/>
  <c r="M24"/>
  <c r="L24"/>
  <c r="U55" l="1"/>
  <c r="U56" s="1"/>
  <c r="U58" s="1"/>
  <c r="Q55"/>
  <c r="R55"/>
  <c r="S55"/>
  <c r="T55"/>
  <c r="Q54"/>
  <c r="R54"/>
  <c r="S54"/>
  <c r="T54"/>
  <c r="T56" s="1"/>
  <c r="T58" s="1"/>
  <c r="P54"/>
  <c r="P53"/>
  <c r="R56"/>
  <c r="R58" s="1"/>
  <c r="O53"/>
  <c r="S53"/>
  <c r="R53"/>
  <c r="P52"/>
  <c r="O52"/>
  <c r="M51"/>
  <c r="Q51"/>
  <c r="Q52"/>
  <c r="P51"/>
  <c r="O51"/>
  <c r="N52"/>
  <c r="G46"/>
  <c r="F46"/>
  <c r="E46"/>
  <c r="D46"/>
  <c r="H33"/>
  <c r="G33"/>
  <c r="F33"/>
  <c r="E33"/>
  <c r="D33"/>
  <c r="F3" i="2"/>
  <c r="E3"/>
  <c r="C3"/>
  <c r="F6"/>
  <c r="F2" s="1"/>
  <c r="F4" s="1"/>
  <c r="E6"/>
  <c r="E2" s="1"/>
  <c r="E4" s="1"/>
  <c r="D6"/>
  <c r="C6"/>
  <c r="C2" s="1"/>
  <c r="B6"/>
  <c r="S56" i="1" l="1"/>
  <c r="S58" s="1"/>
  <c r="C4" i="2"/>
  <c r="Q56" i="1"/>
  <c r="D3" i="2" l="1"/>
  <c r="D2"/>
  <c r="D4" s="1"/>
  <c r="V56" i="1"/>
  <c r="Q58"/>
  <c r="V58" l="1"/>
  <c r="B2" i="2"/>
  <c r="B3"/>
  <c r="B4" l="1"/>
</calcChain>
</file>

<file path=xl/comments1.xml><?xml version="1.0" encoding="utf-8"?>
<comments xmlns="http://schemas.openxmlformats.org/spreadsheetml/2006/main">
  <authors>
    <author>Xue, Christine</author>
  </authors>
  <commentList>
    <comment ref="B24" authorId="0">
      <text>
        <r>
          <rPr>
            <sz val="8"/>
            <color indexed="81"/>
            <rFont val="Tahoma"/>
            <family val="2"/>
          </rPr>
          <t>As set out in the approved PTRM for the current regulatory control period.</t>
        </r>
      </text>
    </comment>
    <comment ref="B32" authorId="0">
      <text>
        <r>
          <rPr>
            <sz val="8"/>
            <color indexed="81"/>
            <rFont val="Tahoma"/>
            <family val="2"/>
          </rPr>
          <t>eg. Superannuation and leave provisions</t>
        </r>
      </text>
    </comment>
    <comment ref="B36" authorId="0">
      <text>
        <r>
          <rPr>
            <sz val="8"/>
            <color indexed="81"/>
            <rFont val="Tahoma"/>
            <family val="2"/>
          </rPr>
          <t>As set out in the regulatory accounts for the current regulatory control period.</t>
        </r>
      </text>
    </comment>
  </commentList>
</comments>
</file>

<file path=xl/sharedStrings.xml><?xml version="1.0" encoding="utf-8"?>
<sst xmlns="http://schemas.openxmlformats.org/spreadsheetml/2006/main" count="146" uniqueCount="79">
  <si>
    <t>REGULATORY REPORTING STATEMENT</t>
  </si>
  <si>
    <t>2014-15 to 2018-19</t>
  </si>
  <si>
    <t>7.5 EBSS</t>
  </si>
  <si>
    <t>Table 7.5.1 - The carryover amounts that arise from applying the EBSS during the 2009-10 to 2013-14 regulatory control period</t>
  </si>
  <si>
    <t>Instructions</t>
  </si>
  <si>
    <r>
      <t>The DNSP is required to populate all input cells (yellow) in table 7.6.1 presented below.
Efficiency gains are calculated using the formulae below.  Adjusted target and actual amounts are used to calculate the carry-over amounts.
For the first application of the scheme, the efficiency carry forward amount for the first year of the regulatory period is expressed mathematically as: 
                 E</t>
    </r>
    <r>
      <rPr>
        <vertAlign val="subscript"/>
        <sz val="10"/>
        <rFont val="Arial"/>
        <family val="2"/>
      </rPr>
      <t>1</t>
    </r>
    <r>
      <rPr>
        <sz val="10"/>
        <rFont val="Arial"/>
        <family val="2"/>
      </rPr>
      <t xml:space="preserve"> = F</t>
    </r>
    <r>
      <rPr>
        <vertAlign val="subscript"/>
        <sz val="10"/>
        <rFont val="Arial"/>
        <family val="2"/>
      </rPr>
      <t>1</t>
    </r>
    <r>
      <rPr>
        <sz val="10"/>
        <rFont val="Arial"/>
        <family val="2"/>
      </rPr>
      <t xml:space="preserve"> – A</t>
    </r>
    <r>
      <rPr>
        <vertAlign val="subscript"/>
        <sz val="10"/>
        <rFont val="Arial"/>
        <family val="2"/>
      </rPr>
      <t>1</t>
    </r>
    <r>
      <rPr>
        <sz val="10"/>
        <rFont val="Arial"/>
        <family val="2"/>
      </rPr>
      <t xml:space="preserve"> where A</t>
    </r>
    <r>
      <rPr>
        <vertAlign val="subscript"/>
        <sz val="10"/>
        <rFont val="Arial"/>
        <family val="2"/>
      </rPr>
      <t>1</t>
    </r>
    <r>
      <rPr>
        <sz val="10"/>
        <rFont val="Arial"/>
        <family val="2"/>
      </rPr>
      <t xml:space="preserve"> is the actual operating cost for year 1 and F</t>
    </r>
    <r>
      <rPr>
        <vertAlign val="subscript"/>
        <sz val="10"/>
        <rFont val="Arial"/>
        <family val="2"/>
      </rPr>
      <t>1</t>
    </r>
    <r>
      <rPr>
        <sz val="10"/>
        <rFont val="Arial"/>
        <family val="2"/>
      </rPr>
      <t xml:space="preserve"> is the regulatory target operating cost for that year. 
For savings that arose in the second to fifth year of the regulatory period, the efficiency carry forward amount is calculated as:
                 E</t>
    </r>
    <r>
      <rPr>
        <vertAlign val="subscript"/>
        <sz val="10"/>
        <rFont val="Arial"/>
        <family val="2"/>
      </rPr>
      <t>t</t>
    </r>
    <r>
      <rPr>
        <sz val="10"/>
        <rFont val="Arial"/>
        <family val="2"/>
      </rPr>
      <t xml:space="preserve"> = (F</t>
    </r>
    <r>
      <rPr>
        <vertAlign val="subscript"/>
        <sz val="10"/>
        <rFont val="Arial"/>
        <family val="2"/>
      </rPr>
      <t>t</t>
    </r>
    <r>
      <rPr>
        <sz val="10"/>
        <rFont val="Arial"/>
        <family val="2"/>
      </rPr>
      <t xml:space="preserve"> – A</t>
    </r>
    <r>
      <rPr>
        <vertAlign val="subscript"/>
        <sz val="10"/>
        <rFont val="Arial"/>
        <family val="2"/>
      </rPr>
      <t>t</t>
    </r>
    <r>
      <rPr>
        <sz val="10"/>
        <rFont val="Arial"/>
        <family val="2"/>
      </rPr>
      <t>) – (F</t>
    </r>
    <r>
      <rPr>
        <vertAlign val="subscript"/>
        <sz val="10"/>
        <rFont val="Arial"/>
        <family val="2"/>
      </rPr>
      <t>t-1</t>
    </r>
    <r>
      <rPr>
        <sz val="10"/>
        <rFont val="Arial"/>
        <family val="2"/>
      </rPr>
      <t xml:space="preserve"> – A</t>
    </r>
    <r>
      <rPr>
        <vertAlign val="subscript"/>
        <sz val="10"/>
        <rFont val="Arial"/>
        <family val="2"/>
      </rPr>
      <t>t-1</t>
    </r>
    <r>
      <rPr>
        <sz val="10"/>
        <rFont val="Arial"/>
        <family val="2"/>
      </rPr>
      <t>), where: Et is the efficiency benefit/loss in year t;
                 A</t>
    </r>
    <r>
      <rPr>
        <vertAlign val="subscript"/>
        <sz val="10"/>
        <rFont val="Arial"/>
        <family val="2"/>
      </rPr>
      <t>t</t>
    </r>
    <r>
      <rPr>
        <sz val="10"/>
        <rFont val="Arial"/>
        <family val="2"/>
      </rPr>
      <t>, A</t>
    </r>
    <r>
      <rPr>
        <vertAlign val="subscript"/>
        <sz val="10"/>
        <rFont val="Arial"/>
        <family val="2"/>
      </rPr>
      <t>t-1</t>
    </r>
    <r>
      <rPr>
        <sz val="10"/>
        <rFont val="Arial"/>
        <family val="2"/>
      </rPr>
      <t xml:space="preserve"> is the actual operating cost for the years t and t-1 respectively; and
                 F</t>
    </r>
    <r>
      <rPr>
        <vertAlign val="subscript"/>
        <sz val="10"/>
        <rFont val="Arial"/>
        <family val="2"/>
      </rPr>
      <t>t</t>
    </r>
    <r>
      <rPr>
        <sz val="10"/>
        <rFont val="Arial"/>
        <family val="2"/>
      </rPr>
      <t>, F</t>
    </r>
    <r>
      <rPr>
        <vertAlign val="subscript"/>
        <sz val="10"/>
        <rFont val="Arial"/>
        <family val="2"/>
      </rPr>
      <t>t-1</t>
    </r>
    <r>
      <rPr>
        <sz val="10"/>
        <rFont val="Arial"/>
        <family val="2"/>
      </rPr>
      <t xml:space="preserve"> is the forecast operating cost for the years t and t-1 respectively 
Because the revenue determination will  occur prior to the completion of the current period, opex for the final year will be estimated as follows:
                 A</t>
    </r>
    <r>
      <rPr>
        <vertAlign val="subscript"/>
        <sz val="10"/>
        <rFont val="Arial"/>
        <family val="2"/>
      </rPr>
      <t>5</t>
    </r>
    <r>
      <rPr>
        <sz val="10"/>
        <rFont val="Arial"/>
        <family val="2"/>
      </rPr>
      <t xml:space="preserve"> = F</t>
    </r>
    <r>
      <rPr>
        <vertAlign val="subscript"/>
        <sz val="10"/>
        <rFont val="Arial"/>
        <family val="2"/>
      </rPr>
      <t>5</t>
    </r>
    <r>
      <rPr>
        <sz val="10"/>
        <rFont val="Arial"/>
        <family val="2"/>
      </rPr>
      <t xml:space="preserve"> – (F</t>
    </r>
    <r>
      <rPr>
        <vertAlign val="subscript"/>
        <sz val="10"/>
        <rFont val="Arial"/>
        <family val="2"/>
      </rPr>
      <t>4</t>
    </r>
    <r>
      <rPr>
        <sz val="10"/>
        <rFont val="Arial"/>
        <family val="2"/>
      </rPr>
      <t xml:space="preserve"> – A</t>
    </r>
    <r>
      <rPr>
        <vertAlign val="subscript"/>
        <sz val="10"/>
        <rFont val="Arial"/>
        <family val="2"/>
      </rPr>
      <t>4</t>
    </r>
    <r>
      <rPr>
        <sz val="10"/>
        <rFont val="Arial"/>
        <family val="2"/>
      </rPr>
      <t>)</t>
    </r>
  </si>
  <si>
    <t xml:space="preserve">CPI </t>
  </si>
  <si>
    <t>ABS CPI index (old base)</t>
  </si>
  <si>
    <t>ABS CPI index (rebased index)</t>
  </si>
  <si>
    <t>Current regulatory control period</t>
  </si>
  <si>
    <t>Forthcoming regulatory control period</t>
  </si>
  <si>
    <t>Year</t>
  </si>
  <si>
    <t>2008-09</t>
  </si>
  <si>
    <t>2009-10</t>
  </si>
  <si>
    <t>2010-11</t>
  </si>
  <si>
    <t>2011-12</t>
  </si>
  <si>
    <t>2012-13</t>
  </si>
  <si>
    <t>2013-14</t>
  </si>
  <si>
    <t>2014-15</t>
  </si>
  <si>
    <t>2015-16</t>
  </si>
  <si>
    <t>2016-17</t>
  </si>
  <si>
    <t>2017-18</t>
  </si>
  <si>
    <t>2018-19</t>
  </si>
  <si>
    <t>Actual and estimated inflation</t>
  </si>
  <si>
    <t>Actual</t>
  </si>
  <si>
    <t xml:space="preserve">Actual </t>
  </si>
  <si>
    <t>ABS CPI index - sum of four quarters to December (old base), one year lagged</t>
  </si>
  <si>
    <t>Inflation rate (per cent)</t>
  </si>
  <si>
    <t>ABS CPI index - sum of four quarters to December (rebased index in Sep 2012), one year lagged</t>
  </si>
  <si>
    <t>Reconstructed cumulative index (2013-14=1)</t>
  </si>
  <si>
    <t>Opex allowance applicable to EBSS (EBSS target)</t>
  </si>
  <si>
    <t>Total opex allowance ($million, 2008-09)</t>
  </si>
  <si>
    <t>Total opex allowance ($million, 2013-14)</t>
  </si>
  <si>
    <t>Approved excludable costs - allowance ($million, 2008-09):</t>
  </si>
  <si>
    <t>Less approved excludable costs - allowance ($million, 2013-14):</t>
  </si>
  <si>
    <t>Debt Raising costs</t>
  </si>
  <si>
    <t>Self insurance</t>
  </si>
  <si>
    <t>Insurance</t>
  </si>
  <si>
    <t>Superannuation</t>
  </si>
  <si>
    <t>Non-network alternatives</t>
  </si>
  <si>
    <t>Capitalisation policy changes</t>
  </si>
  <si>
    <t>Movements in provisions related to opex ($million, 2008-09):</t>
  </si>
  <si>
    <t>Less movements in provisions related to opex ($million, 2013-14):</t>
  </si>
  <si>
    <t>Forecast opex for EBSS purposes ($million, 2008-09)</t>
  </si>
  <si>
    <t>Forecast opex for EBSS purposes ($million, 2013-14)</t>
  </si>
  <si>
    <t xml:space="preserve">Actual and estimated opex applicable to EBSS </t>
  </si>
  <si>
    <t>Total actual opex ($million, nominal)</t>
  </si>
  <si>
    <t>Total actual opex ($million, 2013-14)</t>
  </si>
  <si>
    <t>Approved excludable costs - actual ($million, nominal):</t>
  </si>
  <si>
    <t>Less approved excludable costs - actual ($million, 2013-14)</t>
  </si>
  <si>
    <t>Movements in provisions related to opex ($million, nominal):</t>
  </si>
  <si>
    <t>Opex associated with approved cost pass through ($million, nominal):</t>
  </si>
  <si>
    <t>Opex associated with approved cost pass through ($million, 2013-14):</t>
  </si>
  <si>
    <t>Actual opex for EBSS purposes ($million, nominal)</t>
  </si>
  <si>
    <t>Actual opex for EBSS purposes ($million, 2013-14)</t>
  </si>
  <si>
    <t>Incremental gain ($million, 2013-14)</t>
  </si>
  <si>
    <t>Carryover</t>
  </si>
  <si>
    <t xml:space="preserve">Total </t>
  </si>
  <si>
    <t>Total Carryover Amount ($million, 2013-14)</t>
  </si>
  <si>
    <t>PTRM inputs ($million, 2013-14)</t>
  </si>
  <si>
    <t>Table 7.5.2 - Proposed forecast opex for the EBSS for the forthcoming regulatory control period</t>
  </si>
  <si>
    <t xml:space="preserve">The DNSP is required to populate all input cells (yellow) in table 7.6.2 presented below.
</t>
  </si>
  <si>
    <t>Total</t>
  </si>
  <si>
    <t>Forecast opex ($million, 2013-14)</t>
  </si>
  <si>
    <t>Less excluded costs ($million, 2013-14)</t>
  </si>
  <si>
    <t>     eg. Debt raising costs</t>
  </si>
  <si>
    <t>&lt;category proposed for exclusion&gt;</t>
  </si>
  <si>
    <t>Adjusted forecast opex ($million, 2013-14)</t>
  </si>
  <si>
    <t>$m real (30 June 2014)</t>
  </si>
  <si>
    <t>FY15</t>
  </si>
  <si>
    <t>FY16</t>
  </si>
  <si>
    <t>FY17</t>
  </si>
  <si>
    <t>FY18</t>
  </si>
  <si>
    <t>FY19</t>
  </si>
  <si>
    <t>Distibution EBSS carryover</t>
  </si>
  <si>
    <t>Transmission EBSS carryover</t>
  </si>
  <si>
    <t>Check</t>
  </si>
  <si>
    <t>Assumed Dx %</t>
  </si>
  <si>
    <t>Assumed Tx %</t>
  </si>
</sst>
</file>

<file path=xl/styles.xml><?xml version="1.0" encoding="utf-8"?>
<styleSheet xmlns="http://schemas.openxmlformats.org/spreadsheetml/2006/main">
  <numFmts count="11">
    <numFmt numFmtId="44" formatCode="_-&quot;$&quot;* #,##0.00_-;\-&quot;$&quot;* #,##0.00_-;_-&quot;$&quot;* &quot;-&quot;??_-;_-@_-"/>
    <numFmt numFmtId="43" formatCode="_-* #,##0.00_-;\-* #,##0.00_-;_-* &quot;-&quot;??_-;_-@_-"/>
    <numFmt numFmtId="164" formatCode="mmm\ yyyy"/>
    <numFmt numFmtId="165" formatCode="0.0"/>
    <numFmt numFmtId="166" formatCode="_(* #,##0.00_);_(* \(#,##0.00\);_(* &quot;-&quot;??_);_(@_)"/>
    <numFmt numFmtId="167" formatCode="_-* #,##0_-;\-* #,##0_-;_-* &quot;-&quot;??_-;_-@_-"/>
    <numFmt numFmtId="168" formatCode="_-* #,##0.0_-;\-* #,##0.0_-;_-* &quot;-&quot;??_-;_-@_-"/>
    <numFmt numFmtId="169" formatCode="#,##0_ ;\(#,##0\)_ "/>
    <numFmt numFmtId="170" formatCode="#,##0.0_ ;\-#,##0.0\ "/>
    <numFmt numFmtId="171" formatCode="0.000"/>
    <numFmt numFmtId="172" formatCode="0.0000"/>
  </numFmts>
  <fonts count="33">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b/>
      <sz val="16"/>
      <color indexed="9"/>
      <name val="Arial"/>
      <family val="2"/>
    </font>
    <font>
      <sz val="18"/>
      <color indexed="9"/>
      <name val="Arial"/>
      <family val="2"/>
    </font>
    <font>
      <b/>
      <sz val="14"/>
      <color theme="0"/>
      <name val="Arial"/>
      <family val="2"/>
    </font>
    <font>
      <b/>
      <sz val="10"/>
      <name val="Arial"/>
      <family val="2"/>
    </font>
    <font>
      <vertAlign val="subscript"/>
      <sz val="10"/>
      <name val="Arial"/>
      <family val="2"/>
    </font>
    <font>
      <b/>
      <sz val="12"/>
      <color theme="1"/>
      <name val="Arial"/>
      <family val="2"/>
    </font>
    <font>
      <sz val="11"/>
      <color theme="1"/>
      <name val="Arial"/>
      <family val="2"/>
    </font>
    <font>
      <b/>
      <sz val="11"/>
      <color theme="1"/>
      <name val="Arial"/>
      <family val="2"/>
    </font>
    <font>
      <b/>
      <sz val="11"/>
      <name val="Arial"/>
      <family val="2"/>
    </font>
    <font>
      <i/>
      <sz val="10"/>
      <name val="Arial"/>
      <family val="2"/>
    </font>
    <font>
      <sz val="10"/>
      <color rgb="FFFF0000"/>
      <name val="Arial"/>
      <family val="2"/>
    </font>
    <font>
      <sz val="10"/>
      <color theme="1"/>
      <name val="Arial"/>
      <family val="2"/>
    </font>
    <font>
      <sz val="5"/>
      <name val="Arial"/>
      <family val="2"/>
    </font>
    <font>
      <b/>
      <sz val="11"/>
      <color theme="0"/>
      <name val="Arial"/>
      <family val="2"/>
    </font>
    <font>
      <b/>
      <sz val="10"/>
      <color theme="0"/>
      <name val="Arial"/>
      <family val="2"/>
    </font>
    <font>
      <i/>
      <sz val="10"/>
      <color rgb="FFFF0000"/>
      <name val="Arial"/>
      <family val="2"/>
    </font>
    <font>
      <i/>
      <sz val="11"/>
      <color theme="1"/>
      <name val="Arial"/>
      <family val="2"/>
    </font>
    <font>
      <sz val="10"/>
      <color indexed="22"/>
      <name val="Arial"/>
      <family val="2"/>
    </font>
    <font>
      <b/>
      <sz val="10"/>
      <color indexed="22"/>
      <name val="Arial"/>
      <family val="2"/>
    </font>
    <font>
      <b/>
      <i/>
      <sz val="10"/>
      <name val="Arial"/>
      <family val="2"/>
    </font>
    <font>
      <vertAlign val="superscript"/>
      <sz val="5"/>
      <name val="Arial"/>
      <family val="2"/>
    </font>
    <font>
      <sz val="8"/>
      <color indexed="81"/>
      <name val="Tahoma"/>
      <family val="2"/>
    </font>
    <font>
      <sz val="11"/>
      <color theme="0"/>
      <name val="Calibri"/>
      <family val="2"/>
      <scheme val="minor"/>
    </font>
    <font>
      <b/>
      <sz val="10"/>
      <color theme="0"/>
      <name val="Univers 45 Light"/>
      <family val="2"/>
    </font>
    <font>
      <sz val="10"/>
      <color theme="1" tint="0.24994659260841701"/>
      <name val="Univers"/>
      <family val="2"/>
    </font>
    <font>
      <b/>
      <sz val="10"/>
      <color theme="1" tint="0.24994659260841701"/>
      <name val="Univers 45 Light"/>
      <family val="2"/>
    </font>
    <font>
      <b/>
      <sz val="10"/>
      <color theme="1"/>
      <name val="Arial"/>
      <family val="2"/>
    </font>
    <font>
      <i/>
      <sz val="10"/>
      <color theme="1"/>
      <name val="Arial"/>
      <family val="2"/>
    </font>
  </fonts>
  <fills count="11">
    <fill>
      <patternFill patternType="none"/>
    </fill>
    <fill>
      <patternFill patternType="gray125"/>
    </fill>
    <fill>
      <patternFill patternType="solid">
        <fgColor indexed="8"/>
        <bgColor indexed="64"/>
      </patternFill>
    </fill>
    <fill>
      <patternFill patternType="solid">
        <fgColor theme="0"/>
        <bgColor indexed="64"/>
      </patternFill>
    </fill>
    <fill>
      <patternFill patternType="solid">
        <fgColor theme="0" tint="-0.499984740745262"/>
        <bgColor indexed="64"/>
      </patternFill>
    </fill>
    <fill>
      <patternFill patternType="solid">
        <fgColor theme="1"/>
        <bgColor indexed="64"/>
      </patternFill>
    </fill>
    <fill>
      <patternFill patternType="solid">
        <fgColor indexed="22"/>
        <bgColor indexed="64"/>
      </patternFill>
    </fill>
    <fill>
      <patternFill patternType="solid">
        <fgColor indexed="26"/>
        <bgColor indexed="64"/>
      </patternFill>
    </fill>
    <fill>
      <patternFill patternType="solid">
        <fgColor theme="0" tint="-0.249977111117893"/>
        <bgColor indexed="64"/>
      </patternFill>
    </fill>
    <fill>
      <patternFill patternType="solid">
        <fgColor theme="1" tint="0.249977111117893"/>
        <bgColor indexed="64"/>
      </patternFill>
    </fill>
    <fill>
      <patternFill patternType="solid">
        <fgColor theme="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auto="1"/>
      </left>
      <right style="medium">
        <color indexed="64"/>
      </right>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auto="1"/>
      </left>
      <right style="medium">
        <color auto="1"/>
      </right>
      <top style="medium">
        <color indexed="64"/>
      </top>
      <bottom style="thin">
        <color auto="1"/>
      </bottom>
      <diagonal/>
    </border>
    <border>
      <left style="medium">
        <color indexed="64"/>
      </left>
      <right/>
      <top style="medium">
        <color indexed="64"/>
      </top>
      <bottom style="thin">
        <color indexed="64"/>
      </bottom>
      <diagonal/>
    </border>
    <border>
      <left/>
      <right/>
      <top style="medium">
        <color auto="1"/>
      </top>
      <bottom style="thin">
        <color auto="1"/>
      </bottom>
      <diagonal/>
    </border>
    <border>
      <left/>
      <right style="medium">
        <color auto="1"/>
      </right>
      <top style="medium">
        <color indexed="64"/>
      </top>
      <bottom style="thin">
        <color auto="1"/>
      </bottom>
      <diagonal/>
    </border>
    <border>
      <left style="medium">
        <color indexed="64"/>
      </left>
      <right/>
      <top style="medium">
        <color indexed="64"/>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indexed="64"/>
      </left>
      <right/>
      <top/>
      <bottom/>
      <diagonal/>
    </border>
    <border>
      <left/>
      <right style="medium">
        <color auto="1"/>
      </right>
      <top/>
      <bottom/>
      <diagonal/>
    </border>
    <border>
      <left/>
      <right/>
      <top style="medium">
        <color indexed="64"/>
      </top>
      <bottom/>
      <diagonal/>
    </border>
    <border>
      <left/>
      <right style="medium">
        <color indexed="64"/>
      </right>
      <top style="medium">
        <color indexed="64"/>
      </top>
      <bottom/>
      <diagonal/>
    </border>
    <border>
      <left style="medium">
        <color auto="1"/>
      </left>
      <right style="medium">
        <color auto="1"/>
      </right>
      <top/>
      <bottom style="thin">
        <color auto="1"/>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medium">
        <color auto="1"/>
      </right>
      <top style="thin">
        <color indexed="64"/>
      </top>
      <bottom style="thin">
        <color indexed="64"/>
      </bottom>
      <diagonal/>
    </border>
    <border>
      <left/>
      <right style="thin">
        <color indexed="64"/>
      </right>
      <top style="thin">
        <color indexed="64"/>
      </top>
      <bottom/>
      <diagonal/>
    </border>
    <border>
      <left style="medium">
        <color auto="1"/>
      </left>
      <right/>
      <top/>
      <bottom style="medium">
        <color auto="1"/>
      </bottom>
      <diagonal/>
    </border>
    <border>
      <left/>
      <right/>
      <top/>
      <bottom style="medium">
        <color indexed="64"/>
      </bottom>
      <diagonal/>
    </border>
    <border>
      <left/>
      <right style="medium">
        <color auto="1"/>
      </right>
      <top/>
      <bottom style="medium">
        <color auto="1"/>
      </bottom>
      <diagonal/>
    </border>
    <border>
      <left style="medium">
        <color indexed="64"/>
      </left>
      <right/>
      <top/>
      <bottom style="thin">
        <color indexed="64"/>
      </bottom>
      <diagonal/>
    </border>
    <border>
      <left style="thin">
        <color auto="1"/>
      </left>
      <right/>
      <top style="thin">
        <color auto="1"/>
      </top>
      <bottom style="thin">
        <color auto="1"/>
      </bottom>
      <diagonal/>
    </border>
    <border>
      <left style="medium">
        <color indexed="64"/>
      </left>
      <right/>
      <top style="thin">
        <color indexed="64"/>
      </top>
      <bottom style="thin">
        <color indexed="64"/>
      </bottom>
      <diagonal/>
    </border>
    <border>
      <left style="medium">
        <color auto="1"/>
      </left>
      <right style="medium">
        <color auto="1"/>
      </right>
      <top style="thin">
        <color auto="1"/>
      </top>
      <bottom/>
      <diagonal/>
    </border>
    <border>
      <left/>
      <right style="medium">
        <color indexed="64"/>
      </right>
      <top style="thin">
        <color indexed="64"/>
      </top>
      <bottom/>
      <diagonal/>
    </border>
    <border>
      <left/>
      <right/>
      <top style="thin">
        <color indexed="64"/>
      </top>
      <bottom/>
      <diagonal/>
    </border>
    <border>
      <left style="medium">
        <color auto="1"/>
      </left>
      <right/>
      <top style="thin">
        <color indexed="64"/>
      </top>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medium">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auto="1"/>
      </left>
      <right/>
      <top style="medium">
        <color auto="1"/>
      </top>
      <bottom style="medium">
        <color auto="1"/>
      </bottom>
      <diagonal/>
    </border>
    <border>
      <left/>
      <right style="thin">
        <color indexed="64"/>
      </right>
      <top/>
      <bottom style="medium">
        <color indexed="64"/>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indexed="64"/>
      </left>
      <right style="thin">
        <color theme="0" tint="-0.14996795556505021"/>
      </right>
      <top style="thin">
        <color theme="0" tint="-0.14996795556505021"/>
      </top>
      <bottom style="thin">
        <color theme="0" tint="-0.14996795556505021"/>
      </bottom>
      <diagonal/>
    </border>
    <border>
      <left style="thin">
        <color indexed="64"/>
      </left>
      <right style="thin">
        <color theme="0" tint="-0.14996795556505021"/>
      </right>
      <top style="thin">
        <color theme="0" tint="-0.14996795556505021"/>
      </top>
      <bottom style="thin">
        <color indexed="64"/>
      </bottom>
      <diagonal/>
    </border>
    <border>
      <left/>
      <right/>
      <top/>
      <bottom style="thin">
        <color indexed="64"/>
      </bottom>
      <diagonal/>
    </border>
    <border>
      <left style="thin">
        <color indexed="64"/>
      </left>
      <right style="thin">
        <color theme="0" tint="-0.14996795556505021"/>
      </right>
      <top style="thin">
        <color indexed="64"/>
      </top>
      <bottom style="thin">
        <color theme="0" tint="-0.14996795556505021"/>
      </bottom>
      <diagonal/>
    </border>
  </borders>
  <cellStyleXfs count="13">
    <xf numFmtId="0" fontId="0" fillId="0" borderId="0"/>
    <xf numFmtId="9" fontId="1" fillId="0" borderId="0" applyFont="0" applyFill="0" applyBorder="0" applyAlignment="0" applyProtection="0"/>
    <xf numFmtId="0" fontId="4" fillId="0" borderId="0"/>
    <xf numFmtId="0" fontId="4" fillId="0" borderId="0"/>
    <xf numFmtId="0" fontId="4" fillId="0" borderId="0" applyFill="0"/>
    <xf numFmtId="0" fontId="4" fillId="0" borderId="0"/>
    <xf numFmtId="0" fontId="4" fillId="0" borderId="0" applyFill="0"/>
    <xf numFmtId="43" fontId="4" fillId="0" borderId="0" applyFont="0" applyFill="0" applyBorder="0" applyAlignment="0" applyProtection="0"/>
    <xf numFmtId="9" fontId="4" fillId="0" borderId="0" applyFont="0" applyFill="0" applyBorder="0" applyAlignment="0" applyProtection="0"/>
    <xf numFmtId="44" fontId="1" fillId="0" borderId="0" applyFont="0" applyFill="0" applyBorder="0" applyAlignment="0" applyProtection="0"/>
    <xf numFmtId="0" fontId="27" fillId="10" borderId="0" applyNumberFormat="0" applyBorder="0" applyAlignment="0" applyProtection="0"/>
    <xf numFmtId="0" fontId="29" fillId="0" borderId="60" applyNumberFormat="0">
      <alignment horizontal="left" vertical="center" wrapText="1" indent="1"/>
    </xf>
    <xf numFmtId="0" fontId="11" fillId="0" borderId="0"/>
  </cellStyleXfs>
  <cellXfs count="305">
    <xf numFmtId="0" fontId="0" fillId="0" borderId="0" xfId="0"/>
    <xf numFmtId="0" fontId="5" fillId="2" borderId="0" xfId="2" applyFont="1" applyFill="1" applyBorder="1" applyAlignment="1">
      <alignment vertical="center"/>
    </xf>
    <xf numFmtId="0" fontId="5" fillId="2" borderId="0" xfId="2" applyFont="1" applyFill="1" applyAlignment="1">
      <alignment vertical="center" wrapText="1"/>
    </xf>
    <xf numFmtId="0" fontId="5" fillId="0" borderId="0" xfId="2" applyFont="1" applyFill="1" applyAlignment="1">
      <alignment vertical="center"/>
    </xf>
    <xf numFmtId="0" fontId="0" fillId="3" borderId="0" xfId="0" applyFill="1"/>
    <xf numFmtId="0" fontId="5" fillId="2" borderId="0" xfId="2" applyFont="1" applyFill="1" applyBorder="1" applyAlignment="1">
      <alignment horizontal="left" vertical="center"/>
    </xf>
    <xf numFmtId="0" fontId="6" fillId="4" borderId="0" xfId="3" applyFont="1" applyFill="1" applyBorder="1" applyAlignment="1">
      <alignment vertical="center"/>
    </xf>
    <xf numFmtId="0" fontId="6" fillId="0" borderId="0" xfId="3" applyFont="1" applyFill="1" applyBorder="1" applyAlignment="1">
      <alignment vertical="center"/>
    </xf>
    <xf numFmtId="0" fontId="7" fillId="5" borderId="0" xfId="4" applyFont="1" applyFill="1" applyBorder="1"/>
    <xf numFmtId="0" fontId="7" fillId="3" borderId="0" xfId="4" applyFont="1" applyFill="1" applyBorder="1"/>
    <xf numFmtId="0" fontId="8" fillId="0" borderId="0" xfId="5" applyFont="1" applyAlignment="1">
      <alignment horizontal="left" wrapText="1"/>
    </xf>
    <xf numFmtId="0" fontId="8" fillId="0" borderId="0" xfId="6" applyFont="1" applyFill="1" applyAlignment="1">
      <alignment vertical="center" wrapText="1"/>
    </xf>
    <xf numFmtId="0" fontId="4" fillId="0" borderId="0" xfId="6" applyFill="1" applyAlignment="1">
      <alignment vertical="top" wrapText="1"/>
    </xf>
    <xf numFmtId="0" fontId="4" fillId="3" borderId="0" xfId="6" applyFill="1" applyAlignment="1">
      <alignment horizontal="left" vertical="top" wrapText="1"/>
    </xf>
    <xf numFmtId="0" fontId="4" fillId="3" borderId="0" xfId="6" applyFill="1" applyAlignment="1">
      <alignment vertical="top" wrapText="1"/>
    </xf>
    <xf numFmtId="0" fontId="8" fillId="3" borderId="0" xfId="6" applyFont="1" applyFill="1" applyAlignment="1">
      <alignment horizontal="left" vertical="top" wrapText="1"/>
    </xf>
    <xf numFmtId="0" fontId="3" fillId="3" borderId="1" xfId="0" applyFont="1" applyFill="1" applyBorder="1"/>
    <xf numFmtId="164" fontId="8" fillId="0" borderId="2" xfId="0" applyNumberFormat="1" applyFont="1" applyBorder="1" applyAlignment="1">
      <alignment horizontal="right" vertical="top" wrapText="1"/>
    </xf>
    <xf numFmtId="164" fontId="8" fillId="0" borderId="3" xfId="0" applyNumberFormat="1" applyFont="1" applyBorder="1" applyAlignment="1">
      <alignment horizontal="right" vertical="top" wrapText="1"/>
    </xf>
    <xf numFmtId="164" fontId="8" fillId="0" borderId="0" xfId="0" applyNumberFormat="1" applyFont="1" applyAlignment="1">
      <alignment horizontal="right" vertical="top" wrapText="1"/>
    </xf>
    <xf numFmtId="0" fontId="4" fillId="3" borderId="4" xfId="6" applyFill="1" applyBorder="1" applyAlignment="1">
      <alignment horizontal="left" vertical="top" wrapText="1"/>
    </xf>
    <xf numFmtId="165" fontId="4" fillId="7" borderId="5" xfId="0" applyNumberFormat="1" applyFont="1" applyFill="1" applyBorder="1" applyAlignment="1">
      <alignment vertical="center" wrapText="1"/>
    </xf>
    <xf numFmtId="165" fontId="4" fillId="8" borderId="5" xfId="0" applyNumberFormat="1" applyFont="1" applyFill="1" applyBorder="1" applyAlignment="1">
      <alignment vertical="center" wrapText="1"/>
    </xf>
    <xf numFmtId="165" fontId="4" fillId="8" borderId="6" xfId="0" applyNumberFormat="1" applyFont="1" applyFill="1" applyBorder="1" applyAlignment="1">
      <alignment vertical="center" wrapText="1"/>
    </xf>
    <xf numFmtId="0" fontId="4" fillId="3" borderId="7" xfId="6" applyFill="1" applyBorder="1" applyAlignment="1">
      <alignment horizontal="left" vertical="top" wrapText="1"/>
    </xf>
    <xf numFmtId="165" fontId="4" fillId="8" borderId="8" xfId="0" applyNumberFormat="1" applyFont="1" applyFill="1" applyBorder="1" applyAlignment="1">
      <alignment vertical="center" wrapText="1"/>
    </xf>
    <xf numFmtId="165" fontId="4" fillId="7" borderId="8" xfId="0" applyNumberFormat="1" applyFont="1" applyFill="1" applyBorder="1" applyAlignment="1">
      <alignment vertical="center" wrapText="1"/>
    </xf>
    <xf numFmtId="165" fontId="4" fillId="7" borderId="9" xfId="0" applyNumberFormat="1" applyFont="1" applyFill="1" applyBorder="1" applyAlignment="1">
      <alignment vertical="center" wrapText="1"/>
    </xf>
    <xf numFmtId="0" fontId="10" fillId="3" borderId="10" xfId="0" applyFont="1" applyFill="1" applyBorder="1"/>
    <xf numFmtId="0" fontId="11" fillId="3" borderId="11" xfId="0" applyFont="1" applyFill="1" applyBorder="1"/>
    <xf numFmtId="0" fontId="11" fillId="3" borderId="0" xfId="0" applyFont="1" applyFill="1"/>
    <xf numFmtId="0" fontId="12" fillId="3" borderId="15" xfId="0" applyFont="1" applyFill="1" applyBorder="1"/>
    <xf numFmtId="0" fontId="11" fillId="3" borderId="2" xfId="0" applyFont="1" applyFill="1" applyBorder="1"/>
    <xf numFmtId="0" fontId="12" fillId="3" borderId="18" xfId="0" applyFont="1" applyFill="1" applyBorder="1"/>
    <xf numFmtId="0" fontId="8" fillId="0" borderId="18" xfId="0" applyFont="1" applyBorder="1" applyAlignment="1" applyProtection="1">
      <alignment horizontal="right" vertical="center"/>
      <protection locked="0"/>
    </xf>
    <xf numFmtId="0" fontId="8" fillId="0" borderId="7" xfId="0" applyFont="1" applyBorder="1" applyAlignment="1" applyProtection="1">
      <alignment horizontal="right" vertical="center"/>
      <protection locked="0"/>
    </xf>
    <xf numFmtId="0" fontId="8" fillId="0" borderId="8" xfId="0" applyFont="1" applyBorder="1" applyAlignment="1" applyProtection="1">
      <alignment horizontal="right" vertical="center"/>
      <protection locked="0"/>
    </xf>
    <xf numFmtId="0" fontId="8" fillId="0" borderId="9" xfId="0" applyFont="1" applyBorder="1" applyAlignment="1" applyProtection="1">
      <alignment horizontal="right" vertical="center"/>
      <protection locked="0"/>
    </xf>
    <xf numFmtId="0" fontId="12" fillId="3" borderId="7" xfId="0" applyFont="1" applyFill="1" applyBorder="1"/>
    <xf numFmtId="0" fontId="11" fillId="3" borderId="19" xfId="0" applyFont="1" applyFill="1" applyBorder="1"/>
    <xf numFmtId="0" fontId="11" fillId="3" borderId="0" xfId="0" applyFont="1" applyFill="1" applyBorder="1"/>
    <xf numFmtId="0" fontId="11" fillId="3" borderId="20" xfId="0" applyFont="1" applyFill="1" applyBorder="1"/>
    <xf numFmtId="0" fontId="13" fillId="0" borderId="11" xfId="0" applyFont="1" applyBorder="1" applyAlignment="1" applyProtection="1">
      <alignment vertical="center" wrapText="1"/>
      <protection locked="0"/>
    </xf>
    <xf numFmtId="0" fontId="14" fillId="0" borderId="11" xfId="0" applyFont="1" applyBorder="1" applyAlignment="1" applyProtection="1">
      <alignment horizontal="right" vertical="center"/>
      <protection locked="0"/>
    </xf>
    <xf numFmtId="0" fontId="14" fillId="0" borderId="1" xfId="0" applyFont="1" applyBorder="1" applyAlignment="1" applyProtection="1">
      <alignment horizontal="right" vertical="center"/>
      <protection locked="0"/>
    </xf>
    <xf numFmtId="0" fontId="14" fillId="0" borderId="2" xfId="0" applyFont="1" applyBorder="1" applyAlignment="1" applyProtection="1">
      <alignment horizontal="right" vertical="center"/>
      <protection locked="0"/>
    </xf>
    <xf numFmtId="165" fontId="14" fillId="0" borderId="2" xfId="0" applyNumberFormat="1" applyFont="1" applyFill="1" applyBorder="1" applyAlignment="1">
      <alignment horizontal="right" vertical="center" wrapText="1"/>
    </xf>
    <xf numFmtId="165" fontId="14" fillId="0" borderId="3" xfId="0" applyNumberFormat="1" applyFont="1" applyFill="1" applyBorder="1" applyAlignment="1">
      <alignment horizontal="right" vertical="center" wrapText="1"/>
    </xf>
    <xf numFmtId="166" fontId="15" fillId="8" borderId="15" xfId="7" applyNumberFormat="1" applyFont="1" applyFill="1" applyBorder="1" applyAlignment="1" applyProtection="1">
      <alignment horizontal="left"/>
      <protection locked="0"/>
    </xf>
    <xf numFmtId="166" fontId="15" fillId="8" borderId="21" xfId="7" applyNumberFormat="1" applyFont="1" applyFill="1" applyBorder="1" applyAlignment="1" applyProtection="1">
      <alignment horizontal="left"/>
      <protection locked="0"/>
    </xf>
    <xf numFmtId="166" fontId="15" fillId="8" borderId="22" xfId="7" applyNumberFormat="1" applyFont="1" applyFill="1" applyBorder="1" applyAlignment="1" applyProtection="1">
      <alignment horizontal="left"/>
      <protection locked="0"/>
    </xf>
    <xf numFmtId="0" fontId="0" fillId="0" borderId="0" xfId="0" applyProtection="1">
      <protection locked="0"/>
    </xf>
    <xf numFmtId="0" fontId="4" fillId="0" borderId="23" xfId="0" applyFont="1" applyBorder="1" applyAlignment="1" applyProtection="1">
      <alignment horizontal="left" vertical="center" wrapText="1" indent="1"/>
      <protection locked="0"/>
    </xf>
    <xf numFmtId="165" fontId="4" fillId="0" borderId="23" xfId="0" applyNumberFormat="1" applyFont="1" applyFill="1" applyBorder="1" applyAlignment="1">
      <alignment vertical="center" wrapText="1"/>
    </xf>
    <xf numFmtId="165" fontId="4" fillId="0" borderId="4" xfId="0" applyNumberFormat="1" applyFont="1" applyFill="1" applyBorder="1" applyAlignment="1">
      <alignment vertical="center" wrapText="1"/>
    </xf>
    <xf numFmtId="165" fontId="4" fillId="0" borderId="5" xfId="0" applyNumberFormat="1" applyFont="1" applyFill="1" applyBorder="1" applyAlignment="1">
      <alignment vertical="center" wrapText="1"/>
    </xf>
    <xf numFmtId="165" fontId="8" fillId="8" borderId="6" xfId="0" applyNumberFormat="1" applyFont="1" applyFill="1" applyBorder="1" applyAlignment="1" applyProtection="1">
      <protection locked="0"/>
    </xf>
    <xf numFmtId="0" fontId="16" fillId="3" borderId="24" xfId="0" applyFont="1" applyFill="1" applyBorder="1" applyAlignment="1">
      <alignment horizontal="left" vertical="center" wrapText="1" indent="1"/>
    </xf>
    <xf numFmtId="166" fontId="8" fillId="8" borderId="25" xfId="7" applyNumberFormat="1" applyFont="1" applyFill="1" applyBorder="1" applyAlignment="1" applyProtection="1">
      <alignment horizontal="left"/>
      <protection locked="0"/>
    </xf>
    <xf numFmtId="10" fontId="4" fillId="3" borderId="26" xfId="1" applyNumberFormat="1" applyFont="1" applyFill="1" applyBorder="1" applyAlignment="1">
      <alignment horizontal="right" vertical="center" wrapText="1"/>
    </xf>
    <xf numFmtId="10" fontId="4" fillId="3" borderId="27" xfId="1" applyNumberFormat="1" applyFont="1" applyFill="1" applyBorder="1" applyAlignment="1">
      <alignment horizontal="right" vertical="center" wrapText="1"/>
    </xf>
    <xf numFmtId="166" fontId="15" fillId="8" borderId="19" xfId="7" applyNumberFormat="1" applyFont="1" applyFill="1" applyBorder="1" applyAlignment="1" applyProtection="1">
      <alignment horizontal="left"/>
      <protection locked="0"/>
    </xf>
    <xf numFmtId="166" fontId="4" fillId="8" borderId="0" xfId="7" applyNumberFormat="1" applyFont="1" applyFill="1" applyBorder="1" applyAlignment="1" applyProtection="1">
      <alignment horizontal="left"/>
      <protection locked="0"/>
    </xf>
    <xf numFmtId="166" fontId="4" fillId="8" borderId="20" xfId="7" applyNumberFormat="1" applyFont="1" applyFill="1" applyBorder="1" applyAlignment="1" applyProtection="1">
      <alignment horizontal="left"/>
      <protection locked="0"/>
    </xf>
    <xf numFmtId="0" fontId="4" fillId="0" borderId="18" xfId="0" applyFont="1" applyBorder="1" applyAlignment="1" applyProtection="1">
      <alignment horizontal="left" vertical="center" wrapText="1" indent="1"/>
      <protection locked="0"/>
    </xf>
    <xf numFmtId="165" fontId="8" fillId="8" borderId="18" xfId="0" applyNumberFormat="1" applyFont="1" applyFill="1" applyBorder="1" applyAlignment="1" applyProtection="1">
      <alignment vertical="center"/>
      <protection locked="0"/>
    </xf>
    <xf numFmtId="165" fontId="8" fillId="8" borderId="7" xfId="0" applyNumberFormat="1" applyFont="1" applyFill="1" applyBorder="1" applyAlignment="1" applyProtection="1">
      <alignment vertical="center"/>
      <protection locked="0"/>
    </xf>
    <xf numFmtId="165" fontId="8" fillId="8" borderId="8" xfId="0" applyNumberFormat="1" applyFont="1" applyFill="1" applyBorder="1" applyAlignment="1" applyProtection="1">
      <alignment vertical="center"/>
      <protection locked="0"/>
    </xf>
    <xf numFmtId="165" fontId="4" fillId="0" borderId="8" xfId="0" applyNumberFormat="1" applyFont="1" applyFill="1" applyBorder="1" applyAlignment="1">
      <alignment horizontal="right" vertical="center" wrapText="1"/>
    </xf>
    <xf numFmtId="165" fontId="4" fillId="0" borderId="9" xfId="0" applyNumberFormat="1" applyFont="1" applyFill="1" applyBorder="1" applyAlignment="1">
      <alignment horizontal="right" vertical="center" wrapText="1"/>
    </xf>
    <xf numFmtId="0" fontId="16" fillId="3" borderId="7" xfId="0" applyFont="1" applyFill="1" applyBorder="1" applyAlignment="1">
      <alignment horizontal="left" vertical="center" wrapText="1" indent="1"/>
    </xf>
    <xf numFmtId="2" fontId="4" fillId="3" borderId="8" xfId="1" applyNumberFormat="1" applyFont="1" applyFill="1" applyBorder="1" applyAlignment="1">
      <alignment horizontal="right" vertical="center" wrapText="1"/>
    </xf>
    <xf numFmtId="2" fontId="4" fillId="3" borderId="9" xfId="1" applyNumberFormat="1" applyFont="1" applyFill="1" applyBorder="1" applyAlignment="1">
      <alignment horizontal="right" vertical="center" wrapText="1"/>
    </xf>
    <xf numFmtId="0" fontId="0" fillId="0" borderId="0" xfId="0" applyFill="1" applyProtection="1">
      <protection locked="0"/>
    </xf>
    <xf numFmtId="0" fontId="11" fillId="0" borderId="19" xfId="0" applyFont="1" applyBorder="1" applyProtection="1">
      <protection locked="0"/>
    </xf>
    <xf numFmtId="0" fontId="11" fillId="0" borderId="0" xfId="0" applyFont="1" applyBorder="1" applyProtection="1">
      <protection locked="0"/>
    </xf>
    <xf numFmtId="0" fontId="11" fillId="0" borderId="20" xfId="0" applyFont="1" applyBorder="1" applyProtection="1">
      <protection locked="0"/>
    </xf>
    <xf numFmtId="165" fontId="4" fillId="3" borderId="20" xfId="1" applyNumberFormat="1" applyFont="1" applyFill="1" applyBorder="1" applyAlignment="1">
      <alignment horizontal="right" vertical="center" wrapText="1"/>
    </xf>
    <xf numFmtId="0" fontId="13" fillId="0" borderId="11" xfId="0" applyFont="1" applyBorder="1" applyAlignment="1" applyProtection="1">
      <alignment vertical="center"/>
      <protection locked="0"/>
    </xf>
    <xf numFmtId="0" fontId="8" fillId="0" borderId="11" xfId="0" applyFont="1" applyBorder="1" applyAlignment="1" applyProtection="1">
      <alignment vertical="center"/>
      <protection locked="0"/>
    </xf>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166" fontId="4" fillId="8" borderId="19" xfId="7" applyNumberFormat="1" applyFont="1" applyFill="1" applyBorder="1" applyAlignment="1" applyProtection="1">
      <alignment horizontal="left"/>
      <protection locked="0"/>
    </xf>
    <xf numFmtId="0" fontId="0" fillId="0" borderId="0" xfId="0" applyFill="1" applyAlignment="1" applyProtection="1">
      <alignment horizontal="right"/>
      <protection locked="0"/>
    </xf>
    <xf numFmtId="0" fontId="8" fillId="0" borderId="28" xfId="0" applyFont="1" applyBorder="1" applyAlignment="1" applyProtection="1">
      <alignment horizontal="left" vertical="center" wrapText="1" indent="1"/>
      <protection locked="0"/>
    </xf>
    <xf numFmtId="2" fontId="8" fillId="8" borderId="28" xfId="0" applyNumberFormat="1" applyFont="1" applyFill="1" applyBorder="1" applyAlignment="1">
      <alignment vertical="center" wrapText="1"/>
    </xf>
    <xf numFmtId="165" fontId="8" fillId="7" borderId="24" xfId="0" applyNumberFormat="1" applyFont="1" applyFill="1" applyBorder="1" applyAlignment="1">
      <alignment vertical="center" wrapText="1"/>
    </xf>
    <xf numFmtId="165" fontId="8" fillId="7" borderId="26" xfId="0" applyNumberFormat="1" applyFont="1" applyFill="1" applyBorder="1" applyAlignment="1">
      <alignment vertical="center" wrapText="1"/>
    </xf>
    <xf numFmtId="165" fontId="8" fillId="7" borderId="27" xfId="0" applyNumberFormat="1" applyFont="1" applyFill="1" applyBorder="1" applyAlignment="1">
      <alignment vertical="center" wrapText="1"/>
    </xf>
    <xf numFmtId="0" fontId="8" fillId="3" borderId="24" xfId="0" applyFont="1" applyFill="1" applyBorder="1" applyAlignment="1" applyProtection="1">
      <alignment horizontal="left" vertical="center" wrapText="1" indent="1"/>
      <protection locked="0"/>
    </xf>
    <xf numFmtId="166" fontId="8" fillId="8" borderId="26" xfId="7" applyNumberFormat="1" applyFont="1" applyFill="1" applyBorder="1" applyAlignment="1" applyProtection="1">
      <alignment horizontal="left"/>
      <protection locked="0"/>
    </xf>
    <xf numFmtId="165" fontId="8" fillId="3" borderId="26" xfId="1" applyNumberFormat="1" applyFont="1" applyFill="1" applyBorder="1" applyAlignment="1">
      <alignment horizontal="right" vertical="center" wrapText="1"/>
    </xf>
    <xf numFmtId="165" fontId="8" fillId="3" borderId="27" xfId="1" applyNumberFormat="1" applyFont="1" applyFill="1" applyBorder="1" applyAlignment="1">
      <alignment horizontal="right" vertical="center" wrapText="1"/>
    </xf>
    <xf numFmtId="0" fontId="8" fillId="8" borderId="28" xfId="0" applyFont="1" applyFill="1" applyBorder="1" applyAlignment="1" applyProtection="1">
      <alignment vertical="center"/>
      <protection locked="0"/>
    </xf>
    <xf numFmtId="0" fontId="8" fillId="8" borderId="24" xfId="0" applyFont="1" applyFill="1" applyBorder="1" applyAlignment="1" applyProtection="1">
      <alignment vertical="center"/>
      <protection locked="0"/>
    </xf>
    <xf numFmtId="0" fontId="8" fillId="8" borderId="26" xfId="0" applyFont="1" applyFill="1" applyBorder="1" applyAlignment="1" applyProtection="1">
      <alignment vertical="center"/>
      <protection locked="0"/>
    </xf>
    <xf numFmtId="0" fontId="8" fillId="8" borderId="27" xfId="0" applyFont="1" applyFill="1" applyBorder="1" applyAlignment="1" applyProtection="1">
      <alignment vertical="center"/>
      <protection locked="0"/>
    </xf>
    <xf numFmtId="0" fontId="11" fillId="0" borderId="0" xfId="0" applyFont="1" applyProtection="1">
      <protection locked="0"/>
    </xf>
    <xf numFmtId="0" fontId="8" fillId="0" borderId="24" xfId="0" applyFont="1" applyBorder="1" applyAlignment="1" applyProtection="1">
      <alignment horizontal="left" vertical="center" wrapText="1" indent="1"/>
      <protection locked="0"/>
    </xf>
    <xf numFmtId="0" fontId="4" fillId="0" borderId="28" xfId="0" applyFont="1" applyBorder="1" applyAlignment="1" applyProtection="1">
      <alignment horizontal="left" vertical="center" indent="3"/>
      <protection locked="0"/>
    </xf>
    <xf numFmtId="165" fontId="4" fillId="8" borderId="28" xfId="0" applyNumberFormat="1" applyFont="1" applyFill="1" applyBorder="1" applyAlignment="1" applyProtection="1">
      <protection locked="0"/>
    </xf>
    <xf numFmtId="165" fontId="4" fillId="7" borderId="24" xfId="0" applyNumberFormat="1" applyFont="1" applyFill="1" applyBorder="1" applyAlignment="1">
      <alignment vertical="center" wrapText="1"/>
    </xf>
    <xf numFmtId="165" fontId="4" fillId="7" borderId="26" xfId="0" applyNumberFormat="1" applyFont="1" applyFill="1" applyBorder="1" applyAlignment="1">
      <alignment vertical="center" wrapText="1"/>
    </xf>
    <xf numFmtId="165" fontId="4" fillId="7" borderId="27" xfId="0" applyNumberFormat="1" applyFont="1" applyFill="1" applyBorder="1" applyAlignment="1">
      <alignment vertical="center" wrapText="1"/>
    </xf>
    <xf numFmtId="0" fontId="4" fillId="3" borderId="24" xfId="2" applyFont="1" applyFill="1" applyBorder="1" applyAlignment="1" applyProtection="1">
      <alignment horizontal="left" wrapText="1" indent="3"/>
      <protection locked="0"/>
    </xf>
    <xf numFmtId="165" fontId="4" fillId="3" borderId="26" xfId="1" applyNumberFormat="1" applyFont="1" applyFill="1" applyBorder="1" applyAlignment="1">
      <alignment horizontal="right" wrapText="1"/>
    </xf>
    <xf numFmtId="165" fontId="4" fillId="3" borderId="27" xfId="1" applyNumberFormat="1" applyFont="1" applyFill="1" applyBorder="1" applyAlignment="1">
      <alignment horizontal="right" wrapText="1"/>
    </xf>
    <xf numFmtId="167" fontId="11" fillId="0" borderId="0" xfId="0" applyNumberFormat="1" applyFont="1" applyFill="1" applyProtection="1">
      <protection locked="0"/>
    </xf>
    <xf numFmtId="167" fontId="8" fillId="0" borderId="0" xfId="0" applyNumberFormat="1" applyFont="1" applyFill="1" applyProtection="1">
      <protection locked="0"/>
    </xf>
    <xf numFmtId="0" fontId="17" fillId="0" borderId="0" xfId="0" applyFont="1" applyFill="1" applyProtection="1">
      <protection locked="0"/>
    </xf>
    <xf numFmtId="0" fontId="4" fillId="8" borderId="26" xfId="2" applyFont="1" applyFill="1" applyBorder="1" applyAlignment="1" applyProtection="1">
      <alignment horizontal="left"/>
      <protection locked="0"/>
    </xf>
    <xf numFmtId="0" fontId="0" fillId="0" borderId="0" xfId="0" applyFill="1" applyBorder="1" applyProtection="1">
      <protection locked="0"/>
    </xf>
    <xf numFmtId="0" fontId="11" fillId="0" borderId="0" xfId="0" applyFont="1" applyFill="1" applyProtection="1">
      <protection locked="0"/>
    </xf>
    <xf numFmtId="0" fontId="4" fillId="8" borderId="29" xfId="2" applyFont="1" applyFill="1" applyBorder="1" applyAlignment="1" applyProtection="1">
      <alignment horizontal="left"/>
      <protection locked="0"/>
    </xf>
    <xf numFmtId="165" fontId="8" fillId="3" borderId="26" xfId="1" applyNumberFormat="1" applyFont="1" applyFill="1" applyBorder="1" applyAlignment="1">
      <alignment horizontal="right" wrapText="1"/>
    </xf>
    <xf numFmtId="165" fontId="8" fillId="3" borderId="27" xfId="1" applyNumberFormat="1" applyFont="1" applyFill="1" applyBorder="1" applyAlignment="1">
      <alignment horizontal="right" wrapText="1"/>
    </xf>
    <xf numFmtId="0" fontId="18" fillId="9" borderId="18" xfId="0" applyFont="1" applyFill="1" applyBorder="1" applyAlignment="1" applyProtection="1">
      <alignment wrapText="1"/>
      <protection locked="0"/>
    </xf>
    <xf numFmtId="165" fontId="19" fillId="9" borderId="18" xfId="0" applyNumberFormat="1" applyFont="1" applyFill="1" applyBorder="1" applyAlignment="1" applyProtection="1">
      <protection locked="0"/>
    </xf>
    <xf numFmtId="165" fontId="19" fillId="9" borderId="7" xfId="1" applyNumberFormat="1" applyFont="1" applyFill="1" applyBorder="1" applyAlignment="1">
      <alignment horizontal="right" wrapText="1"/>
    </xf>
    <xf numFmtId="165" fontId="19" fillId="9" borderId="8" xfId="1" applyNumberFormat="1" applyFont="1" applyFill="1" applyBorder="1" applyAlignment="1">
      <alignment horizontal="right" wrapText="1"/>
    </xf>
    <xf numFmtId="165" fontId="19" fillId="9" borderId="9" xfId="1" applyNumberFormat="1" applyFont="1" applyFill="1" applyBorder="1" applyAlignment="1">
      <alignment horizontal="right" wrapText="1"/>
    </xf>
    <xf numFmtId="0" fontId="18" fillId="9" borderId="7" xfId="0" applyFont="1" applyFill="1" applyBorder="1" applyAlignment="1" applyProtection="1">
      <alignment wrapText="1"/>
      <protection locked="0"/>
    </xf>
    <xf numFmtId="0" fontId="19" fillId="9" borderId="8" xfId="0" applyFont="1" applyFill="1" applyBorder="1" applyAlignment="1" applyProtection="1">
      <protection locked="0"/>
    </xf>
    <xf numFmtId="165" fontId="19" fillId="9" borderId="8" xfId="0" applyNumberFormat="1" applyFont="1" applyFill="1" applyBorder="1" applyAlignment="1" applyProtection="1">
      <protection locked="0"/>
    </xf>
    <xf numFmtId="166" fontId="4" fillId="8" borderId="30" xfId="7" applyNumberFormat="1" applyFont="1" applyFill="1" applyBorder="1" applyAlignment="1" applyProtection="1">
      <alignment horizontal="left"/>
      <protection locked="0"/>
    </xf>
    <xf numFmtId="166" fontId="4" fillId="8" borderId="31" xfId="7" applyNumberFormat="1" applyFont="1" applyFill="1" applyBorder="1" applyAlignment="1" applyProtection="1">
      <alignment horizontal="left"/>
      <protection locked="0"/>
    </xf>
    <xf numFmtId="166" fontId="4" fillId="8" borderId="32" xfId="7" applyNumberFormat="1" applyFont="1" applyFill="1" applyBorder="1" applyAlignment="1" applyProtection="1">
      <alignment horizontal="left"/>
      <protection locked="0"/>
    </xf>
    <xf numFmtId="0" fontId="2" fillId="3" borderId="0" xfId="0" applyFont="1" applyFill="1"/>
    <xf numFmtId="0" fontId="20" fillId="0" borderId="19" xfId="0" applyFont="1" applyFill="1" applyBorder="1" applyAlignment="1" applyProtection="1">
      <alignment horizontal="right" vertical="center"/>
      <protection locked="0"/>
    </xf>
    <xf numFmtId="165" fontId="21" fillId="0" borderId="0" xfId="0" applyNumberFormat="1" applyFont="1" applyBorder="1" applyProtection="1">
      <protection locked="0"/>
    </xf>
    <xf numFmtId="165" fontId="20" fillId="0" borderId="0" xfId="0" applyNumberFormat="1" applyFont="1" applyBorder="1" applyProtection="1">
      <protection locked="0"/>
    </xf>
    <xf numFmtId="0" fontId="14" fillId="0" borderId="19" xfId="0" applyFont="1" applyFill="1" applyBorder="1" applyAlignment="1" applyProtection="1">
      <alignment vertical="center"/>
      <protection locked="0"/>
    </xf>
    <xf numFmtId="0" fontId="14" fillId="0" borderId="0" xfId="0" applyFont="1" applyFill="1" applyBorder="1" applyAlignment="1" applyProtection="1">
      <alignment vertical="center"/>
      <protection locked="0"/>
    </xf>
    <xf numFmtId="166" fontId="17" fillId="0" borderId="0" xfId="7" applyNumberFormat="1" applyFont="1" applyFill="1" applyBorder="1" applyAlignment="1" applyProtection="1">
      <alignment horizontal="left"/>
      <protection locked="0"/>
    </xf>
    <xf numFmtId="166" fontId="17" fillId="0" borderId="20" xfId="7" applyNumberFormat="1" applyFont="1" applyFill="1" applyBorder="1" applyAlignment="1" applyProtection="1">
      <alignment horizontal="left"/>
      <protection locked="0"/>
    </xf>
    <xf numFmtId="0" fontId="13" fillId="3" borderId="11" xfId="0" applyFont="1" applyFill="1" applyBorder="1" applyAlignment="1" applyProtection="1">
      <alignment vertical="center" wrapText="1"/>
      <protection locked="0"/>
    </xf>
    <xf numFmtId="0" fontId="8" fillId="3" borderId="11" xfId="0" applyFont="1" applyFill="1" applyBorder="1" applyAlignment="1" applyProtection="1">
      <alignment vertical="center"/>
      <protection locked="0"/>
    </xf>
    <xf numFmtId="0" fontId="14" fillId="3" borderId="17" xfId="0" applyFont="1" applyFill="1" applyBorder="1" applyAlignment="1" applyProtection="1">
      <alignment horizontal="right" vertical="center"/>
      <protection locked="0"/>
    </xf>
    <xf numFmtId="0" fontId="14" fillId="3" borderId="2" xfId="0" applyFont="1" applyFill="1" applyBorder="1" applyAlignment="1" applyProtection="1">
      <alignment horizontal="right" vertical="center"/>
      <protection locked="0"/>
    </xf>
    <xf numFmtId="0" fontId="8" fillId="3" borderId="3" xfId="0" applyFont="1" applyFill="1" applyBorder="1" applyAlignment="1" applyProtection="1">
      <alignment vertical="center"/>
      <protection locked="0"/>
    </xf>
    <xf numFmtId="0" fontId="11" fillId="0" borderId="0" xfId="0" applyFont="1" applyFill="1" applyAlignment="1" applyProtection="1">
      <alignment horizontal="right"/>
      <protection locked="0"/>
    </xf>
    <xf numFmtId="0" fontId="13" fillId="3" borderId="12" xfId="0" applyFont="1" applyFill="1" applyBorder="1" applyAlignment="1" applyProtection="1">
      <alignment vertical="center" wrapText="1"/>
      <protection locked="0"/>
    </xf>
    <xf numFmtId="165" fontId="14" fillId="3" borderId="2" xfId="0" applyNumberFormat="1" applyFont="1" applyFill="1" applyBorder="1" applyAlignment="1" applyProtection="1">
      <alignment horizontal="right" vertical="center"/>
      <protection locked="0"/>
    </xf>
    <xf numFmtId="0" fontId="8" fillId="3" borderId="16" xfId="0" applyFont="1" applyFill="1" applyBorder="1" applyAlignment="1" applyProtection="1">
      <alignment vertical="center"/>
      <protection locked="0"/>
    </xf>
    <xf numFmtId="166" fontId="4" fillId="6" borderId="15" xfId="7" applyNumberFormat="1" applyFont="1" applyFill="1" applyBorder="1" applyAlignment="1" applyProtection="1">
      <alignment horizontal="left"/>
      <protection locked="0"/>
    </xf>
    <xf numFmtId="166" fontId="4" fillId="6" borderId="21" xfId="7" applyNumberFormat="1" applyFont="1" applyFill="1" applyBorder="1" applyAlignment="1" applyProtection="1">
      <alignment horizontal="left"/>
      <protection locked="0"/>
    </xf>
    <xf numFmtId="166" fontId="4" fillId="6" borderId="22" xfId="7" applyNumberFormat="1" applyFont="1" applyFill="1" applyBorder="1" applyAlignment="1" applyProtection="1">
      <alignment horizontal="left"/>
      <protection locked="0"/>
    </xf>
    <xf numFmtId="0" fontId="8" fillId="0" borderId="23" xfId="0" applyFont="1" applyBorder="1" applyAlignment="1" applyProtection="1">
      <alignment horizontal="left" vertical="center" wrapText="1" indent="1"/>
      <protection locked="0"/>
    </xf>
    <xf numFmtId="165" fontId="8" fillId="8" borderId="23" xfId="0" applyNumberFormat="1" applyFont="1" applyFill="1" applyBorder="1" applyAlignment="1" applyProtection="1">
      <protection locked="0"/>
    </xf>
    <xf numFmtId="2" fontId="8" fillId="8" borderId="6" xfId="0" applyNumberFormat="1" applyFont="1" applyFill="1" applyBorder="1" applyAlignment="1" applyProtection="1">
      <protection locked="0"/>
    </xf>
    <xf numFmtId="0" fontId="8" fillId="0" borderId="33" xfId="0" applyFont="1" applyBorder="1" applyAlignment="1" applyProtection="1">
      <alignment horizontal="left" vertical="center" wrapText="1" indent="1"/>
      <protection locked="0"/>
    </xf>
    <xf numFmtId="166" fontId="8" fillId="8" borderId="28" xfId="7" applyNumberFormat="1" applyFont="1" applyFill="1" applyBorder="1" applyAlignment="1" applyProtection="1">
      <alignment horizontal="left"/>
      <protection locked="0"/>
    </xf>
    <xf numFmtId="168" fontId="8" fillId="3" borderId="25" xfId="7" applyNumberFormat="1" applyFont="1" applyFill="1" applyBorder="1" applyAlignment="1" applyProtection="1">
      <alignment horizontal="right" vertical="center"/>
      <protection locked="0"/>
    </xf>
    <xf numFmtId="168" fontId="8" fillId="3" borderId="26" xfId="7" applyNumberFormat="1" applyFont="1" applyFill="1" applyBorder="1" applyAlignment="1" applyProtection="1">
      <alignment horizontal="right" vertical="center"/>
      <protection locked="0"/>
    </xf>
    <xf numFmtId="167" fontId="8" fillId="8" borderId="34" xfId="7" applyNumberFormat="1" applyFont="1" applyFill="1" applyBorder="1" applyAlignment="1" applyProtection="1">
      <alignment horizontal="left"/>
      <protection locked="0"/>
    </xf>
    <xf numFmtId="166" fontId="4" fillId="6" borderId="19" xfId="7" applyNumberFormat="1" applyFont="1" applyFill="1" applyBorder="1" applyAlignment="1" applyProtection="1">
      <alignment horizontal="left"/>
      <protection locked="0"/>
    </xf>
    <xf numFmtId="166" fontId="4" fillId="6" borderId="0" xfId="7" applyNumberFormat="1" applyFont="1" applyFill="1" applyBorder="1" applyAlignment="1" applyProtection="1">
      <alignment horizontal="left"/>
      <protection locked="0"/>
    </xf>
    <xf numFmtId="166" fontId="4" fillId="6" borderId="20" xfId="7" applyNumberFormat="1" applyFont="1" applyFill="1" applyBorder="1" applyAlignment="1" applyProtection="1">
      <alignment horizontal="left"/>
      <protection locked="0"/>
    </xf>
    <xf numFmtId="165" fontId="8" fillId="8" borderId="28" xfId="0" applyNumberFormat="1" applyFont="1" applyFill="1" applyBorder="1" applyAlignment="1" applyProtection="1">
      <protection locked="0"/>
    </xf>
    <xf numFmtId="165" fontId="8" fillId="8" borderId="25" xfId="0" applyNumberFormat="1" applyFont="1" applyFill="1" applyBorder="1" applyAlignment="1" applyProtection="1">
      <protection locked="0"/>
    </xf>
    <xf numFmtId="165" fontId="8" fillId="8" borderId="26" xfId="0" applyNumberFormat="1" applyFont="1" applyFill="1" applyBorder="1" applyAlignment="1" applyProtection="1">
      <protection locked="0"/>
    </xf>
    <xf numFmtId="2" fontId="8" fillId="8" borderId="27" xfId="0" applyNumberFormat="1" applyFont="1" applyFill="1" applyBorder="1" applyAlignment="1" applyProtection="1">
      <protection locked="0"/>
    </xf>
    <xf numFmtId="0" fontId="8" fillId="3" borderId="35" xfId="0" applyFont="1" applyFill="1" applyBorder="1" applyAlignment="1" applyProtection="1">
      <alignment horizontal="left" wrapText="1" indent="1"/>
      <protection locked="0"/>
    </xf>
    <xf numFmtId="169" fontId="8" fillId="3" borderId="25" xfId="7" applyNumberFormat="1" applyFont="1" applyFill="1" applyBorder="1" applyAlignment="1" applyProtection="1">
      <alignment horizontal="right"/>
      <protection locked="0"/>
    </xf>
    <xf numFmtId="169" fontId="8" fillId="3" borderId="26" xfId="7" applyNumberFormat="1" applyFont="1" applyFill="1" applyBorder="1" applyAlignment="1" applyProtection="1">
      <alignment horizontal="right"/>
      <protection locked="0"/>
    </xf>
    <xf numFmtId="169" fontId="8" fillId="8" borderId="34" xfId="7" applyNumberFormat="1" applyFont="1" applyFill="1" applyBorder="1" applyAlignment="1" applyProtection="1">
      <alignment horizontal="right"/>
      <protection locked="0"/>
    </xf>
    <xf numFmtId="0" fontId="4" fillId="0" borderId="28" xfId="0" applyFont="1" applyBorder="1" applyAlignment="1" applyProtection="1">
      <alignment horizontal="left" vertical="center" wrapText="1" indent="3"/>
      <protection locked="0"/>
    </xf>
    <xf numFmtId="0" fontId="4" fillId="3" borderId="35" xfId="0" applyFont="1" applyFill="1" applyBorder="1" applyAlignment="1" applyProtection="1">
      <alignment horizontal="left" indent="3"/>
      <protection locked="0"/>
    </xf>
    <xf numFmtId="170" fontId="4" fillId="3" borderId="25" xfId="7" applyNumberFormat="1" applyFont="1" applyFill="1" applyBorder="1" applyAlignment="1" applyProtection="1">
      <alignment horizontal="right" vertical="center"/>
      <protection locked="0"/>
    </xf>
    <xf numFmtId="170" fontId="4" fillId="3" borderId="26" xfId="7" applyNumberFormat="1" applyFont="1" applyFill="1" applyBorder="1" applyAlignment="1" applyProtection="1">
      <alignment horizontal="right" vertical="center"/>
      <protection locked="0"/>
    </xf>
    <xf numFmtId="4" fontId="8" fillId="8" borderId="34" xfId="7" applyNumberFormat="1" applyFont="1" applyFill="1" applyBorder="1" applyAlignment="1" applyProtection="1">
      <alignment horizontal="right"/>
      <protection locked="0"/>
    </xf>
    <xf numFmtId="0" fontId="11" fillId="8" borderId="28" xfId="0" applyFont="1" applyFill="1" applyBorder="1"/>
    <xf numFmtId="0" fontId="11" fillId="8" borderId="34" xfId="0" applyFont="1" applyFill="1" applyBorder="1"/>
    <xf numFmtId="165" fontId="4" fillId="8" borderId="36" xfId="0" applyNumberFormat="1" applyFont="1" applyFill="1" applyBorder="1" applyAlignment="1" applyProtection="1">
      <protection locked="0"/>
    </xf>
    <xf numFmtId="2" fontId="8" fillId="8" borderId="37" xfId="0" applyNumberFormat="1" applyFont="1" applyFill="1" applyBorder="1" applyAlignment="1" applyProtection="1">
      <protection locked="0"/>
    </xf>
    <xf numFmtId="0" fontId="11" fillId="8" borderId="36" xfId="0" applyFont="1" applyFill="1" applyBorder="1"/>
    <xf numFmtId="0" fontId="11" fillId="8" borderId="38" xfId="0" applyFont="1" applyFill="1" applyBorder="1"/>
    <xf numFmtId="0" fontId="8" fillId="3" borderId="39" xfId="0" applyFont="1" applyFill="1" applyBorder="1" applyAlignment="1" applyProtection="1">
      <alignment horizontal="left" wrapText="1" indent="1"/>
      <protection locked="0"/>
    </xf>
    <xf numFmtId="166" fontId="8" fillId="8" borderId="36" xfId="7" applyNumberFormat="1" applyFont="1" applyFill="1" applyBorder="1" applyAlignment="1" applyProtection="1">
      <alignment horizontal="left"/>
      <protection locked="0"/>
    </xf>
    <xf numFmtId="170" fontId="8" fillId="3" borderId="25" xfId="7" applyNumberFormat="1" applyFont="1" applyFill="1" applyBorder="1" applyAlignment="1" applyProtection="1">
      <alignment horizontal="right" vertical="center"/>
      <protection locked="0"/>
    </xf>
    <xf numFmtId="170" fontId="8" fillId="3" borderId="26" xfId="7" applyNumberFormat="1" applyFont="1" applyFill="1" applyBorder="1" applyAlignment="1" applyProtection="1">
      <alignment horizontal="right" vertical="center"/>
      <protection locked="0"/>
    </xf>
    <xf numFmtId="4" fontId="8" fillId="8" borderId="38" xfId="7" applyNumberFormat="1" applyFont="1" applyFill="1" applyBorder="1" applyAlignment="1" applyProtection="1">
      <alignment horizontal="right"/>
      <protection locked="0"/>
    </xf>
    <xf numFmtId="165" fontId="4" fillId="7" borderId="25" xfId="0" applyNumberFormat="1" applyFont="1" applyFill="1" applyBorder="1" applyAlignment="1">
      <alignment vertical="center" wrapText="1"/>
    </xf>
    <xf numFmtId="0" fontId="18" fillId="9" borderId="18" xfId="0" applyFont="1" applyFill="1" applyBorder="1" applyAlignment="1" applyProtection="1">
      <alignment vertical="center" wrapText="1"/>
      <protection locked="0"/>
    </xf>
    <xf numFmtId="0" fontId="19" fillId="9" borderId="18" xfId="0" applyFont="1" applyFill="1" applyBorder="1" applyAlignment="1" applyProtection="1">
      <alignment vertical="center"/>
      <protection locked="0"/>
    </xf>
    <xf numFmtId="165" fontId="19" fillId="9" borderId="40" xfId="0" applyNumberFormat="1" applyFont="1" applyFill="1" applyBorder="1" applyAlignment="1" applyProtection="1">
      <alignment vertical="center"/>
      <protection locked="0"/>
    </xf>
    <xf numFmtId="0" fontId="18" fillId="9" borderId="41" xfId="0" applyFont="1" applyFill="1" applyBorder="1" applyAlignment="1" applyProtection="1">
      <alignment vertical="center" wrapText="1"/>
      <protection locked="0"/>
    </xf>
    <xf numFmtId="165" fontId="19" fillId="9" borderId="41" xfId="0" applyNumberFormat="1" applyFont="1" applyFill="1" applyBorder="1" applyAlignment="1" applyProtection="1">
      <alignment vertical="center"/>
      <protection locked="0"/>
    </xf>
    <xf numFmtId="166" fontId="4" fillId="6" borderId="30" xfId="7" applyNumberFormat="1" applyFont="1" applyFill="1" applyBorder="1" applyAlignment="1" applyProtection="1">
      <alignment horizontal="left"/>
      <protection locked="0"/>
    </xf>
    <xf numFmtId="166" fontId="4" fillId="6" borderId="31" xfId="7" applyNumberFormat="1" applyFont="1" applyFill="1" applyBorder="1" applyAlignment="1" applyProtection="1">
      <alignment horizontal="left"/>
      <protection locked="0"/>
    </xf>
    <xf numFmtId="166" fontId="4" fillId="6" borderId="32" xfId="7" applyNumberFormat="1" applyFont="1" applyFill="1" applyBorder="1" applyAlignment="1" applyProtection="1">
      <alignment horizontal="left"/>
      <protection locked="0"/>
    </xf>
    <xf numFmtId="165" fontId="20" fillId="3" borderId="0" xfId="0" applyNumberFormat="1" applyFont="1" applyFill="1"/>
    <xf numFmtId="0" fontId="8" fillId="3" borderId="42" xfId="0" applyFont="1" applyFill="1" applyBorder="1" applyAlignment="1" applyProtection="1">
      <alignment horizontal="left"/>
      <protection locked="0"/>
    </xf>
    <xf numFmtId="166" fontId="8" fillId="3" borderId="42" xfId="7" applyNumberFormat="1" applyFont="1" applyFill="1" applyBorder="1" applyAlignment="1" applyProtection="1">
      <alignment horizontal="left"/>
      <protection locked="0"/>
    </xf>
    <xf numFmtId="170" fontId="8" fillId="3" borderId="43" xfId="7" applyNumberFormat="1" applyFont="1" applyFill="1" applyBorder="1" applyAlignment="1" applyProtection="1">
      <alignment horizontal="right" vertical="center"/>
      <protection locked="0"/>
    </xf>
    <xf numFmtId="170" fontId="8" fillId="3" borderId="44" xfId="7" applyNumberFormat="1" applyFont="1" applyFill="1" applyBorder="1" applyAlignment="1" applyProtection="1">
      <alignment horizontal="right" vertical="center"/>
      <protection locked="0"/>
    </xf>
    <xf numFmtId="170" fontId="8" fillId="3" borderId="45" xfId="7" applyNumberFormat="1" applyFont="1" applyFill="1" applyBorder="1" applyAlignment="1" applyProtection="1">
      <alignment horizontal="right" vertical="center"/>
      <protection locked="0"/>
    </xf>
    <xf numFmtId="166" fontId="4" fillId="6" borderId="46" xfId="7" applyNumberFormat="1" applyFont="1" applyFill="1" applyBorder="1" applyAlignment="1" applyProtection="1">
      <alignment horizontal="left"/>
      <protection locked="0"/>
    </xf>
    <xf numFmtId="166" fontId="4" fillId="6" borderId="44" xfId="7" applyNumberFormat="1" applyFont="1" applyFill="1" applyBorder="1" applyAlignment="1" applyProtection="1">
      <alignment horizontal="left"/>
      <protection locked="0"/>
    </xf>
    <xf numFmtId="166" fontId="4" fillId="6" borderId="45" xfId="7" applyNumberFormat="1" applyFont="1" applyFill="1" applyBorder="1" applyAlignment="1" applyProtection="1">
      <alignment horizontal="left"/>
      <protection locked="0"/>
    </xf>
    <xf numFmtId="0" fontId="8" fillId="0" borderId="19" xfId="0" applyFont="1" applyFill="1" applyBorder="1" applyAlignment="1" applyProtection="1">
      <alignment horizontal="left"/>
      <protection locked="0"/>
    </xf>
    <xf numFmtId="0" fontId="8" fillId="0" borderId="0" xfId="0" applyFont="1" applyFill="1" applyBorder="1" applyAlignment="1" applyProtection="1">
      <alignment horizontal="left"/>
      <protection locked="0"/>
    </xf>
    <xf numFmtId="0" fontId="8" fillId="0" borderId="20" xfId="0" applyFont="1" applyFill="1" applyBorder="1" applyAlignment="1" applyProtection="1">
      <alignment horizontal="left"/>
      <protection locked="0"/>
    </xf>
    <xf numFmtId="0" fontId="8" fillId="0" borderId="47" xfId="0" applyFont="1" applyFill="1" applyBorder="1" applyAlignment="1" applyProtection="1">
      <alignment horizontal="left"/>
      <protection locked="0"/>
    </xf>
    <xf numFmtId="170" fontId="4" fillId="6" borderId="47" xfId="7" applyNumberFormat="1" applyFont="1" applyFill="1" applyBorder="1" applyAlignment="1" applyProtection="1">
      <alignment horizontal="left"/>
      <protection locked="0"/>
    </xf>
    <xf numFmtId="170" fontId="4" fillId="6" borderId="48" xfId="7" applyNumberFormat="1" applyFont="1" applyFill="1" applyBorder="1" applyAlignment="1" applyProtection="1">
      <alignment horizontal="left"/>
      <protection locked="0"/>
    </xf>
    <xf numFmtId="170" fontId="4" fillId="6" borderId="49" xfId="7" applyNumberFormat="1" applyFont="1" applyFill="1" applyBorder="1" applyAlignment="1" applyProtection="1">
      <alignment horizontal="left"/>
      <protection locked="0"/>
    </xf>
    <xf numFmtId="170" fontId="8" fillId="6" borderId="22" xfId="7" applyNumberFormat="1" applyFont="1" applyFill="1" applyBorder="1" applyAlignment="1" applyProtection="1">
      <alignment horizontal="left"/>
      <protection locked="0"/>
    </xf>
    <xf numFmtId="0" fontId="4" fillId="3" borderId="23" xfId="0" applyFont="1" applyFill="1" applyBorder="1" applyAlignment="1" applyProtection="1">
      <alignment horizontal="left"/>
      <protection locked="0"/>
    </xf>
    <xf numFmtId="166" fontId="4" fillId="6" borderId="50" xfId="7" applyNumberFormat="1" applyFont="1" applyFill="1" applyBorder="1" applyAlignment="1" applyProtection="1">
      <alignment horizontal="left"/>
      <protection locked="0"/>
    </xf>
    <xf numFmtId="170" fontId="4" fillId="6" borderId="10" xfId="7" applyNumberFormat="1" applyFont="1" applyFill="1" applyBorder="1" applyAlignment="1" applyProtection="1">
      <alignment horizontal="left"/>
      <protection locked="0"/>
    </xf>
    <xf numFmtId="170" fontId="4" fillId="3" borderId="51" xfId="7" applyNumberFormat="1" applyFont="1" applyFill="1" applyBorder="1" applyAlignment="1" applyProtection="1">
      <alignment horizontal="right" vertical="center"/>
      <protection locked="0"/>
    </xf>
    <xf numFmtId="170" fontId="4" fillId="3" borderId="5" xfId="7" applyNumberFormat="1" applyFont="1" applyFill="1" applyBorder="1" applyAlignment="1" applyProtection="1">
      <alignment horizontal="right" vertical="center"/>
      <protection locked="0"/>
    </xf>
    <xf numFmtId="170" fontId="4" fillId="3" borderId="52" xfId="7" applyNumberFormat="1" applyFont="1" applyFill="1" applyBorder="1" applyAlignment="1" applyProtection="1">
      <alignment horizontal="right" vertical="center"/>
      <protection locked="0"/>
    </xf>
    <xf numFmtId="170" fontId="4" fillId="3" borderId="12" xfId="7" applyNumberFormat="1" applyFont="1" applyFill="1" applyBorder="1" applyAlignment="1" applyProtection="1">
      <alignment horizontal="right" vertical="center"/>
      <protection locked="0"/>
    </xf>
    <xf numFmtId="170" fontId="4" fillId="6" borderId="47" xfId="7" applyNumberFormat="1" applyFont="1" applyFill="1" applyBorder="1" applyAlignment="1" applyProtection="1">
      <alignment horizontal="right" vertical="center"/>
      <protection locked="0"/>
    </xf>
    <xf numFmtId="170" fontId="4" fillId="6" borderId="21" xfId="7" applyNumberFormat="1" applyFont="1" applyFill="1" applyBorder="1" applyAlignment="1" applyProtection="1">
      <alignment horizontal="right" vertical="center"/>
      <protection locked="0"/>
    </xf>
    <xf numFmtId="170" fontId="4" fillId="6" borderId="0" xfId="7" applyNumberFormat="1" applyFont="1" applyFill="1" applyBorder="1" applyAlignment="1" applyProtection="1">
      <alignment horizontal="right" vertical="center"/>
      <protection locked="0"/>
    </xf>
    <xf numFmtId="170" fontId="4" fillId="6" borderId="10" xfId="7" applyNumberFormat="1" applyFont="1" applyFill="1" applyBorder="1" applyAlignment="1" applyProtection="1">
      <alignment horizontal="right"/>
      <protection locked="0"/>
    </xf>
    <xf numFmtId="170" fontId="0" fillId="0" borderId="0" xfId="0" applyNumberFormat="1" applyFill="1" applyAlignment="1" applyProtection="1">
      <alignment horizontal="right"/>
      <protection locked="0"/>
    </xf>
    <xf numFmtId="0" fontId="4" fillId="3" borderId="28" xfId="0" applyFont="1" applyFill="1" applyBorder="1" applyAlignment="1" applyProtection="1">
      <alignment horizontal="left"/>
      <protection locked="0"/>
    </xf>
    <xf numFmtId="170" fontId="4" fillId="6" borderId="19" xfId="7" applyNumberFormat="1" applyFont="1" applyFill="1" applyBorder="1" applyAlignment="1" applyProtection="1">
      <alignment horizontal="left"/>
      <protection locked="0"/>
    </xf>
    <xf numFmtId="170" fontId="4" fillId="6" borderId="22" xfId="7" applyNumberFormat="1" applyFont="1" applyFill="1" applyBorder="1" applyAlignment="1" applyProtection="1">
      <alignment horizontal="left" vertical="center"/>
      <protection locked="0"/>
    </xf>
    <xf numFmtId="170" fontId="4" fillId="3" borderId="34" xfId="7" applyNumberFormat="1" applyFont="1" applyFill="1" applyBorder="1" applyAlignment="1" applyProtection="1">
      <alignment horizontal="right" vertical="center"/>
      <protection locked="0"/>
    </xf>
    <xf numFmtId="170" fontId="4" fillId="3" borderId="24" xfId="7" applyNumberFormat="1" applyFont="1" applyFill="1" applyBorder="1" applyAlignment="1" applyProtection="1">
      <alignment horizontal="right" vertical="center"/>
      <protection locked="0"/>
    </xf>
    <xf numFmtId="170" fontId="4" fillId="3" borderId="16" xfId="7" applyNumberFormat="1" applyFont="1" applyFill="1" applyBorder="1" applyAlignment="1" applyProtection="1">
      <alignment horizontal="right" vertical="center"/>
      <protection locked="0"/>
    </xf>
    <xf numFmtId="170" fontId="4" fillId="6" borderId="30" xfId="7" applyNumberFormat="1" applyFont="1" applyFill="1" applyBorder="1" applyAlignment="1" applyProtection="1">
      <alignment horizontal="right" vertical="center"/>
      <protection locked="0"/>
    </xf>
    <xf numFmtId="170" fontId="4" fillId="6" borderId="50" xfId="7" applyNumberFormat="1" applyFont="1" applyFill="1" applyBorder="1" applyAlignment="1" applyProtection="1">
      <alignment horizontal="right"/>
      <protection locked="0"/>
    </xf>
    <xf numFmtId="166" fontId="22" fillId="6" borderId="50" xfId="7" applyNumberFormat="1" applyFont="1" applyFill="1" applyBorder="1" applyAlignment="1" applyProtection="1">
      <alignment horizontal="left"/>
      <protection locked="0"/>
    </xf>
    <xf numFmtId="170" fontId="0" fillId="0" borderId="0" xfId="0" applyNumberFormat="1" applyFont="1" applyFill="1" applyAlignment="1" applyProtection="1">
      <alignment horizontal="right"/>
      <protection locked="0"/>
    </xf>
    <xf numFmtId="170" fontId="4" fillId="3" borderId="35" xfId="7" applyNumberFormat="1" applyFont="1" applyFill="1" applyBorder="1" applyAlignment="1" applyProtection="1">
      <alignment horizontal="right" vertical="center"/>
      <protection locked="0"/>
    </xf>
    <xf numFmtId="0" fontId="11" fillId="0" borderId="0" xfId="0" applyFont="1" applyAlignment="1" applyProtection="1">
      <alignment horizontal="left"/>
      <protection locked="0"/>
    </xf>
    <xf numFmtId="0" fontId="11" fillId="0" borderId="0" xfId="0" applyFont="1" applyAlignment="1" applyProtection="1">
      <alignment horizontal="left" wrapText="1"/>
      <protection locked="0"/>
    </xf>
    <xf numFmtId="0" fontId="4" fillId="3" borderId="36" xfId="0" applyFont="1" applyFill="1" applyBorder="1" applyAlignment="1" applyProtection="1">
      <alignment horizontal="left"/>
      <protection locked="0"/>
    </xf>
    <xf numFmtId="170" fontId="4" fillId="6" borderId="31" xfId="7" applyNumberFormat="1" applyFont="1" applyFill="1" applyBorder="1" applyAlignment="1" applyProtection="1">
      <alignment horizontal="right" vertical="center"/>
      <protection locked="0"/>
    </xf>
    <xf numFmtId="170" fontId="4" fillId="3" borderId="39" xfId="7" applyNumberFormat="1" applyFont="1" applyFill="1" applyBorder="1" applyAlignment="1" applyProtection="1">
      <alignment horizontal="right" vertical="center"/>
      <protection locked="0"/>
    </xf>
    <xf numFmtId="170" fontId="4" fillId="3" borderId="53" xfId="7" applyNumberFormat="1" applyFont="1" applyFill="1" applyBorder="1" applyAlignment="1" applyProtection="1">
      <alignment horizontal="right" vertical="center"/>
      <protection locked="0"/>
    </xf>
    <xf numFmtId="170" fontId="4" fillId="3" borderId="54" xfId="7" applyNumberFormat="1" applyFont="1" applyFill="1" applyBorder="1" applyAlignment="1" applyProtection="1">
      <alignment horizontal="right" vertical="center"/>
      <protection locked="0"/>
    </xf>
    <xf numFmtId="170" fontId="4" fillId="3" borderId="29" xfId="7" applyNumberFormat="1" applyFont="1" applyFill="1" applyBorder="1" applyAlignment="1" applyProtection="1">
      <alignment horizontal="right" vertical="center"/>
      <protection locked="0"/>
    </xf>
    <xf numFmtId="170" fontId="4" fillId="6" borderId="55" xfId="7" applyNumberFormat="1" applyFont="1" applyFill="1" applyBorder="1" applyAlignment="1" applyProtection="1">
      <alignment horizontal="right"/>
      <protection locked="0"/>
    </xf>
    <xf numFmtId="0" fontId="19" fillId="9" borderId="42" xfId="0" applyFont="1" applyFill="1" applyBorder="1" applyAlignment="1" applyProtection="1">
      <alignment wrapText="1"/>
      <protection locked="0"/>
    </xf>
    <xf numFmtId="166" fontId="19" fillId="9" borderId="42" xfId="7" applyNumberFormat="1" applyFont="1" applyFill="1" applyBorder="1" applyAlignment="1" applyProtection="1">
      <alignment horizontal="left"/>
      <protection locked="0"/>
    </xf>
    <xf numFmtId="170" fontId="19" fillId="9" borderId="43" xfId="7" applyNumberFormat="1" applyFont="1" applyFill="1" applyBorder="1" applyAlignment="1" applyProtection="1">
      <alignment horizontal="left"/>
      <protection locked="0"/>
    </xf>
    <xf numFmtId="170" fontId="19" fillId="9" borderId="44" xfId="7" applyNumberFormat="1" applyFont="1" applyFill="1" applyBorder="1" applyAlignment="1" applyProtection="1">
      <alignment horizontal="right"/>
      <protection locked="0"/>
    </xf>
    <xf numFmtId="170" fontId="19" fillId="9" borderId="45" xfId="7" applyNumberFormat="1" applyFont="1" applyFill="1" applyBorder="1" applyAlignment="1" applyProtection="1">
      <alignment horizontal="right"/>
      <protection locked="0"/>
    </xf>
    <xf numFmtId="170" fontId="19" fillId="9" borderId="47" xfId="7" applyNumberFormat="1" applyFont="1" applyFill="1" applyBorder="1" applyAlignment="1" applyProtection="1">
      <alignment horizontal="right" vertical="center"/>
      <protection locked="0"/>
    </xf>
    <xf numFmtId="170" fontId="19" fillId="9" borderId="56" xfId="7" applyNumberFormat="1" applyFont="1" applyFill="1" applyBorder="1" applyAlignment="1" applyProtection="1">
      <alignment horizontal="right" vertical="center"/>
      <protection locked="0"/>
    </xf>
    <xf numFmtId="170" fontId="19" fillId="9" borderId="44" xfId="7" applyNumberFormat="1" applyFont="1" applyFill="1" applyBorder="1" applyAlignment="1" applyProtection="1">
      <alignment horizontal="right" vertical="center"/>
      <protection locked="0"/>
    </xf>
    <xf numFmtId="170" fontId="19" fillId="9" borderId="43" xfId="7" applyNumberFormat="1" applyFont="1" applyFill="1" applyBorder="1" applyAlignment="1" applyProtection="1">
      <alignment horizontal="right" vertical="center"/>
      <protection locked="0"/>
    </xf>
    <xf numFmtId="170" fontId="19" fillId="9" borderId="55" xfId="7" applyNumberFormat="1" applyFont="1" applyFill="1" applyBorder="1" applyAlignment="1" applyProtection="1">
      <alignment horizontal="right"/>
      <protection locked="0"/>
    </xf>
    <xf numFmtId="0" fontId="8" fillId="3" borderId="47" xfId="0" applyFont="1" applyFill="1" applyBorder="1" applyAlignment="1" applyProtection="1">
      <alignment horizontal="left" wrapText="1"/>
      <protection locked="0"/>
    </xf>
    <xf numFmtId="0" fontId="8" fillId="3" borderId="48" xfId="0" applyFont="1" applyFill="1" applyBorder="1" applyAlignment="1" applyProtection="1">
      <alignment horizontal="left" wrapText="1"/>
      <protection locked="0"/>
    </xf>
    <xf numFmtId="170" fontId="8" fillId="3" borderId="48" xfId="7" applyNumberFormat="1" applyFont="1" applyFill="1" applyBorder="1" applyAlignment="1" applyProtection="1">
      <alignment horizontal="right" vertical="center"/>
      <protection locked="0"/>
    </xf>
    <xf numFmtId="0" fontId="0" fillId="0" borderId="50" xfId="0" applyFill="1" applyBorder="1" applyProtection="1">
      <protection locked="0"/>
    </xf>
    <xf numFmtId="0" fontId="19" fillId="9" borderId="55" xfId="0" applyFont="1" applyFill="1" applyBorder="1" applyAlignment="1" applyProtection="1">
      <alignment vertical="center"/>
      <protection locked="0"/>
    </xf>
    <xf numFmtId="166" fontId="23" fillId="9" borderId="55" xfId="7" applyNumberFormat="1" applyFont="1" applyFill="1" applyBorder="1" applyAlignment="1" applyProtection="1">
      <alignment horizontal="left"/>
      <protection locked="0"/>
    </xf>
    <xf numFmtId="166" fontId="23" fillId="9" borderId="57" xfId="7" applyNumberFormat="1" applyFont="1" applyFill="1" applyBorder="1" applyAlignment="1" applyProtection="1">
      <alignment horizontal="left"/>
      <protection locked="0"/>
    </xf>
    <xf numFmtId="2" fontId="8" fillId="9" borderId="58" xfId="7" applyNumberFormat="1" applyFont="1" applyFill="1" applyBorder="1" applyAlignment="1" applyProtection="1">
      <alignment horizontal="right"/>
      <protection locked="0"/>
    </xf>
    <xf numFmtId="2" fontId="8" fillId="9" borderId="59" xfId="7" applyNumberFormat="1" applyFont="1" applyFill="1" applyBorder="1" applyAlignment="1" applyProtection="1">
      <alignment horizontal="right"/>
      <protection locked="0"/>
    </xf>
    <xf numFmtId="170" fontId="19" fillId="9" borderId="48" xfId="7" applyNumberFormat="1" applyFont="1" applyFill="1" applyBorder="1" applyAlignment="1" applyProtection="1">
      <alignment horizontal="right" vertical="center"/>
      <protection locked="0"/>
    </xf>
    <xf numFmtId="170" fontId="19" fillId="9" borderId="42" xfId="7" applyNumberFormat="1" applyFont="1" applyFill="1" applyBorder="1" applyAlignment="1" applyProtection="1">
      <alignment horizontal="right"/>
      <protection locked="0"/>
    </xf>
    <xf numFmtId="165" fontId="24" fillId="0" borderId="0" xfId="0" applyNumberFormat="1" applyFont="1" applyAlignment="1" applyProtection="1">
      <alignment horizontal="left"/>
      <protection locked="0"/>
    </xf>
    <xf numFmtId="0" fontId="4" fillId="0" borderId="0" xfId="0" applyFont="1" applyAlignment="1" applyProtection="1">
      <alignment horizontal="left"/>
      <protection locked="0"/>
    </xf>
    <xf numFmtId="0" fontId="25" fillId="0" borderId="0" xfId="0" applyFont="1" applyFill="1" applyAlignment="1" applyProtection="1">
      <alignment horizontal="center" wrapText="1"/>
      <protection locked="0"/>
    </xf>
    <xf numFmtId="0" fontId="2" fillId="0" borderId="0" xfId="0" applyFont="1" applyProtection="1">
      <protection locked="0"/>
    </xf>
    <xf numFmtId="0" fontId="4" fillId="0" borderId="0" xfId="0" applyFont="1" applyAlignment="1" applyProtection="1">
      <protection locked="0"/>
    </xf>
    <xf numFmtId="0" fontId="0" fillId="0" borderId="0" xfId="0" applyAlignment="1" applyProtection="1">
      <alignment horizontal="left"/>
      <protection locked="0"/>
    </xf>
    <xf numFmtId="0" fontId="8" fillId="3" borderId="1" xfId="0" applyFont="1" applyFill="1" applyBorder="1" applyAlignment="1">
      <alignment vertical="center" wrapText="1"/>
    </xf>
    <xf numFmtId="0" fontId="13" fillId="3" borderId="2" xfId="0" applyFont="1" applyFill="1" applyBorder="1" applyAlignment="1" applyProtection="1">
      <alignment horizontal="right" vertical="center"/>
      <protection locked="0"/>
    </xf>
    <xf numFmtId="0" fontId="18" fillId="9" borderId="3" xfId="0" applyFont="1" applyFill="1" applyBorder="1" applyAlignment="1">
      <alignment horizontal="right" vertical="center" wrapText="1"/>
    </xf>
    <xf numFmtId="0" fontId="17" fillId="0" borderId="0" xfId="0" applyFont="1" applyProtection="1">
      <protection locked="0"/>
    </xf>
    <xf numFmtId="0" fontId="8" fillId="3" borderId="24" xfId="0" applyFont="1" applyFill="1" applyBorder="1" applyAlignment="1">
      <alignment vertical="center" wrapText="1"/>
    </xf>
    <xf numFmtId="2" fontId="8" fillId="7" borderId="29" xfId="0" applyNumberFormat="1" applyFont="1" applyFill="1" applyBorder="1" applyAlignment="1">
      <alignment vertical="center" wrapText="1"/>
    </xf>
    <xf numFmtId="165" fontId="19" fillId="9" borderId="27" xfId="0" applyNumberFormat="1" applyFont="1" applyFill="1" applyBorder="1" applyAlignment="1">
      <alignment horizontal="right" vertical="center" wrapText="1"/>
    </xf>
    <xf numFmtId="0" fontId="4" fillId="8" borderId="26" xfId="0" applyFont="1" applyFill="1" applyBorder="1" applyAlignment="1">
      <alignment horizontal="right" vertical="center" wrapText="1"/>
    </xf>
    <xf numFmtId="165" fontId="4" fillId="8" borderId="27" xfId="0" applyNumberFormat="1" applyFont="1" applyFill="1" applyBorder="1" applyAlignment="1">
      <alignment horizontal="right" vertical="center" wrapText="1"/>
    </xf>
    <xf numFmtId="0" fontId="15" fillId="0" borderId="0" xfId="0" applyFont="1" applyAlignment="1" applyProtection="1">
      <alignment horizontal="left"/>
      <protection locked="0"/>
    </xf>
    <xf numFmtId="2" fontId="4" fillId="7" borderId="24" xfId="0" applyNumberFormat="1" applyFont="1" applyFill="1" applyBorder="1" applyAlignment="1">
      <alignment horizontal="left" vertical="center" wrapText="1"/>
    </xf>
    <xf numFmtId="2" fontId="4" fillId="7" borderId="24" xfId="0" applyNumberFormat="1" applyFont="1" applyFill="1" applyBorder="1" applyAlignment="1">
      <alignment horizontal="left" vertical="center" wrapText="1" indent="2"/>
    </xf>
    <xf numFmtId="0" fontId="18" fillId="9" borderId="7" xfId="0" applyFont="1" applyFill="1" applyBorder="1" applyAlignment="1" applyProtection="1">
      <alignment vertical="center" wrapText="1"/>
      <protection locked="0"/>
    </xf>
    <xf numFmtId="165" fontId="18" fillId="9" borderId="8" xfId="0" applyNumberFormat="1" applyFont="1" applyFill="1" applyBorder="1" applyAlignment="1">
      <alignment horizontal="right" vertical="center" wrapText="1"/>
    </xf>
    <xf numFmtId="165" fontId="18" fillId="9" borderId="9" xfId="0" applyNumberFormat="1" applyFont="1" applyFill="1" applyBorder="1" applyAlignment="1">
      <alignment horizontal="right" vertical="center" wrapText="1"/>
    </xf>
    <xf numFmtId="0" fontId="28" fillId="10" borderId="53" xfId="10" applyFont="1" applyBorder="1"/>
    <xf numFmtId="0" fontId="28" fillId="10" borderId="38" xfId="10" applyFont="1" applyBorder="1" applyAlignment="1">
      <alignment horizontal="center" vertical="center"/>
    </xf>
    <xf numFmtId="0" fontId="28" fillId="10" borderId="29" xfId="10" applyFont="1" applyBorder="1" applyAlignment="1">
      <alignment horizontal="center" vertical="center"/>
    </xf>
    <xf numFmtId="0" fontId="30" fillId="0" borderId="61" xfId="11" applyFont="1" applyBorder="1">
      <alignment horizontal="left" vertical="center" wrapText="1" indent="1"/>
    </xf>
    <xf numFmtId="44" fontId="31" fillId="0" borderId="0" xfId="9" applyFont="1" applyBorder="1"/>
    <xf numFmtId="0" fontId="30" fillId="0" borderId="62" xfId="11" applyFont="1" applyBorder="1">
      <alignment horizontal="left" vertical="center" wrapText="1" indent="1"/>
    </xf>
    <xf numFmtId="44" fontId="31" fillId="0" borderId="63" xfId="9" applyFont="1" applyBorder="1"/>
    <xf numFmtId="0" fontId="32" fillId="0" borderId="0" xfId="12" applyFont="1"/>
    <xf numFmtId="1" fontId="32" fillId="0" borderId="0" xfId="12" applyNumberFormat="1" applyFont="1"/>
    <xf numFmtId="0" fontId="16" fillId="0" borderId="0" xfId="12" applyFont="1"/>
    <xf numFmtId="0" fontId="30" fillId="0" borderId="64" xfId="11" applyFont="1" applyBorder="1">
      <alignment horizontal="left" vertical="center" wrapText="1" indent="1"/>
    </xf>
    <xf numFmtId="10" fontId="31" fillId="0" borderId="38" xfId="1" applyNumberFormat="1" applyFont="1" applyBorder="1"/>
    <xf numFmtId="10" fontId="31" fillId="0" borderId="63" xfId="1" applyNumberFormat="1" applyFont="1" applyBorder="1"/>
    <xf numFmtId="171" fontId="4" fillId="3" borderId="0" xfId="1" applyNumberFormat="1" applyFont="1" applyFill="1" applyBorder="1" applyAlignment="1">
      <alignment horizontal="right" vertical="center" wrapText="1"/>
    </xf>
    <xf numFmtId="172" fontId="4" fillId="3" borderId="8" xfId="1" applyNumberFormat="1" applyFont="1" applyFill="1" applyBorder="1" applyAlignment="1">
      <alignment horizontal="right" vertical="center" wrapText="1"/>
    </xf>
    <xf numFmtId="0" fontId="4" fillId="6" borderId="0" xfId="6" applyFill="1" applyAlignment="1">
      <alignment horizontal="left" vertical="top" wrapText="1"/>
    </xf>
    <xf numFmtId="0" fontId="8" fillId="6" borderId="0" xfId="6" applyFont="1" applyFill="1" applyAlignment="1">
      <alignment horizontal="left" vertical="center" wrapText="1"/>
    </xf>
    <xf numFmtId="0" fontId="11" fillId="3" borderId="12" xfId="0" applyFont="1" applyFill="1" applyBorder="1" applyAlignment="1">
      <alignment horizontal="center"/>
    </xf>
    <xf numFmtId="0" fontId="11" fillId="3" borderId="13" xfId="0" applyFont="1" applyFill="1" applyBorder="1" applyAlignment="1">
      <alignment horizontal="center"/>
    </xf>
    <xf numFmtId="0" fontId="11" fillId="3" borderId="14" xfId="0" applyFont="1" applyFill="1" applyBorder="1" applyAlignment="1">
      <alignment horizontal="center"/>
    </xf>
    <xf numFmtId="0" fontId="11" fillId="3" borderId="16" xfId="0" applyFont="1" applyFill="1" applyBorder="1" applyAlignment="1">
      <alignment horizontal="center"/>
    </xf>
    <xf numFmtId="0" fontId="11" fillId="3" borderId="17" xfId="0" applyFont="1" applyFill="1" applyBorder="1" applyAlignment="1">
      <alignment horizontal="center"/>
    </xf>
  </cellXfs>
  <cellStyles count="13">
    <cellStyle name="Accent1" xfId="10" builtinId="29"/>
    <cellStyle name="Comma 2 3" xfId="7"/>
    <cellStyle name="Currency" xfId="9" builtinId="4"/>
    <cellStyle name="Normal" xfId="0" builtinId="0"/>
    <cellStyle name="Normal 10" xfId="5"/>
    <cellStyle name="Normal 114" xfId="4"/>
    <cellStyle name="Normal 13" xfId="3"/>
    <cellStyle name="Normal 2" xfId="12"/>
    <cellStyle name="Normal 2 2 2" xfId="2"/>
    <cellStyle name="Normal 4" xfId="6"/>
    <cellStyle name="Percent" xfId="1" builtinId="5"/>
    <cellStyle name="Percent 2" xfId="8"/>
    <cellStyle name="Row label 1" xfId="1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hyperlink" Target="#'1.1 Instructions'!A1"/><Relationship Id="rId2" Type="http://schemas.openxmlformats.org/officeDocument/2006/relationships/hyperlink" Target="#Contents!A1"/><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10</xdr:col>
      <xdr:colOff>295275</xdr:colOff>
      <xdr:row>46</xdr:row>
      <xdr:rowOff>104775</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609600" y="571500"/>
          <a:ext cx="5781675" cy="82962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xdr:rowOff>
    </xdr:from>
    <xdr:to>
      <xdr:col>1</xdr:col>
      <xdr:colOff>0</xdr:colOff>
      <xdr:row>5</xdr:row>
      <xdr:rowOff>1</xdr:rowOff>
    </xdr:to>
    <xdr:grpSp>
      <xdr:nvGrpSpPr>
        <xdr:cNvPr id="2" name="Group 1"/>
        <xdr:cNvGrpSpPr>
          <a:grpSpLocks/>
        </xdr:cNvGrpSpPr>
      </xdr:nvGrpSpPr>
      <xdr:grpSpPr bwMode="auto">
        <a:xfrm>
          <a:off x="0" y="1"/>
          <a:ext cx="1066800" cy="1533525"/>
          <a:chOff x="0" y="0"/>
          <a:chExt cx="78" cy="103"/>
        </a:xfrm>
      </xdr:grpSpPr>
      <xdr:grpSp>
        <xdr:nvGrpSpPr>
          <xdr:cNvPr id="3" name="Group 2"/>
          <xdr:cNvGrpSpPr>
            <a:grpSpLocks/>
          </xdr:cNvGrpSpPr>
        </xdr:nvGrpSpPr>
        <xdr:grpSpPr bwMode="auto">
          <a:xfrm>
            <a:off x="0" y="0"/>
            <a:ext cx="78" cy="103"/>
            <a:chOff x="64" y="0"/>
            <a:chExt cx="78" cy="103"/>
          </a:xfrm>
        </xdr:grpSpPr>
        <xdr:sp macro="" textlink="">
          <xdr:nvSpPr>
            <xdr:cNvPr id="6" name="Rectangle 3"/>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7" name="Picture 4" descr="item"/>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dimension ref="A1"/>
  <sheetViews>
    <sheetView tabSelected="1" topLeftCell="A10" workbookViewId="0">
      <selection activeCell="P23" sqref="P23"/>
    </sheetView>
  </sheetViews>
  <sheetFormatPr defaultRowHeight="1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E78"/>
  <sheetViews>
    <sheetView workbookViewId="0">
      <selection activeCell="V56" sqref="V56"/>
    </sheetView>
  </sheetViews>
  <sheetFormatPr defaultRowHeight="15"/>
  <cols>
    <col min="1" max="1" width="16" style="4" customWidth="1"/>
    <col min="2" max="2" width="36.140625" style="4" customWidth="1"/>
    <col min="3" max="3" width="9" style="4" bestFit="1" customWidth="1"/>
    <col min="4" max="4" width="8.85546875" style="4" bestFit="1" customWidth="1"/>
    <col min="5" max="5" width="9.140625" style="4" bestFit="1" customWidth="1"/>
    <col min="6" max="8" width="9" style="4" bestFit="1" customWidth="1"/>
    <col min="9" max="9" width="9.140625" style="4" bestFit="1" customWidth="1"/>
    <col min="10" max="10" width="37" style="4" customWidth="1"/>
    <col min="11" max="11" width="9" style="4" bestFit="1" customWidth="1"/>
    <col min="12" max="12" width="8.7109375" style="4" bestFit="1" customWidth="1"/>
    <col min="13" max="16" width="9.28515625" style="4" bestFit="1" customWidth="1"/>
    <col min="17" max="17" width="9.85546875" style="4" customWidth="1"/>
    <col min="18" max="21" width="9.28515625" style="4" bestFit="1" customWidth="1"/>
    <col min="22" max="16384" width="9.140625" style="4"/>
  </cols>
  <sheetData>
    <row r="1" spans="2:31" ht="22.5" customHeight="1">
      <c r="B1" s="1" t="s">
        <v>0</v>
      </c>
      <c r="C1" s="2"/>
      <c r="D1" s="2"/>
      <c r="E1" s="2"/>
      <c r="F1" s="2"/>
      <c r="G1" s="2"/>
      <c r="H1" s="2"/>
      <c r="I1" s="2"/>
      <c r="J1" s="2"/>
      <c r="K1" s="2"/>
      <c r="L1" s="2"/>
      <c r="M1" s="2"/>
      <c r="N1" s="2"/>
      <c r="O1" s="2"/>
      <c r="P1" s="2"/>
      <c r="Q1" s="2"/>
      <c r="R1" s="2"/>
      <c r="S1" s="2"/>
      <c r="T1" s="2"/>
      <c r="U1" s="2"/>
      <c r="V1" s="2"/>
      <c r="W1" s="2"/>
      <c r="X1" s="2"/>
      <c r="Y1" s="2"/>
      <c r="Z1" s="2"/>
      <c r="AA1" s="3"/>
    </row>
    <row r="2" spans="2:31" ht="24" customHeight="1">
      <c r="B2" s="5"/>
      <c r="C2" s="2"/>
      <c r="D2" s="2"/>
      <c r="E2" s="2"/>
      <c r="F2" s="2"/>
      <c r="G2" s="2"/>
      <c r="H2" s="2"/>
      <c r="I2" s="2"/>
      <c r="J2" s="2"/>
      <c r="K2" s="2"/>
      <c r="L2" s="2"/>
      <c r="M2" s="2"/>
      <c r="N2" s="2"/>
      <c r="O2" s="2"/>
      <c r="P2" s="2"/>
      <c r="Q2" s="2"/>
      <c r="R2" s="2"/>
      <c r="S2" s="2"/>
      <c r="T2" s="2"/>
      <c r="U2" s="2"/>
      <c r="V2" s="2"/>
      <c r="W2" s="2"/>
      <c r="X2" s="2"/>
      <c r="Y2" s="2"/>
      <c r="Z2" s="2"/>
      <c r="AA2" s="3"/>
    </row>
    <row r="3" spans="2:31" ht="27" customHeight="1">
      <c r="B3" s="1" t="s">
        <v>1</v>
      </c>
      <c r="C3" s="2"/>
      <c r="D3" s="2"/>
      <c r="E3" s="2"/>
      <c r="F3" s="2"/>
      <c r="G3" s="2"/>
      <c r="H3" s="2"/>
      <c r="I3" s="2"/>
      <c r="J3" s="2"/>
      <c r="K3" s="2"/>
      <c r="L3" s="2"/>
      <c r="M3" s="2"/>
      <c r="N3" s="2"/>
      <c r="O3" s="2"/>
      <c r="P3" s="2"/>
      <c r="Q3" s="2"/>
      <c r="R3" s="2"/>
      <c r="S3" s="2"/>
      <c r="T3" s="2"/>
      <c r="U3" s="2"/>
      <c r="V3" s="2"/>
      <c r="W3" s="2"/>
      <c r="X3" s="2"/>
      <c r="Y3" s="2"/>
      <c r="Z3" s="2"/>
      <c r="AA3" s="3"/>
    </row>
    <row r="4" spans="2:31" ht="23.25">
      <c r="B4" s="6" t="s">
        <v>2</v>
      </c>
      <c r="C4" s="6"/>
      <c r="D4" s="6"/>
      <c r="E4" s="6"/>
      <c r="F4" s="6"/>
      <c r="G4" s="6"/>
      <c r="H4" s="6"/>
      <c r="I4" s="6"/>
      <c r="J4" s="6"/>
      <c r="K4" s="6"/>
      <c r="L4" s="6"/>
      <c r="M4" s="6"/>
      <c r="N4" s="6"/>
      <c r="O4" s="6"/>
      <c r="P4" s="6"/>
      <c r="Q4" s="6"/>
      <c r="R4" s="6"/>
      <c r="S4" s="6"/>
      <c r="T4" s="6"/>
      <c r="U4" s="6"/>
      <c r="V4" s="6"/>
      <c r="W4" s="6"/>
      <c r="X4" s="6"/>
      <c r="Y4" s="6"/>
      <c r="Z4" s="6"/>
      <c r="AA4" s="7"/>
    </row>
    <row r="5" spans="2:31" ht="24" customHeight="1"/>
    <row r="6" spans="2:31" ht="17.25" customHeight="1">
      <c r="B6" s="8" t="s">
        <v>3</v>
      </c>
      <c r="C6" s="8"/>
      <c r="D6" s="8"/>
      <c r="E6" s="8"/>
      <c r="F6" s="8"/>
      <c r="G6" s="8"/>
      <c r="H6" s="8"/>
      <c r="I6" s="8"/>
      <c r="J6" s="8"/>
      <c r="K6" s="8"/>
      <c r="L6" s="8"/>
      <c r="M6" s="8"/>
      <c r="N6" s="8"/>
      <c r="O6" s="8"/>
      <c r="P6" s="8"/>
      <c r="Q6" s="8"/>
      <c r="R6" s="8"/>
      <c r="S6" s="8"/>
      <c r="T6" s="8"/>
      <c r="U6" s="8"/>
      <c r="V6" s="8"/>
      <c r="W6" s="8"/>
      <c r="X6" s="8"/>
      <c r="Y6" s="8"/>
      <c r="Z6" s="8"/>
      <c r="AA6" s="9"/>
    </row>
    <row r="7" spans="2:31">
      <c r="B7" s="10"/>
      <c r="C7" s="10"/>
      <c r="D7" s="10"/>
      <c r="E7" s="10"/>
      <c r="F7" s="10"/>
      <c r="G7" s="10"/>
      <c r="H7" s="10"/>
      <c r="I7" s="10"/>
      <c r="J7" s="10"/>
      <c r="K7" s="10"/>
      <c r="L7" s="10"/>
      <c r="M7" s="10"/>
      <c r="N7" s="10"/>
      <c r="O7" s="10"/>
      <c r="P7" s="10"/>
      <c r="Q7" s="10"/>
      <c r="R7" s="10"/>
      <c r="S7" s="10"/>
      <c r="T7" s="10"/>
      <c r="U7" s="10"/>
      <c r="V7" s="10"/>
      <c r="W7" s="10"/>
      <c r="X7" s="10"/>
      <c r="Y7" s="10"/>
      <c r="Z7" s="10"/>
      <c r="AA7" s="10"/>
    </row>
    <row r="8" spans="2:31" ht="25.5" customHeight="1">
      <c r="B8" s="299" t="s">
        <v>4</v>
      </c>
      <c r="C8" s="299"/>
      <c r="D8" s="299"/>
      <c r="E8" s="299"/>
      <c r="F8" s="299"/>
      <c r="G8" s="299"/>
      <c r="H8" s="299"/>
      <c r="I8" s="299"/>
      <c r="J8" s="299"/>
      <c r="K8" s="299"/>
      <c r="L8" s="299"/>
      <c r="M8" s="299"/>
      <c r="N8" s="299"/>
      <c r="O8" s="299"/>
      <c r="P8" s="299"/>
      <c r="Q8" s="299"/>
      <c r="R8" s="299"/>
      <c r="S8" s="299"/>
      <c r="T8" s="299"/>
      <c r="U8" s="299"/>
      <c r="V8" s="299"/>
      <c r="W8" s="299"/>
      <c r="X8" s="299"/>
      <c r="Y8" s="299"/>
      <c r="Z8" s="299"/>
      <c r="AA8" s="11"/>
    </row>
    <row r="9" spans="2:31" ht="198" customHeight="1">
      <c r="B9" s="298" t="s">
        <v>5</v>
      </c>
      <c r="C9" s="298"/>
      <c r="D9" s="298"/>
      <c r="E9" s="298"/>
      <c r="F9" s="298"/>
      <c r="G9" s="298"/>
      <c r="H9" s="298"/>
      <c r="I9" s="298"/>
      <c r="J9" s="298"/>
      <c r="K9" s="298"/>
      <c r="L9" s="298"/>
      <c r="M9" s="298"/>
      <c r="N9" s="298"/>
      <c r="O9" s="298"/>
      <c r="P9" s="298"/>
      <c r="Q9" s="298"/>
      <c r="R9" s="298"/>
      <c r="S9" s="298"/>
      <c r="T9" s="298"/>
      <c r="U9" s="298"/>
      <c r="V9" s="298"/>
      <c r="W9" s="298"/>
      <c r="X9" s="298"/>
      <c r="Y9" s="298"/>
      <c r="Z9" s="298"/>
      <c r="AA9" s="12"/>
    </row>
    <row r="10" spans="2:31">
      <c r="B10" s="13"/>
      <c r="C10" s="13"/>
      <c r="D10" s="13"/>
      <c r="E10" s="13"/>
      <c r="F10" s="13"/>
      <c r="G10" s="13"/>
      <c r="H10" s="13"/>
      <c r="I10" s="13"/>
      <c r="J10" s="13"/>
      <c r="K10" s="13"/>
      <c r="L10" s="13"/>
      <c r="M10" s="13"/>
      <c r="N10" s="13"/>
      <c r="O10" s="13"/>
      <c r="P10" s="13"/>
      <c r="Q10" s="13"/>
      <c r="R10" s="13"/>
      <c r="S10" s="13"/>
      <c r="T10" s="13"/>
      <c r="U10" s="13"/>
      <c r="V10" s="14"/>
      <c r="W10" s="14"/>
      <c r="X10" s="14"/>
      <c r="Y10" s="14"/>
      <c r="Z10" s="14"/>
      <c r="AA10" s="14"/>
    </row>
    <row r="11" spans="2:31" ht="15.75" thickBot="1">
      <c r="B11" s="15"/>
      <c r="C11" s="13"/>
      <c r="D11" s="13"/>
      <c r="E11" s="13"/>
      <c r="F11" s="13"/>
      <c r="G11" s="13"/>
      <c r="H11" s="13"/>
      <c r="I11" s="13"/>
      <c r="J11" s="13"/>
      <c r="K11" s="13"/>
      <c r="L11" s="13"/>
      <c r="M11" s="13"/>
      <c r="N11" s="13"/>
      <c r="O11" s="13"/>
      <c r="P11" s="13"/>
      <c r="Q11" s="13"/>
      <c r="R11" s="13"/>
      <c r="S11" s="13"/>
      <c r="T11" s="13"/>
      <c r="U11" s="13"/>
      <c r="V11" s="14"/>
      <c r="W11" s="14"/>
      <c r="X11" s="14"/>
      <c r="Y11" s="14"/>
      <c r="Z11" s="14"/>
      <c r="AA11" s="14"/>
    </row>
    <row r="12" spans="2:31">
      <c r="B12" s="16" t="s">
        <v>6</v>
      </c>
      <c r="C12" s="17">
        <v>39172</v>
      </c>
      <c r="D12" s="17">
        <v>39263</v>
      </c>
      <c r="E12" s="17">
        <v>39355</v>
      </c>
      <c r="F12" s="17">
        <v>39447</v>
      </c>
      <c r="G12" s="17">
        <v>39538</v>
      </c>
      <c r="H12" s="17">
        <v>39629</v>
      </c>
      <c r="I12" s="17">
        <v>39721</v>
      </c>
      <c r="J12" s="17">
        <v>39813</v>
      </c>
      <c r="K12" s="17">
        <v>39903</v>
      </c>
      <c r="L12" s="17">
        <v>39994</v>
      </c>
      <c r="M12" s="17">
        <v>40086</v>
      </c>
      <c r="N12" s="17">
        <v>40178</v>
      </c>
      <c r="O12" s="17">
        <v>40268</v>
      </c>
      <c r="P12" s="17">
        <v>40359</v>
      </c>
      <c r="Q12" s="17">
        <v>40451</v>
      </c>
      <c r="R12" s="17">
        <v>40543</v>
      </c>
      <c r="S12" s="17">
        <v>40633</v>
      </c>
      <c r="T12" s="17">
        <v>40724</v>
      </c>
      <c r="U12" s="17">
        <v>40816</v>
      </c>
      <c r="V12" s="17">
        <v>40908</v>
      </c>
      <c r="W12" s="17">
        <v>40999</v>
      </c>
      <c r="X12" s="17">
        <v>41090</v>
      </c>
      <c r="Y12" s="17">
        <v>41182</v>
      </c>
      <c r="Z12" s="18">
        <v>41274</v>
      </c>
      <c r="AA12" s="14"/>
      <c r="AB12" s="14"/>
      <c r="AC12" s="14"/>
      <c r="AD12" s="14"/>
      <c r="AE12" s="19"/>
    </row>
    <row r="13" spans="2:31">
      <c r="B13" s="20" t="s">
        <v>7</v>
      </c>
      <c r="C13" s="21">
        <v>155.6</v>
      </c>
      <c r="D13" s="21">
        <v>157.5</v>
      </c>
      <c r="E13" s="21">
        <v>158.6</v>
      </c>
      <c r="F13" s="21">
        <v>160.1</v>
      </c>
      <c r="G13" s="21">
        <v>162.19999999999999</v>
      </c>
      <c r="H13" s="21">
        <v>164.6</v>
      </c>
      <c r="I13" s="21">
        <v>166.5</v>
      </c>
      <c r="J13" s="21">
        <v>166</v>
      </c>
      <c r="K13" s="21">
        <v>166.2</v>
      </c>
      <c r="L13" s="21">
        <v>167</v>
      </c>
      <c r="M13" s="21">
        <v>168.6</v>
      </c>
      <c r="N13" s="21">
        <v>169.5</v>
      </c>
      <c r="O13" s="21">
        <v>171</v>
      </c>
      <c r="P13" s="21">
        <v>172.1</v>
      </c>
      <c r="Q13" s="21">
        <v>173.3</v>
      </c>
      <c r="R13" s="21">
        <v>174</v>
      </c>
      <c r="S13" s="21">
        <v>176.7</v>
      </c>
      <c r="T13" s="21">
        <v>178.3</v>
      </c>
      <c r="U13" s="21">
        <v>179.4</v>
      </c>
      <c r="V13" s="21">
        <v>179.4</v>
      </c>
      <c r="W13" s="22"/>
      <c r="X13" s="22"/>
      <c r="Y13" s="22"/>
      <c r="Z13" s="23"/>
      <c r="AA13" s="14"/>
      <c r="AB13" s="14"/>
      <c r="AC13" s="14"/>
      <c r="AD13" s="14"/>
    </row>
    <row r="14" spans="2:31" ht="15.75" thickBot="1">
      <c r="B14" s="24" t="s">
        <v>8</v>
      </c>
      <c r="C14" s="25"/>
      <c r="D14" s="25"/>
      <c r="E14" s="25"/>
      <c r="F14" s="25"/>
      <c r="G14" s="25"/>
      <c r="H14" s="25"/>
      <c r="I14" s="25"/>
      <c r="J14" s="25"/>
      <c r="K14" s="25"/>
      <c r="L14" s="25"/>
      <c r="M14" s="25"/>
      <c r="N14" s="25"/>
      <c r="O14" s="26">
        <v>95.2</v>
      </c>
      <c r="P14" s="26">
        <v>95.8</v>
      </c>
      <c r="Q14" s="26">
        <v>96.5</v>
      </c>
      <c r="R14" s="26">
        <v>96.9</v>
      </c>
      <c r="S14" s="26">
        <v>98.3</v>
      </c>
      <c r="T14" s="26">
        <v>99.2</v>
      </c>
      <c r="U14" s="26">
        <v>99.8</v>
      </c>
      <c r="V14" s="26">
        <v>99.8</v>
      </c>
      <c r="W14" s="26">
        <v>99.9</v>
      </c>
      <c r="X14" s="26">
        <v>100.4</v>
      </c>
      <c r="Y14" s="26">
        <v>101.8</v>
      </c>
      <c r="Z14" s="27">
        <v>102</v>
      </c>
      <c r="AA14" s="14"/>
      <c r="AB14" s="14"/>
      <c r="AC14" s="14"/>
      <c r="AD14" s="14"/>
    </row>
    <row r="15" spans="2:31" ht="15.75" thickBot="1">
      <c r="B15" s="13"/>
      <c r="C15" s="13"/>
      <c r="D15" s="13"/>
      <c r="E15" s="13"/>
      <c r="F15" s="13"/>
      <c r="G15" s="13"/>
      <c r="H15" s="13"/>
      <c r="I15" s="13"/>
      <c r="J15" s="13"/>
      <c r="K15" s="13"/>
      <c r="L15" s="13"/>
      <c r="M15" s="13"/>
      <c r="N15" s="13"/>
      <c r="O15" s="13"/>
      <c r="P15" s="13"/>
      <c r="Q15" s="13"/>
      <c r="R15" s="13"/>
      <c r="S15" s="13"/>
      <c r="T15" s="13"/>
      <c r="U15" s="13"/>
      <c r="V15" s="14"/>
      <c r="W15" s="14"/>
      <c r="X15" s="14"/>
      <c r="Y15" s="14"/>
      <c r="Z15" s="14"/>
      <c r="AA15" s="14"/>
    </row>
    <row r="16" spans="2:31" ht="15.75">
      <c r="B16" s="28"/>
      <c r="C16" s="29"/>
      <c r="D16" s="300" t="s">
        <v>9</v>
      </c>
      <c r="E16" s="301"/>
      <c r="F16" s="301"/>
      <c r="G16" s="301"/>
      <c r="H16" s="302"/>
      <c r="I16" s="30"/>
      <c r="J16" s="31"/>
      <c r="K16" s="32"/>
      <c r="L16" s="303" t="s">
        <v>9</v>
      </c>
      <c r="M16" s="301"/>
      <c r="N16" s="301"/>
      <c r="O16" s="301"/>
      <c r="P16" s="304"/>
      <c r="Q16" s="303" t="s">
        <v>10</v>
      </c>
      <c r="R16" s="301"/>
      <c r="S16" s="301"/>
      <c r="T16" s="301"/>
      <c r="U16" s="302"/>
    </row>
    <row r="17" spans="2:23" ht="15.75" thickBot="1">
      <c r="B17" s="33" t="s">
        <v>11</v>
      </c>
      <c r="C17" s="34" t="s">
        <v>12</v>
      </c>
      <c r="D17" s="35" t="s">
        <v>13</v>
      </c>
      <c r="E17" s="36" t="s">
        <v>14</v>
      </c>
      <c r="F17" s="36" t="s">
        <v>15</v>
      </c>
      <c r="G17" s="36" t="s">
        <v>16</v>
      </c>
      <c r="H17" s="37" t="s">
        <v>17</v>
      </c>
      <c r="I17" s="30"/>
      <c r="J17" s="38" t="s">
        <v>11</v>
      </c>
      <c r="K17" s="36" t="s">
        <v>12</v>
      </c>
      <c r="L17" s="36" t="s">
        <v>13</v>
      </c>
      <c r="M17" s="36" t="s">
        <v>14</v>
      </c>
      <c r="N17" s="36" t="s">
        <v>15</v>
      </c>
      <c r="O17" s="36" t="s">
        <v>16</v>
      </c>
      <c r="P17" s="36" t="s">
        <v>17</v>
      </c>
      <c r="Q17" s="36" t="s">
        <v>18</v>
      </c>
      <c r="R17" s="36" t="s">
        <v>19</v>
      </c>
      <c r="S17" s="36" t="s">
        <v>20</v>
      </c>
      <c r="T17" s="36" t="s">
        <v>21</v>
      </c>
      <c r="U17" s="37" t="s">
        <v>22</v>
      </c>
    </row>
    <row r="18" spans="2:23" ht="15.75" thickBot="1">
      <c r="B18" s="39"/>
      <c r="C18" s="40"/>
      <c r="D18" s="40"/>
      <c r="E18" s="40"/>
      <c r="F18" s="40"/>
      <c r="G18" s="40"/>
      <c r="H18" s="41"/>
      <c r="I18" s="30"/>
      <c r="J18" s="39"/>
      <c r="K18" s="40"/>
      <c r="L18" s="40"/>
      <c r="M18" s="40"/>
      <c r="N18" s="40"/>
      <c r="O18" s="40"/>
      <c r="P18" s="40"/>
      <c r="Q18" s="40"/>
      <c r="R18" s="40"/>
      <c r="S18" s="40"/>
      <c r="T18" s="40"/>
      <c r="U18" s="41"/>
    </row>
    <row r="19" spans="2:23">
      <c r="B19" s="42" t="s">
        <v>23</v>
      </c>
      <c r="C19" s="43" t="s">
        <v>24</v>
      </c>
      <c r="D19" s="44" t="s">
        <v>24</v>
      </c>
      <c r="E19" s="45" t="s">
        <v>24</v>
      </c>
      <c r="F19" s="45" t="s">
        <v>25</v>
      </c>
      <c r="G19" s="45" t="s">
        <v>25</v>
      </c>
      <c r="H19" s="45" t="s">
        <v>24</v>
      </c>
      <c r="I19" s="30"/>
      <c r="J19" s="42" t="s">
        <v>23</v>
      </c>
      <c r="K19" s="43" t="s">
        <v>24</v>
      </c>
      <c r="L19" s="44" t="s">
        <v>24</v>
      </c>
      <c r="M19" s="45" t="s">
        <v>24</v>
      </c>
      <c r="N19" s="45" t="s">
        <v>25</v>
      </c>
      <c r="O19" s="46" t="s">
        <v>25</v>
      </c>
      <c r="P19" s="47" t="s">
        <v>24</v>
      </c>
      <c r="Q19" s="48"/>
      <c r="R19" s="49"/>
      <c r="S19" s="49"/>
      <c r="T19" s="49"/>
      <c r="U19" s="50"/>
      <c r="V19" s="51"/>
    </row>
    <row r="20" spans="2:23" ht="25.5">
      <c r="B20" s="52" t="s">
        <v>26</v>
      </c>
      <c r="C20" s="53">
        <v>157.95000000000002</v>
      </c>
      <c r="D20" s="54">
        <v>164.82499999999999</v>
      </c>
      <c r="E20" s="55">
        <v>167.82499999999999</v>
      </c>
      <c r="F20" s="55">
        <v>172.60000000000002</v>
      </c>
      <c r="G20" s="22"/>
      <c r="H20" s="56"/>
      <c r="I20" s="30"/>
      <c r="J20" s="57" t="s">
        <v>27</v>
      </c>
      <c r="K20" s="58"/>
      <c r="L20" s="59">
        <v>4.3526432415321059E-2</v>
      </c>
      <c r="M20" s="59">
        <v>1.8201122402548231E-2</v>
      </c>
      <c r="N20" s="59">
        <v>2.845225681513508E-2</v>
      </c>
      <c r="O20" s="59">
        <v>3.3038501560874289E-2</v>
      </c>
      <c r="P20" s="60">
        <v>1.76278015613196E-2</v>
      </c>
      <c r="Q20" s="61"/>
      <c r="R20" s="62"/>
      <c r="S20" s="62"/>
      <c r="T20" s="62"/>
      <c r="U20" s="63"/>
      <c r="V20" s="51"/>
      <c r="W20" s="51"/>
    </row>
    <row r="21" spans="2:23" ht="39" thickBot="1">
      <c r="B21" s="64" t="s">
        <v>28</v>
      </c>
      <c r="C21" s="65"/>
      <c r="D21" s="66"/>
      <c r="E21" s="67"/>
      <c r="F21" s="68">
        <v>96.1</v>
      </c>
      <c r="G21" s="68">
        <v>99.275000000000006</v>
      </c>
      <c r="H21" s="69">
        <v>101.02500000000001</v>
      </c>
      <c r="I21" s="30"/>
      <c r="J21" s="70" t="s">
        <v>29</v>
      </c>
      <c r="K21" s="71">
        <v>0.87050920417975275</v>
      </c>
      <c r="L21" s="71">
        <v>0.90839936422239764</v>
      </c>
      <c r="M21" s="71">
        <v>0.92493325224100653</v>
      </c>
      <c r="N21" s="71">
        <v>0.95124969067062581</v>
      </c>
      <c r="O21" s="297">
        <v>0.98267755506062848</v>
      </c>
      <c r="P21" s="72">
        <v>1</v>
      </c>
      <c r="Q21" s="61"/>
      <c r="R21" s="62"/>
      <c r="S21" s="62"/>
      <c r="T21" s="62"/>
      <c r="U21" s="63"/>
      <c r="V21" s="73"/>
      <c r="W21" s="51"/>
    </row>
    <row r="22" spans="2:23" ht="15.75" thickBot="1">
      <c r="B22" s="74"/>
      <c r="C22" s="75"/>
      <c r="D22" s="75"/>
      <c r="E22" s="75"/>
      <c r="F22" s="75"/>
      <c r="G22" s="75"/>
      <c r="H22" s="76"/>
      <c r="I22" s="30"/>
      <c r="J22" s="39"/>
      <c r="K22" s="296">
        <f t="shared" ref="K22:M22" si="0">L22/(1+L20)</f>
        <v>0.87050920417975275</v>
      </c>
      <c r="L22" s="296">
        <f t="shared" si="0"/>
        <v>0.90839936422239764</v>
      </c>
      <c r="M22" s="296">
        <f t="shared" si="0"/>
        <v>0.92493325224100653</v>
      </c>
      <c r="N22" s="296">
        <f>O22/(1+O20)</f>
        <v>0.95124969067062581</v>
      </c>
      <c r="O22" s="296">
        <f>1/(1+P20)</f>
        <v>0.98267755506062848</v>
      </c>
      <c r="P22" s="77"/>
      <c r="Q22" s="61"/>
      <c r="R22" s="62"/>
      <c r="S22" s="62"/>
      <c r="T22" s="62"/>
      <c r="U22" s="63"/>
      <c r="V22" s="73"/>
      <c r="W22" s="73"/>
    </row>
    <row r="23" spans="2:23">
      <c r="B23" s="78" t="s">
        <v>30</v>
      </c>
      <c r="C23" s="79"/>
      <c r="D23" s="80"/>
      <c r="E23" s="81"/>
      <c r="F23" s="81"/>
      <c r="G23" s="81"/>
      <c r="H23" s="82"/>
      <c r="I23" s="30"/>
      <c r="J23" s="78" t="s">
        <v>30</v>
      </c>
      <c r="K23" s="79"/>
      <c r="L23" s="80"/>
      <c r="M23" s="81"/>
      <c r="N23" s="81"/>
      <c r="O23" s="81"/>
      <c r="P23" s="82"/>
      <c r="Q23" s="83"/>
      <c r="R23" s="62"/>
      <c r="S23" s="62"/>
      <c r="T23" s="62"/>
      <c r="U23" s="63"/>
      <c r="V23" s="84"/>
      <c r="W23" s="73"/>
    </row>
    <row r="24" spans="2:23" ht="25.5">
      <c r="B24" s="85" t="s">
        <v>31</v>
      </c>
      <c r="C24" s="86"/>
      <c r="D24" s="87">
        <v>507.33752893950412</v>
      </c>
      <c r="E24" s="88">
        <v>517.87749633495775</v>
      </c>
      <c r="F24" s="88">
        <v>528.83456123144299</v>
      </c>
      <c r="G24" s="88">
        <v>538.56409571815948</v>
      </c>
      <c r="H24" s="89">
        <v>539.96744020624601</v>
      </c>
      <c r="I24" s="30"/>
      <c r="J24" s="90" t="s">
        <v>32</v>
      </c>
      <c r="K24" s="91"/>
      <c r="L24" s="92">
        <f>+D24/$K$21</f>
        <v>582.80547351311316</v>
      </c>
      <c r="M24" s="92">
        <f t="shared" ref="M24:P24" si="1">+E24/$K$21</f>
        <v>594.91329195414278</v>
      </c>
      <c r="N24" s="92">
        <f t="shared" si="1"/>
        <v>607.50025237210832</v>
      </c>
      <c r="O24" s="92">
        <f t="shared" si="1"/>
        <v>618.6770836336276</v>
      </c>
      <c r="P24" s="93">
        <f t="shared" si="1"/>
        <v>620.2891797279002</v>
      </c>
      <c r="Q24" s="83"/>
      <c r="R24" s="62"/>
      <c r="S24" s="62"/>
      <c r="T24" s="62"/>
      <c r="U24" s="63"/>
      <c r="V24" s="73"/>
      <c r="W24" s="84"/>
    </row>
    <row r="25" spans="2:23" ht="25.5">
      <c r="B25" s="85" t="s">
        <v>33</v>
      </c>
      <c r="C25" s="94"/>
      <c r="D25" s="95"/>
      <c r="E25" s="96"/>
      <c r="F25" s="96"/>
      <c r="G25" s="96"/>
      <c r="H25" s="97"/>
      <c r="I25" s="98"/>
      <c r="J25" s="99" t="s">
        <v>34</v>
      </c>
      <c r="K25" s="91"/>
      <c r="L25" s="91"/>
      <c r="M25" s="91"/>
      <c r="N25" s="91"/>
      <c r="O25" s="91"/>
      <c r="P25" s="91"/>
      <c r="Q25" s="83"/>
      <c r="R25" s="62"/>
      <c r="S25" s="62"/>
      <c r="T25" s="62"/>
      <c r="U25" s="63"/>
      <c r="V25" s="73"/>
      <c r="W25" s="73"/>
    </row>
    <row r="26" spans="2:23">
      <c r="B26" s="100" t="s">
        <v>35</v>
      </c>
      <c r="C26" s="101"/>
      <c r="D26" s="102">
        <v>3.8997943957646291</v>
      </c>
      <c r="E26" s="103">
        <v>4.4536284487435598</v>
      </c>
      <c r="F26" s="103">
        <v>4.9986396975862277</v>
      </c>
      <c r="G26" s="103">
        <v>5.6140574943827106</v>
      </c>
      <c r="H26" s="104">
        <v>6.2156162862668634</v>
      </c>
      <c r="I26" s="98"/>
      <c r="J26" s="105" t="s">
        <v>35</v>
      </c>
      <c r="K26" s="91"/>
      <c r="L26" s="106">
        <f>-D26/$K$21</f>
        <v>-4.4799002434893893</v>
      </c>
      <c r="M26" s="106">
        <f t="shared" ref="M26:M32" si="2">-E26/$K$21</f>
        <v>-5.1161187352867135</v>
      </c>
      <c r="N26" s="106">
        <f t="shared" ref="N26:N32" si="3">-F26/$K$21</f>
        <v>-5.7422020049704736</v>
      </c>
      <c r="O26" s="106">
        <f t="shared" ref="O26:O32" si="4">-G26/$K$21</f>
        <v>-6.4491650029968612</v>
      </c>
      <c r="P26" s="107">
        <f t="shared" ref="P26:P32" si="5">-H26/$K$21</f>
        <v>-7.1402074285057084</v>
      </c>
      <c r="Q26" s="83"/>
      <c r="R26" s="62"/>
      <c r="S26" s="62"/>
      <c r="T26" s="62"/>
      <c r="U26" s="63"/>
      <c r="V26" s="73"/>
      <c r="W26" s="73"/>
    </row>
    <row r="27" spans="2:23">
      <c r="B27" s="100" t="s">
        <v>36</v>
      </c>
      <c r="C27" s="101"/>
      <c r="D27" s="102">
        <v>4.1280000000000001</v>
      </c>
      <c r="E27" s="103">
        <v>4.1280000000000001</v>
      </c>
      <c r="F27" s="103">
        <v>4.1280000000000001</v>
      </c>
      <c r="G27" s="103">
        <v>4.1280000000000001</v>
      </c>
      <c r="H27" s="104">
        <v>4.1280000000000001</v>
      </c>
      <c r="I27" s="108"/>
      <c r="J27" s="105" t="s">
        <v>36</v>
      </c>
      <c r="K27" s="91"/>
      <c r="L27" s="106">
        <f t="shared" ref="L27:L32" si="6">-D27/$K$21</f>
        <v>-4.7420521002872738</v>
      </c>
      <c r="M27" s="106">
        <f t="shared" si="2"/>
        <v>-4.7420521002872738</v>
      </c>
      <c r="N27" s="106">
        <f t="shared" si="3"/>
        <v>-4.7420521002872738</v>
      </c>
      <c r="O27" s="106">
        <f t="shared" si="4"/>
        <v>-4.7420521002872738</v>
      </c>
      <c r="P27" s="107">
        <f t="shared" si="5"/>
        <v>-4.7420521002872738</v>
      </c>
      <c r="Q27" s="83"/>
      <c r="R27" s="62"/>
      <c r="S27" s="62"/>
      <c r="T27" s="62"/>
      <c r="U27" s="63"/>
      <c r="V27" s="73"/>
      <c r="W27" s="73"/>
    </row>
    <row r="28" spans="2:23">
      <c r="B28" s="100" t="s">
        <v>37</v>
      </c>
      <c r="C28" s="101"/>
      <c r="D28" s="102">
        <v>6.1</v>
      </c>
      <c r="E28" s="103">
        <v>6.1</v>
      </c>
      <c r="F28" s="103">
        <v>6.1</v>
      </c>
      <c r="G28" s="103">
        <v>6.1</v>
      </c>
      <c r="H28" s="104">
        <v>6.1</v>
      </c>
      <c r="I28" s="109"/>
      <c r="J28" s="105" t="s">
        <v>37</v>
      </c>
      <c r="K28" s="91"/>
      <c r="L28" s="106">
        <f t="shared" si="6"/>
        <v>-7.0073928807539652</v>
      </c>
      <c r="M28" s="106">
        <f t="shared" si="2"/>
        <v>-7.0073928807539652</v>
      </c>
      <c r="N28" s="106">
        <f t="shared" si="3"/>
        <v>-7.0073928807539652</v>
      </c>
      <c r="O28" s="106">
        <f t="shared" si="4"/>
        <v>-7.0073928807539652</v>
      </c>
      <c r="P28" s="107">
        <f t="shared" si="5"/>
        <v>-7.0073928807539652</v>
      </c>
      <c r="Q28" s="83"/>
      <c r="R28" s="62"/>
      <c r="S28" s="62"/>
      <c r="T28" s="62"/>
      <c r="U28" s="63"/>
      <c r="V28" s="110"/>
      <c r="W28" s="73"/>
    </row>
    <row r="29" spans="2:23">
      <c r="B29" s="100" t="s">
        <v>38</v>
      </c>
      <c r="C29" s="101"/>
      <c r="D29" s="102">
        <v>0</v>
      </c>
      <c r="E29" s="103">
        <v>0</v>
      </c>
      <c r="F29" s="103">
        <v>0</v>
      </c>
      <c r="G29" s="103">
        <v>0</v>
      </c>
      <c r="H29" s="104">
        <v>0</v>
      </c>
      <c r="I29" s="109"/>
      <c r="J29" s="105" t="s">
        <v>38</v>
      </c>
      <c r="K29" s="111"/>
      <c r="L29" s="106">
        <f t="shared" si="6"/>
        <v>0</v>
      </c>
      <c r="M29" s="106">
        <f t="shared" si="2"/>
        <v>0</v>
      </c>
      <c r="N29" s="106">
        <f t="shared" si="3"/>
        <v>0</v>
      </c>
      <c r="O29" s="106">
        <f t="shared" si="4"/>
        <v>0</v>
      </c>
      <c r="P29" s="107">
        <f t="shared" si="5"/>
        <v>0</v>
      </c>
      <c r="Q29" s="83"/>
      <c r="R29" s="62"/>
      <c r="S29" s="62"/>
      <c r="T29" s="62"/>
      <c r="U29" s="63"/>
      <c r="V29" s="84"/>
      <c r="W29" s="112"/>
    </row>
    <row r="30" spans="2:23">
      <c r="B30" s="100" t="s">
        <v>39</v>
      </c>
      <c r="C30" s="101"/>
      <c r="D30" s="102">
        <v>4.8785989632068389</v>
      </c>
      <c r="E30" s="103">
        <v>4.9426571433690878</v>
      </c>
      <c r="F30" s="103">
        <v>4.9804056521733893</v>
      </c>
      <c r="G30" s="103">
        <v>4.9935125446113613</v>
      </c>
      <c r="H30" s="104">
        <v>4.9941243048670678</v>
      </c>
      <c r="I30" s="113"/>
      <c r="J30" s="105" t="s">
        <v>39</v>
      </c>
      <c r="K30" s="111"/>
      <c r="L30" s="106">
        <f t="shared" si="6"/>
        <v>-5.6043048594802105</v>
      </c>
      <c r="M30" s="106">
        <f t="shared" si="2"/>
        <v>-5.6778918817134887</v>
      </c>
      <c r="N30" s="106">
        <f t="shared" si="3"/>
        <v>-5.7212555918535442</v>
      </c>
      <c r="O30" s="106">
        <f t="shared" si="4"/>
        <v>-5.7363121729615205</v>
      </c>
      <c r="P30" s="107">
        <f t="shared" si="5"/>
        <v>-5.7370149343484984</v>
      </c>
      <c r="Q30" s="83"/>
      <c r="R30" s="62"/>
      <c r="S30" s="62"/>
      <c r="T30" s="62"/>
      <c r="U30" s="63"/>
      <c r="V30" s="84"/>
      <c r="W30" s="73"/>
    </row>
    <row r="31" spans="2:23">
      <c r="B31" s="100" t="s">
        <v>40</v>
      </c>
      <c r="C31" s="101"/>
      <c r="D31" s="102">
        <v>0</v>
      </c>
      <c r="E31" s="103">
        <v>0</v>
      </c>
      <c r="F31" s="103">
        <v>0</v>
      </c>
      <c r="G31" s="103">
        <v>0</v>
      </c>
      <c r="H31" s="104">
        <v>0</v>
      </c>
      <c r="I31" s="113"/>
      <c r="J31" s="105" t="s">
        <v>40</v>
      </c>
      <c r="K31" s="114"/>
      <c r="L31" s="106">
        <f t="shared" si="6"/>
        <v>0</v>
      </c>
      <c r="M31" s="106">
        <f t="shared" si="2"/>
        <v>0</v>
      </c>
      <c r="N31" s="106">
        <f t="shared" si="3"/>
        <v>0</v>
      </c>
      <c r="O31" s="106">
        <f t="shared" si="4"/>
        <v>0</v>
      </c>
      <c r="P31" s="107">
        <f t="shared" si="5"/>
        <v>0</v>
      </c>
      <c r="Q31" s="83"/>
      <c r="R31" s="62"/>
      <c r="S31" s="62"/>
      <c r="T31" s="62"/>
      <c r="U31" s="63"/>
      <c r="V31" s="84"/>
      <c r="W31" s="73"/>
    </row>
    <row r="32" spans="2:23" ht="25.5">
      <c r="B32" s="85" t="s">
        <v>41</v>
      </c>
      <c r="C32" s="101"/>
      <c r="D32" s="102">
        <v>0</v>
      </c>
      <c r="E32" s="103">
        <v>0</v>
      </c>
      <c r="F32" s="103">
        <v>0</v>
      </c>
      <c r="G32" s="103">
        <v>0</v>
      </c>
      <c r="H32" s="104">
        <v>0</v>
      </c>
      <c r="I32" s="113"/>
      <c r="J32" s="99" t="s">
        <v>42</v>
      </c>
      <c r="K32" s="114"/>
      <c r="L32" s="115">
        <f t="shared" si="6"/>
        <v>0</v>
      </c>
      <c r="M32" s="115">
        <f t="shared" si="2"/>
        <v>0</v>
      </c>
      <c r="N32" s="115">
        <f t="shared" si="3"/>
        <v>0</v>
      </c>
      <c r="O32" s="115">
        <f t="shared" si="4"/>
        <v>0</v>
      </c>
      <c r="P32" s="116">
        <f t="shared" si="5"/>
        <v>0</v>
      </c>
      <c r="Q32" s="83"/>
      <c r="R32" s="62"/>
      <c r="S32" s="62"/>
      <c r="T32" s="62"/>
      <c r="U32" s="63"/>
      <c r="V32" s="84"/>
      <c r="W32" s="73"/>
    </row>
    <row r="33" spans="1:23" ht="30.75" thickBot="1">
      <c r="B33" s="117" t="s">
        <v>43</v>
      </c>
      <c r="C33" s="118"/>
      <c r="D33" s="119">
        <f>D24-SUM(D26:D32)</f>
        <v>488.33113558053265</v>
      </c>
      <c r="E33" s="120">
        <f t="shared" ref="E33:H33" si="7">E24-SUM(E26:E32)</f>
        <v>498.25321074284511</v>
      </c>
      <c r="F33" s="120">
        <f t="shared" si="7"/>
        <v>508.62751588168339</v>
      </c>
      <c r="G33" s="120">
        <f t="shared" si="7"/>
        <v>517.72852567916539</v>
      </c>
      <c r="H33" s="121">
        <f t="shared" si="7"/>
        <v>518.52969961511212</v>
      </c>
      <c r="I33" s="113"/>
      <c r="J33" s="122" t="s">
        <v>44</v>
      </c>
      <c r="K33" s="123"/>
      <c r="L33" s="124">
        <f>SUM(L24:L32)</f>
        <v>560.9718234291023</v>
      </c>
      <c r="M33" s="124">
        <f t="shared" ref="M33:P33" si="8">SUM(M24:M32)</f>
        <v>572.36983635610136</v>
      </c>
      <c r="N33" s="124">
        <f t="shared" si="8"/>
        <v>584.28734979424303</v>
      </c>
      <c r="O33" s="124">
        <f t="shared" si="8"/>
        <v>594.74216147662787</v>
      </c>
      <c r="P33" s="124">
        <f t="shared" si="8"/>
        <v>595.66251238400469</v>
      </c>
      <c r="Q33" s="125"/>
      <c r="R33" s="126"/>
      <c r="S33" s="126"/>
      <c r="T33" s="126"/>
      <c r="U33" s="127"/>
      <c r="V33" s="84"/>
      <c r="W33" s="73"/>
    </row>
    <row r="34" spans="1:23" ht="15.75" thickBot="1">
      <c r="A34" s="128"/>
      <c r="B34" s="129"/>
      <c r="C34" s="130"/>
      <c r="D34" s="131"/>
      <c r="E34" s="131"/>
      <c r="F34" s="131"/>
      <c r="G34" s="131"/>
      <c r="H34" s="131"/>
      <c r="I34" s="113"/>
      <c r="J34" s="132"/>
      <c r="K34" s="133"/>
      <c r="L34" s="133"/>
      <c r="M34" s="133"/>
      <c r="N34" s="133"/>
      <c r="O34" s="133"/>
      <c r="P34" s="133"/>
      <c r="Q34" s="134"/>
      <c r="R34" s="134"/>
      <c r="S34" s="134"/>
      <c r="T34" s="134"/>
      <c r="U34" s="135"/>
      <c r="V34" s="84"/>
      <c r="W34" s="73"/>
    </row>
    <row r="35" spans="1:23" ht="30">
      <c r="B35" s="136" t="s">
        <v>45</v>
      </c>
      <c r="C35" s="137"/>
      <c r="D35" s="138" t="s">
        <v>24</v>
      </c>
      <c r="E35" s="139" t="s">
        <v>24</v>
      </c>
      <c r="F35" s="139" t="s">
        <v>25</v>
      </c>
      <c r="G35" s="139" t="s">
        <v>25</v>
      </c>
      <c r="H35" s="140"/>
      <c r="I35" s="141"/>
      <c r="J35" s="142" t="s">
        <v>45</v>
      </c>
      <c r="K35" s="137"/>
      <c r="L35" s="138" t="s">
        <v>24</v>
      </c>
      <c r="M35" s="139" t="s">
        <v>24</v>
      </c>
      <c r="N35" s="139" t="s">
        <v>25</v>
      </c>
      <c r="O35" s="143" t="s">
        <v>25</v>
      </c>
      <c r="P35" s="144"/>
      <c r="Q35" s="145"/>
      <c r="R35" s="146"/>
      <c r="S35" s="146"/>
      <c r="T35" s="146"/>
      <c r="U35" s="147"/>
      <c r="V35" s="73"/>
      <c r="W35" s="73"/>
    </row>
    <row r="36" spans="1:23" ht="25.5">
      <c r="B36" s="148" t="s">
        <v>46</v>
      </c>
      <c r="C36" s="149"/>
      <c r="D36" s="87">
        <v>538.7831066872634</v>
      </c>
      <c r="E36" s="88">
        <v>534.76227143769256</v>
      </c>
      <c r="F36" s="88">
        <v>608.42463282057793</v>
      </c>
      <c r="G36" s="88">
        <v>503.58229615051454</v>
      </c>
      <c r="H36" s="150"/>
      <c r="I36" s="109"/>
      <c r="J36" s="151" t="s">
        <v>47</v>
      </c>
      <c r="K36" s="152"/>
      <c r="L36" s="153">
        <f>+D36/L$21*(1+L$20)^0.5</f>
        <v>605.88315137949007</v>
      </c>
      <c r="M36" s="154">
        <f t="shared" ref="M36:O36" si="9">+E36/M$21*(1+M$20)^0.5</f>
        <v>583.40097689314848</v>
      </c>
      <c r="N36" s="154">
        <f t="shared" si="9"/>
        <v>648.64089744154808</v>
      </c>
      <c r="O36" s="154">
        <f t="shared" si="9"/>
        <v>520.85599970758142</v>
      </c>
      <c r="P36" s="155"/>
      <c r="Q36" s="156"/>
      <c r="R36" s="157"/>
      <c r="S36" s="157"/>
      <c r="T36" s="157"/>
      <c r="U36" s="158"/>
    </row>
    <row r="37" spans="1:23" ht="26.25">
      <c r="B37" s="85" t="s">
        <v>48</v>
      </c>
      <c r="C37" s="159"/>
      <c r="D37" s="160"/>
      <c r="E37" s="161"/>
      <c r="F37" s="161"/>
      <c r="G37" s="161"/>
      <c r="H37" s="162"/>
      <c r="I37" s="113"/>
      <c r="J37" s="163" t="s">
        <v>49</v>
      </c>
      <c r="K37" s="152"/>
      <c r="L37" s="164"/>
      <c r="M37" s="165"/>
      <c r="N37" s="165"/>
      <c r="O37" s="165"/>
      <c r="P37" s="166"/>
      <c r="Q37" s="156"/>
      <c r="R37" s="157"/>
      <c r="S37" s="157"/>
      <c r="T37" s="157"/>
      <c r="U37" s="158"/>
      <c r="V37" s="73"/>
      <c r="W37" s="73"/>
    </row>
    <row r="38" spans="1:23">
      <c r="B38" s="167" t="s">
        <v>35</v>
      </c>
      <c r="C38" s="101"/>
      <c r="D38" s="102">
        <v>0.15371898702564984</v>
      </c>
      <c r="E38" s="103">
        <v>0.17955033458999997</v>
      </c>
      <c r="F38" s="103">
        <v>0.29948589624000005</v>
      </c>
      <c r="G38" s="103">
        <v>0.36057828648999996</v>
      </c>
      <c r="H38" s="162"/>
      <c r="I38" s="109"/>
      <c r="J38" s="168" t="s">
        <v>35</v>
      </c>
      <c r="K38" s="152"/>
      <c r="L38" s="169">
        <f t="shared" ref="L38" si="10">-D38/L$21*(1+L$20)^0.5</f>
        <v>-0.17286314869561104</v>
      </c>
      <c r="M38" s="170">
        <f t="shared" ref="M38:M45" si="11">-E38/M$21*(1+M$20)^0.5</f>
        <v>-0.19588113484461195</v>
      </c>
      <c r="N38" s="170">
        <f t="shared" ref="N38:N45" si="12">-F38/N$21*(1+N$20)^0.5</f>
        <v>-0.3192816168662358</v>
      </c>
      <c r="O38" s="170">
        <f t="shared" ref="O38:O45" si="13">-G38/O$21*(1+O$20)^0.5</f>
        <v>-0.37294671659081058</v>
      </c>
      <c r="P38" s="171"/>
      <c r="Q38" s="156"/>
      <c r="R38" s="157"/>
      <c r="S38" s="157"/>
      <c r="T38" s="157"/>
      <c r="U38" s="158"/>
      <c r="V38" s="73"/>
      <c r="W38" s="73"/>
    </row>
    <row r="39" spans="1:23">
      <c r="B39" s="167" t="s">
        <v>36</v>
      </c>
      <c r="C39" s="101"/>
      <c r="D39" s="102">
        <v>5.0487850842620166</v>
      </c>
      <c r="E39" s="103">
        <v>2.1830377441404423</v>
      </c>
      <c r="F39" s="103">
        <v>4.7036789043779414</v>
      </c>
      <c r="G39" s="103">
        <v>1.7311923338670421</v>
      </c>
      <c r="H39" s="162"/>
      <c r="I39" s="113"/>
      <c r="J39" s="168" t="s">
        <v>36</v>
      </c>
      <c r="K39" s="152"/>
      <c r="L39" s="169">
        <f t="shared" ref="L39:L45" si="14">-D39/L$21*(1+L$20)^0.5</f>
        <v>-5.6775607466587035</v>
      </c>
      <c r="M39" s="170">
        <f t="shared" si="11"/>
        <v>-2.381593505282543</v>
      </c>
      <c r="N39" s="170">
        <f t="shared" si="12"/>
        <v>-5.0145874135117623</v>
      </c>
      <c r="O39" s="170">
        <f t="shared" si="13"/>
        <v>-1.7905750870020887</v>
      </c>
      <c r="P39" s="171"/>
      <c r="Q39" s="156"/>
      <c r="R39" s="157"/>
      <c r="S39" s="157"/>
      <c r="T39" s="157"/>
      <c r="U39" s="158"/>
      <c r="V39" s="73"/>
      <c r="W39" s="73"/>
    </row>
    <row r="40" spans="1:23">
      <c r="B40" s="167" t="s">
        <v>37</v>
      </c>
      <c r="C40" s="101"/>
      <c r="D40" s="102">
        <v>4.7636749418400015</v>
      </c>
      <c r="E40" s="103">
        <v>3.9854978367499996</v>
      </c>
      <c r="F40" s="103">
        <v>4.7298081143999964</v>
      </c>
      <c r="G40" s="103">
        <v>5.129371472399999</v>
      </c>
      <c r="H40" s="162"/>
      <c r="I40" s="113"/>
      <c r="J40" s="168" t="s">
        <v>37</v>
      </c>
      <c r="K40" s="152"/>
      <c r="L40" s="169">
        <f t="shared" si="14"/>
        <v>-5.3569429889063711</v>
      </c>
      <c r="M40" s="170">
        <f t="shared" si="11"/>
        <v>-4.3479943435695274</v>
      </c>
      <c r="N40" s="170">
        <f t="shared" si="12"/>
        <v>-5.0424437383938985</v>
      </c>
      <c r="O40" s="170">
        <f t="shared" si="13"/>
        <v>-5.3053173762286567</v>
      </c>
      <c r="P40" s="171"/>
      <c r="Q40" s="156"/>
      <c r="R40" s="157"/>
      <c r="S40" s="157"/>
      <c r="T40" s="157"/>
      <c r="U40" s="158"/>
      <c r="V40" s="110"/>
      <c r="W40" s="73"/>
    </row>
    <row r="41" spans="1:23">
      <c r="B41" s="167" t="s">
        <v>38</v>
      </c>
      <c r="C41" s="101"/>
      <c r="D41" s="102">
        <v>14.638900374165019</v>
      </c>
      <c r="E41" s="103">
        <v>14.031874854610622</v>
      </c>
      <c r="F41" s="103">
        <v>12.436620651897659</v>
      </c>
      <c r="G41" s="103">
        <v>13.549339752322346</v>
      </c>
      <c r="H41" s="162"/>
      <c r="I41" s="108"/>
      <c r="J41" s="168" t="s">
        <v>38</v>
      </c>
      <c r="K41" s="152"/>
      <c r="L41" s="169">
        <f t="shared" si="14"/>
        <v>-16.462028933987675</v>
      </c>
      <c r="M41" s="170">
        <f t="shared" si="11"/>
        <v>-15.308128368543764</v>
      </c>
      <c r="N41" s="170">
        <f t="shared" si="12"/>
        <v>-13.258668938813143</v>
      </c>
      <c r="O41" s="170">
        <f t="shared" si="13"/>
        <v>-14.014104459232621</v>
      </c>
      <c r="P41" s="171"/>
      <c r="Q41" s="156"/>
      <c r="R41" s="157"/>
      <c r="S41" s="157"/>
      <c r="T41" s="157"/>
      <c r="U41" s="158"/>
      <c r="V41" s="110"/>
      <c r="W41" s="112"/>
    </row>
    <row r="42" spans="1:23">
      <c r="B42" s="167" t="s">
        <v>39</v>
      </c>
      <c r="C42" s="101"/>
      <c r="D42" s="102">
        <v>7.1833568099999994</v>
      </c>
      <c r="E42" s="103">
        <v>4.7553738999999968</v>
      </c>
      <c r="F42" s="103">
        <v>5.7817060799999984</v>
      </c>
      <c r="G42" s="103">
        <v>4.2305396000000002</v>
      </c>
      <c r="H42" s="162"/>
      <c r="I42" s="108"/>
      <c r="J42" s="168" t="s">
        <v>39</v>
      </c>
      <c r="K42" s="172"/>
      <c r="L42" s="169">
        <f t="shared" si="14"/>
        <v>-8.0779720215919788</v>
      </c>
      <c r="M42" s="170">
        <f t="shared" si="11"/>
        <v>-5.1878936247570033</v>
      </c>
      <c r="N42" s="170">
        <f t="shared" si="12"/>
        <v>-6.1638711159486999</v>
      </c>
      <c r="O42" s="170">
        <f t="shared" si="13"/>
        <v>-4.3756540877320909</v>
      </c>
      <c r="P42" s="173"/>
      <c r="Q42" s="156"/>
      <c r="R42" s="157"/>
      <c r="S42" s="157"/>
      <c r="T42" s="157"/>
      <c r="U42" s="158"/>
      <c r="V42" s="112"/>
      <c r="W42" s="110"/>
    </row>
    <row r="43" spans="1:23">
      <c r="B43" s="167" t="s">
        <v>40</v>
      </c>
      <c r="C43" s="174"/>
      <c r="D43" s="102">
        <v>0</v>
      </c>
      <c r="E43" s="103">
        <v>0</v>
      </c>
      <c r="F43" s="103">
        <v>0</v>
      </c>
      <c r="G43" s="103">
        <v>0</v>
      </c>
      <c r="H43" s="175"/>
      <c r="I43" s="108"/>
      <c r="J43" s="168" t="s">
        <v>40</v>
      </c>
      <c r="K43" s="176"/>
      <c r="L43" s="169">
        <f t="shared" si="14"/>
        <v>0</v>
      </c>
      <c r="M43" s="170">
        <f t="shared" si="11"/>
        <v>0</v>
      </c>
      <c r="N43" s="170">
        <f t="shared" si="12"/>
        <v>0</v>
      </c>
      <c r="O43" s="170">
        <f t="shared" si="13"/>
        <v>0</v>
      </c>
      <c r="P43" s="177"/>
      <c r="Q43" s="156"/>
      <c r="R43" s="157"/>
      <c r="S43" s="157"/>
      <c r="T43" s="157"/>
      <c r="U43" s="158"/>
      <c r="V43" s="112"/>
      <c r="W43" s="110"/>
    </row>
    <row r="44" spans="1:23" ht="26.25">
      <c r="B44" s="85" t="s">
        <v>50</v>
      </c>
      <c r="C44" s="174"/>
      <c r="D44" s="102"/>
      <c r="E44" s="103"/>
      <c r="F44" s="103"/>
      <c r="G44" s="103"/>
      <c r="H44" s="175"/>
      <c r="I44" s="113"/>
      <c r="J44" s="178" t="s">
        <v>42</v>
      </c>
      <c r="K44" s="179"/>
      <c r="L44" s="180">
        <f t="shared" si="14"/>
        <v>0</v>
      </c>
      <c r="M44" s="181">
        <f t="shared" si="11"/>
        <v>0</v>
      </c>
      <c r="N44" s="181">
        <f t="shared" si="12"/>
        <v>0</v>
      </c>
      <c r="O44" s="181">
        <f t="shared" si="13"/>
        <v>0</v>
      </c>
      <c r="P44" s="182"/>
      <c r="Q44" s="156"/>
      <c r="R44" s="157"/>
      <c r="S44" s="157"/>
      <c r="T44" s="157"/>
      <c r="U44" s="158"/>
      <c r="V44" s="73"/>
      <c r="W44" s="73"/>
    </row>
    <row r="45" spans="1:23" ht="26.25">
      <c r="B45" s="85" t="s">
        <v>51</v>
      </c>
      <c r="C45" s="174"/>
      <c r="D45" s="102"/>
      <c r="E45" s="103"/>
      <c r="F45" s="103"/>
      <c r="G45" s="183"/>
      <c r="H45" s="175"/>
      <c r="I45" s="113"/>
      <c r="J45" s="178" t="s">
        <v>52</v>
      </c>
      <c r="K45" s="179"/>
      <c r="L45" s="180">
        <f t="shared" si="14"/>
        <v>0</v>
      </c>
      <c r="M45" s="181">
        <f t="shared" si="11"/>
        <v>0</v>
      </c>
      <c r="N45" s="181">
        <f t="shared" si="12"/>
        <v>0</v>
      </c>
      <c r="O45" s="181">
        <f t="shared" si="13"/>
        <v>0</v>
      </c>
      <c r="P45" s="182"/>
      <c r="Q45" s="156"/>
      <c r="R45" s="157"/>
      <c r="S45" s="157"/>
      <c r="T45" s="157"/>
      <c r="U45" s="158"/>
      <c r="V45" s="73"/>
      <c r="W45" s="73"/>
    </row>
    <row r="46" spans="1:23" ht="30.75" thickBot="1">
      <c r="B46" s="184" t="s">
        <v>53</v>
      </c>
      <c r="C46" s="185"/>
      <c r="D46" s="186">
        <f>D36-SUM(D38:D45)</f>
        <v>506.9946704899707</v>
      </c>
      <c r="E46" s="186">
        <f t="shared" ref="E46:G46" si="15">E36-SUM(E38:E45)</f>
        <v>509.62693676760148</v>
      </c>
      <c r="F46" s="186">
        <f t="shared" si="15"/>
        <v>580.47333317366235</v>
      </c>
      <c r="G46" s="186">
        <f t="shared" si="15"/>
        <v>478.58127470543513</v>
      </c>
      <c r="H46" s="185"/>
      <c r="I46" s="113"/>
      <c r="J46" s="187" t="s">
        <v>54</v>
      </c>
      <c r="K46" s="185"/>
      <c r="L46" s="186">
        <f>L36+SUM(L38:L45)</f>
        <v>570.13578353964976</v>
      </c>
      <c r="M46" s="186">
        <f t="shared" ref="M46:O46" si="16">M36+SUM(M38:M45)</f>
        <v>555.97948591615102</v>
      </c>
      <c r="N46" s="186">
        <f t="shared" si="16"/>
        <v>618.84204461801437</v>
      </c>
      <c r="O46" s="186">
        <f t="shared" si="16"/>
        <v>494.99740198079513</v>
      </c>
      <c r="P46" s="188">
        <f>+P33-(O33-O46)</f>
        <v>495.91775288817195</v>
      </c>
      <c r="Q46" s="189"/>
      <c r="R46" s="190"/>
      <c r="S46" s="190"/>
      <c r="T46" s="190"/>
      <c r="U46" s="191"/>
      <c r="V46" s="73"/>
      <c r="W46" s="73"/>
    </row>
    <row r="47" spans="1:23" ht="15.75" thickBot="1">
      <c r="B47" s="129"/>
      <c r="C47" s="30"/>
      <c r="D47" s="192"/>
      <c r="E47" s="192"/>
      <c r="F47" s="192"/>
      <c r="G47" s="192"/>
      <c r="H47" s="30"/>
      <c r="I47" s="113"/>
      <c r="J47" s="39"/>
      <c r="K47" s="40"/>
      <c r="L47" s="40"/>
      <c r="M47" s="40"/>
      <c r="N47" s="40"/>
      <c r="O47" s="40"/>
      <c r="P47" s="40"/>
      <c r="Q47" s="40"/>
      <c r="R47" s="40"/>
      <c r="S47" s="40"/>
      <c r="T47" s="40"/>
      <c r="U47" s="41"/>
      <c r="V47" s="73"/>
      <c r="W47" s="73"/>
    </row>
    <row r="48" spans="1:23" ht="15.75" thickBot="1">
      <c r="B48" s="30"/>
      <c r="C48" s="30"/>
      <c r="D48" s="30"/>
      <c r="E48" s="30"/>
      <c r="F48" s="30"/>
      <c r="G48" s="30"/>
      <c r="H48" s="30"/>
      <c r="I48" s="108"/>
      <c r="J48" s="193" t="s">
        <v>55</v>
      </c>
      <c r="K48" s="194"/>
      <c r="L48" s="195">
        <f>L33-L46</f>
        <v>-9.163960110547464</v>
      </c>
      <c r="M48" s="196">
        <f>(M33-M46)-(L33-L46)</f>
        <v>25.554310550497803</v>
      </c>
      <c r="N48" s="196">
        <f t="shared" ref="N48:P48" si="17">(N33-N46)-(M33-M46)</f>
        <v>-50.945045263721681</v>
      </c>
      <c r="O48" s="196">
        <f t="shared" si="17"/>
        <v>134.29945431960408</v>
      </c>
      <c r="P48" s="197">
        <f t="shared" si="17"/>
        <v>0</v>
      </c>
      <c r="Q48" s="198"/>
      <c r="R48" s="199"/>
      <c r="S48" s="199"/>
      <c r="T48" s="199"/>
      <c r="U48" s="200"/>
      <c r="V48" s="73"/>
      <c r="W48" s="73"/>
    </row>
    <row r="49" spans="2:27" ht="15.75" thickBot="1">
      <c r="B49" s="30"/>
      <c r="C49" s="30"/>
      <c r="D49" s="30"/>
      <c r="E49" s="30"/>
      <c r="F49" s="30"/>
      <c r="G49" s="30"/>
      <c r="H49" s="30"/>
      <c r="I49" s="113"/>
      <c r="J49" s="201"/>
      <c r="K49" s="202"/>
      <c r="L49" s="202"/>
      <c r="M49" s="202"/>
      <c r="N49" s="202"/>
      <c r="O49" s="202"/>
      <c r="P49" s="202"/>
      <c r="Q49" s="202"/>
      <c r="R49" s="202"/>
      <c r="S49" s="202"/>
      <c r="T49" s="202"/>
      <c r="U49" s="203"/>
    </row>
    <row r="50" spans="2:27" ht="15.75" thickBot="1">
      <c r="B50" s="30"/>
      <c r="C50" s="30"/>
      <c r="D50" s="30"/>
      <c r="E50" s="30"/>
      <c r="F50" s="30"/>
      <c r="G50" s="30"/>
      <c r="H50" s="30"/>
      <c r="I50" s="141"/>
      <c r="J50" s="204" t="s">
        <v>56</v>
      </c>
      <c r="K50" s="205"/>
      <c r="L50" s="205"/>
      <c r="M50" s="206"/>
      <c r="N50" s="206"/>
      <c r="O50" s="206"/>
      <c r="P50" s="206"/>
      <c r="Q50" s="205"/>
      <c r="R50" s="206"/>
      <c r="S50" s="206"/>
      <c r="T50" s="206"/>
      <c r="U50" s="207"/>
      <c r="V50" s="208" t="s">
        <v>57</v>
      </c>
      <c r="W50" s="73"/>
    </row>
    <row r="51" spans="2:27" ht="15.75" thickBot="1">
      <c r="B51" s="30"/>
      <c r="C51" s="30"/>
      <c r="D51" s="30"/>
      <c r="E51" s="30"/>
      <c r="F51" s="30"/>
      <c r="G51" s="30"/>
      <c r="H51" s="30"/>
      <c r="I51" s="108"/>
      <c r="J51" s="209" t="s">
        <v>13</v>
      </c>
      <c r="K51" s="210"/>
      <c r="L51" s="211"/>
      <c r="M51" s="212">
        <f>$L$48</f>
        <v>-9.163960110547464</v>
      </c>
      <c r="N51" s="213">
        <f t="shared" ref="N51:Q51" si="18">$L$48</f>
        <v>-9.163960110547464</v>
      </c>
      <c r="O51" s="213">
        <f t="shared" si="18"/>
        <v>-9.163960110547464</v>
      </c>
      <c r="P51" s="214">
        <f t="shared" si="18"/>
        <v>-9.163960110547464</v>
      </c>
      <c r="Q51" s="215">
        <f t="shared" si="18"/>
        <v>-9.163960110547464</v>
      </c>
      <c r="R51" s="216"/>
      <c r="S51" s="217"/>
      <c r="T51" s="218"/>
      <c r="U51" s="217"/>
      <c r="V51" s="219"/>
      <c r="W51" s="220"/>
    </row>
    <row r="52" spans="2:27" ht="15.75" thickBot="1">
      <c r="B52" s="30"/>
      <c r="C52" s="30"/>
      <c r="D52" s="30"/>
      <c r="E52" s="30"/>
      <c r="F52" s="30"/>
      <c r="G52" s="30"/>
      <c r="H52" s="30"/>
      <c r="I52" s="30"/>
      <c r="J52" s="221" t="s">
        <v>14</v>
      </c>
      <c r="K52" s="210"/>
      <c r="L52" s="222"/>
      <c r="M52" s="223"/>
      <c r="N52" s="169">
        <f>$M$48</f>
        <v>25.554310550497803</v>
      </c>
      <c r="O52" s="170">
        <f t="shared" ref="O52:R52" si="19">$M$48</f>
        <v>25.554310550497803</v>
      </c>
      <c r="P52" s="224">
        <f t="shared" si="19"/>
        <v>25.554310550497803</v>
      </c>
      <c r="Q52" s="225">
        <f t="shared" si="19"/>
        <v>25.554310550497803</v>
      </c>
      <c r="R52" s="226">
        <f t="shared" si="19"/>
        <v>25.554310550497803</v>
      </c>
      <c r="S52" s="227"/>
      <c r="T52" s="218"/>
      <c r="U52" s="218"/>
      <c r="V52" s="228"/>
      <c r="W52" s="220"/>
    </row>
    <row r="53" spans="2:27" ht="15.75" thickBot="1">
      <c r="B53" s="30"/>
      <c r="C53" s="30"/>
      <c r="D53" s="30"/>
      <c r="E53" s="30"/>
      <c r="F53" s="30"/>
      <c r="G53" s="30"/>
      <c r="H53" s="30"/>
      <c r="I53" s="30"/>
      <c r="J53" s="221" t="s">
        <v>15</v>
      </c>
      <c r="K53" s="229"/>
      <c r="L53" s="222"/>
      <c r="M53" s="218"/>
      <c r="N53" s="223"/>
      <c r="O53" s="170">
        <f>$N$48</f>
        <v>-50.945045263721681</v>
      </c>
      <c r="P53" s="224">
        <f t="shared" ref="P53:S53" si="20">$N$48</f>
        <v>-50.945045263721681</v>
      </c>
      <c r="Q53" s="225">
        <f t="shared" si="20"/>
        <v>-50.945045263721681</v>
      </c>
      <c r="R53" s="170">
        <f t="shared" si="20"/>
        <v>-50.945045263721681</v>
      </c>
      <c r="S53" s="226">
        <f t="shared" si="20"/>
        <v>-50.945045263721681</v>
      </c>
      <c r="T53" s="227"/>
      <c r="U53" s="218"/>
      <c r="V53" s="228"/>
      <c r="W53" s="230"/>
    </row>
    <row r="54" spans="2:27" ht="15.75" thickBot="1">
      <c r="B54" s="30"/>
      <c r="C54" s="30"/>
      <c r="D54" s="30"/>
      <c r="E54" s="30"/>
      <c r="F54" s="30"/>
      <c r="G54" s="30"/>
      <c r="H54" s="30"/>
      <c r="I54" s="30"/>
      <c r="J54" s="221" t="s">
        <v>16</v>
      </c>
      <c r="K54" s="229"/>
      <c r="L54" s="222"/>
      <c r="M54" s="218"/>
      <c r="N54" s="218"/>
      <c r="O54" s="223"/>
      <c r="P54" s="224">
        <f>$O$48</f>
        <v>134.29945431960408</v>
      </c>
      <c r="Q54" s="231">
        <f t="shared" ref="Q54:T54" si="21">$O$48</f>
        <v>134.29945431960408</v>
      </c>
      <c r="R54" s="170">
        <f t="shared" si="21"/>
        <v>134.29945431960408</v>
      </c>
      <c r="S54" s="170">
        <f t="shared" si="21"/>
        <v>134.29945431960408</v>
      </c>
      <c r="T54" s="226">
        <f t="shared" si="21"/>
        <v>134.29945431960408</v>
      </c>
      <c r="U54" s="227"/>
      <c r="V54" s="228"/>
    </row>
    <row r="55" spans="2:27" ht="15.75" thickBot="1">
      <c r="B55" s="232"/>
      <c r="C55" s="233"/>
      <c r="D55" s="233"/>
      <c r="E55" s="233"/>
      <c r="F55" s="233"/>
      <c r="G55" s="233"/>
      <c r="H55" s="233"/>
      <c r="I55" s="30"/>
      <c r="J55" s="234" t="s">
        <v>17</v>
      </c>
      <c r="K55" s="229"/>
      <c r="L55" s="222"/>
      <c r="M55" s="235"/>
      <c r="N55" s="218"/>
      <c r="O55" s="235"/>
      <c r="P55" s="223"/>
      <c r="Q55" s="236">
        <f>$P$48</f>
        <v>0</v>
      </c>
      <c r="R55" s="237">
        <f t="shared" ref="R55:U55" si="22">$P$48</f>
        <v>0</v>
      </c>
      <c r="S55" s="238">
        <f t="shared" si="22"/>
        <v>0</v>
      </c>
      <c r="T55" s="239">
        <f t="shared" si="22"/>
        <v>0</v>
      </c>
      <c r="U55" s="236">
        <f t="shared" si="22"/>
        <v>0</v>
      </c>
      <c r="V55" s="240"/>
    </row>
    <row r="56" spans="2:27" ht="27" thickBot="1">
      <c r="B56" s="232"/>
      <c r="C56" s="233"/>
      <c r="D56" s="233"/>
      <c r="E56" s="233"/>
      <c r="F56" s="233"/>
      <c r="G56" s="233"/>
      <c r="H56" s="233"/>
      <c r="I56" s="30"/>
      <c r="J56" s="241" t="s">
        <v>58</v>
      </c>
      <c r="K56" s="242"/>
      <c r="L56" s="243"/>
      <c r="M56" s="244"/>
      <c r="N56" s="244"/>
      <c r="O56" s="244"/>
      <c r="P56" s="245"/>
      <c r="Q56" s="246">
        <f>SUM(Q51:Q55)</f>
        <v>99.744759495832739</v>
      </c>
      <c r="R56" s="247">
        <f t="shared" ref="R56:U56" si="23">SUM(R51:R55)</f>
        <v>108.9087196063802</v>
      </c>
      <c r="S56" s="248">
        <f t="shared" si="23"/>
        <v>83.3544090558824</v>
      </c>
      <c r="T56" s="249">
        <f t="shared" si="23"/>
        <v>134.29945431960408</v>
      </c>
      <c r="U56" s="246">
        <f t="shared" si="23"/>
        <v>0</v>
      </c>
      <c r="V56" s="250">
        <f>SUM(Q56:U56)</f>
        <v>426.30734247769942</v>
      </c>
      <c r="W56" s="220"/>
    </row>
    <row r="57" spans="2:27" ht="15.75" thickBot="1">
      <c r="B57" s="232"/>
      <c r="C57" s="233"/>
      <c r="D57" s="233"/>
      <c r="E57" s="233"/>
      <c r="F57" s="233"/>
      <c r="G57" s="233"/>
      <c r="H57" s="233"/>
      <c r="I57" s="30"/>
      <c r="J57" s="251"/>
      <c r="K57" s="252"/>
      <c r="L57" s="252"/>
      <c r="M57" s="252"/>
      <c r="N57" s="252"/>
      <c r="O57" s="252"/>
      <c r="P57" s="252"/>
      <c r="Q57" s="253"/>
      <c r="R57" s="253"/>
      <c r="S57" s="253"/>
      <c r="T57" s="253"/>
      <c r="U57" s="253"/>
      <c r="V57" s="254"/>
      <c r="W57" s="220"/>
    </row>
    <row r="58" spans="2:27" ht="15.75" thickBot="1">
      <c r="B58" s="232"/>
      <c r="C58" s="232"/>
      <c r="D58" s="232"/>
      <c r="E58" s="232"/>
      <c r="F58" s="232"/>
      <c r="G58" s="232"/>
      <c r="H58" s="232"/>
      <c r="I58" s="233"/>
      <c r="J58" s="255" t="s">
        <v>59</v>
      </c>
      <c r="K58" s="256"/>
      <c r="L58" s="257"/>
      <c r="M58" s="258"/>
      <c r="N58" s="258"/>
      <c r="O58" s="258"/>
      <c r="P58" s="259"/>
      <c r="Q58" s="249">
        <f>Q56</f>
        <v>99.744759495832739</v>
      </c>
      <c r="R58" s="249">
        <f t="shared" ref="R58:U58" si="24">R56</f>
        <v>108.9087196063802</v>
      </c>
      <c r="S58" s="249">
        <f t="shared" si="24"/>
        <v>83.3544090558824</v>
      </c>
      <c r="T58" s="249">
        <f t="shared" si="24"/>
        <v>134.29945431960408</v>
      </c>
      <c r="U58" s="260">
        <f t="shared" si="24"/>
        <v>0</v>
      </c>
      <c r="V58" s="261">
        <f>SUM(Q58:U58)</f>
        <v>426.30734247769942</v>
      </c>
      <c r="W58" s="262"/>
    </row>
    <row r="59" spans="2:27">
      <c r="B59" s="51"/>
      <c r="C59" s="51"/>
      <c r="D59" s="51"/>
      <c r="E59" s="263"/>
      <c r="F59" s="263"/>
      <c r="G59" s="263"/>
      <c r="H59" s="263"/>
      <c r="I59" s="264"/>
      <c r="J59" s="263"/>
      <c r="K59" s="263"/>
      <c r="L59" s="264"/>
      <c r="M59" s="264"/>
      <c r="N59" s="264"/>
      <c r="O59" s="265"/>
      <c r="P59" s="265"/>
      <c r="Q59" s="51"/>
      <c r="R59" s="51"/>
      <c r="S59" s="51"/>
      <c r="T59" s="51"/>
      <c r="U59" s="51"/>
      <c r="V59" s="73"/>
      <c r="W59" s="262"/>
      <c r="X59" s="51"/>
      <c r="Y59" s="51"/>
    </row>
    <row r="60" spans="2:27" ht="18">
      <c r="B60" s="8" t="s">
        <v>60</v>
      </c>
      <c r="C60" s="8"/>
      <c r="D60" s="8"/>
      <c r="E60" s="8"/>
      <c r="F60" s="8"/>
      <c r="G60" s="8"/>
      <c r="H60" s="8"/>
      <c r="I60" s="8"/>
      <c r="J60" s="8"/>
      <c r="K60" s="8"/>
      <c r="L60" s="8"/>
      <c r="M60" s="8"/>
      <c r="N60" s="8"/>
      <c r="O60" s="8"/>
      <c r="P60" s="8"/>
      <c r="Q60" s="8"/>
      <c r="R60" s="8"/>
      <c r="S60" s="8"/>
      <c r="T60" s="8"/>
      <c r="U60" s="8"/>
      <c r="V60" s="9"/>
      <c r="W60" s="9"/>
      <c r="X60" s="9"/>
      <c r="Y60" s="9"/>
      <c r="Z60" s="9"/>
      <c r="AA60" s="9"/>
    </row>
    <row r="61" spans="2:27" ht="18">
      <c r="B61" s="9"/>
      <c r="C61" s="9"/>
      <c r="D61" s="9"/>
      <c r="E61" s="9"/>
      <c r="F61" s="9"/>
      <c r="G61" s="9"/>
      <c r="H61" s="9"/>
      <c r="I61" s="9"/>
      <c r="J61" s="9"/>
      <c r="K61" s="9"/>
      <c r="L61" s="9"/>
      <c r="M61" s="9"/>
      <c r="N61" s="9"/>
      <c r="O61" s="9"/>
      <c r="P61" s="9"/>
      <c r="Q61" s="9"/>
      <c r="R61" s="9"/>
      <c r="S61" s="9"/>
      <c r="T61" s="9"/>
      <c r="U61" s="9"/>
      <c r="V61" s="9"/>
      <c r="W61" s="9"/>
      <c r="X61" s="9"/>
      <c r="Y61" s="9"/>
      <c r="Z61" s="9"/>
      <c r="AA61" s="9"/>
    </row>
    <row r="62" spans="2:27">
      <c r="B62" s="299" t="s">
        <v>4</v>
      </c>
      <c r="C62" s="299"/>
      <c r="D62" s="299"/>
      <c r="E62" s="299"/>
      <c r="F62" s="299"/>
      <c r="G62" s="299"/>
      <c r="H62" s="299"/>
      <c r="I62" s="299"/>
      <c r="J62" s="299"/>
      <c r="K62" s="299"/>
      <c r="L62" s="299"/>
      <c r="M62" s="299"/>
      <c r="N62" s="299"/>
      <c r="O62" s="299"/>
      <c r="P62" s="299"/>
      <c r="Q62" s="299"/>
      <c r="R62" s="299"/>
      <c r="S62" s="299"/>
      <c r="T62" s="299"/>
      <c r="U62" s="299"/>
      <c r="V62" s="11"/>
      <c r="W62" s="11"/>
      <c r="X62" s="11"/>
      <c r="Y62" s="11"/>
      <c r="Z62" s="11"/>
      <c r="AA62" s="11"/>
    </row>
    <row r="63" spans="2:27">
      <c r="B63" s="298" t="s">
        <v>61</v>
      </c>
      <c r="C63" s="298"/>
      <c r="D63" s="298"/>
      <c r="E63" s="298"/>
      <c r="F63" s="298"/>
      <c r="G63" s="298"/>
      <c r="H63" s="298"/>
      <c r="I63" s="298"/>
      <c r="J63" s="298"/>
      <c r="K63" s="298"/>
      <c r="L63" s="298"/>
      <c r="M63" s="298"/>
      <c r="N63" s="298"/>
      <c r="O63" s="298"/>
      <c r="P63" s="298"/>
      <c r="Q63" s="298"/>
      <c r="R63" s="298"/>
      <c r="S63" s="298"/>
      <c r="T63" s="298"/>
      <c r="U63" s="298"/>
      <c r="V63" s="12"/>
      <c r="W63" s="12"/>
      <c r="X63" s="12"/>
      <c r="Y63" s="12"/>
      <c r="Z63" s="12"/>
      <c r="AA63" s="12"/>
    </row>
    <row r="64" spans="2:27" ht="15.75" thickBot="1">
      <c r="B64" s="51"/>
      <c r="C64" s="51"/>
      <c r="D64" s="51"/>
      <c r="E64" s="263"/>
      <c r="F64" s="263"/>
      <c r="G64" s="263"/>
      <c r="H64" s="263"/>
      <c r="I64" s="266"/>
      <c r="J64" s="267"/>
      <c r="K64" s="267"/>
      <c r="L64" s="266"/>
      <c r="M64" s="266"/>
      <c r="N64" s="266"/>
      <c r="O64" s="265"/>
      <c r="P64" s="265"/>
      <c r="Q64" s="51"/>
      <c r="R64" s="51"/>
      <c r="S64" s="51"/>
      <c r="T64" s="51"/>
      <c r="U64" s="51"/>
      <c r="V64" s="51"/>
      <c r="W64" s="51"/>
      <c r="X64" s="51"/>
      <c r="Y64" s="51"/>
    </row>
    <row r="65" spans="2:25">
      <c r="B65" s="268"/>
      <c r="C65" s="269" t="s">
        <v>18</v>
      </c>
      <c r="D65" s="269" t="s">
        <v>19</v>
      </c>
      <c r="E65" s="269" t="s">
        <v>20</v>
      </c>
      <c r="F65" s="269" t="s">
        <v>21</v>
      </c>
      <c r="G65" s="269" t="s">
        <v>22</v>
      </c>
      <c r="H65" s="270" t="s">
        <v>62</v>
      </c>
      <c r="I65" s="271"/>
      <c r="J65" s="266"/>
      <c r="K65" s="266"/>
      <c r="L65" s="271"/>
      <c r="M65" s="271"/>
      <c r="N65" s="271"/>
      <c r="O65" s="265"/>
      <c r="P65" s="265"/>
      <c r="Q65" s="51"/>
      <c r="R65" s="51"/>
      <c r="S65" s="51"/>
      <c r="T65" s="51"/>
      <c r="U65" s="51"/>
      <c r="V65" s="51"/>
      <c r="W65" s="51"/>
      <c r="X65" s="51"/>
      <c r="Y65" s="51"/>
    </row>
    <row r="66" spans="2:25">
      <c r="B66" s="272" t="s">
        <v>63</v>
      </c>
      <c r="C66" s="273"/>
      <c r="D66" s="273"/>
      <c r="E66" s="273"/>
      <c r="F66" s="273"/>
      <c r="G66" s="273"/>
      <c r="H66" s="274">
        <v>0</v>
      </c>
      <c r="I66" s="267"/>
      <c r="J66" s="263"/>
      <c r="K66" s="263"/>
      <c r="L66" s="267"/>
      <c r="M66" s="267"/>
      <c r="N66" s="267"/>
      <c r="O66" s="265"/>
      <c r="P66" s="265"/>
      <c r="Q66" s="51"/>
      <c r="R66" s="51"/>
      <c r="S66" s="51"/>
      <c r="T66" s="51"/>
      <c r="U66" s="51"/>
      <c r="V66" s="51"/>
      <c r="W66" s="51"/>
      <c r="X66" s="51"/>
      <c r="Y66" s="51"/>
    </row>
    <row r="67" spans="2:25" ht="25.5">
      <c r="B67" s="272" t="s">
        <v>64</v>
      </c>
      <c r="C67" s="275"/>
      <c r="D67" s="275"/>
      <c r="E67" s="275"/>
      <c r="F67" s="275"/>
      <c r="G67" s="275"/>
      <c r="H67" s="276"/>
      <c r="I67" s="266"/>
      <c r="J67" s="263"/>
      <c r="K67" s="263"/>
      <c r="L67" s="266"/>
      <c r="M67" s="266"/>
      <c r="N67" s="266"/>
      <c r="O67" s="277"/>
      <c r="P67" s="265"/>
      <c r="Q67" s="51"/>
      <c r="R67" s="51"/>
      <c r="S67" s="51"/>
      <c r="T67" s="51"/>
      <c r="U67" s="51"/>
      <c r="V67" s="51"/>
      <c r="W67" s="51"/>
      <c r="X67" s="51"/>
      <c r="Y67" s="51"/>
    </row>
    <row r="68" spans="2:25">
      <c r="B68" s="278" t="s">
        <v>65</v>
      </c>
      <c r="C68" s="273"/>
      <c r="D68" s="273"/>
      <c r="E68" s="273"/>
      <c r="F68" s="273"/>
      <c r="G68" s="273"/>
      <c r="H68" s="274">
        <v>0</v>
      </c>
      <c r="I68" s="263"/>
      <c r="J68" s="263"/>
      <c r="K68" s="263"/>
      <c r="L68" s="263"/>
      <c r="M68" s="263"/>
      <c r="N68" s="263"/>
      <c r="O68" s="265"/>
      <c r="P68" s="277"/>
      <c r="Q68" s="51"/>
      <c r="R68" s="51"/>
      <c r="S68" s="51"/>
      <c r="T68" s="51"/>
      <c r="U68" s="51"/>
      <c r="V68" s="51"/>
      <c r="W68" s="51"/>
      <c r="X68" s="51"/>
      <c r="Y68" s="51"/>
    </row>
    <row r="69" spans="2:25">
      <c r="B69" s="279" t="s">
        <v>66</v>
      </c>
      <c r="C69" s="273"/>
      <c r="D69" s="273"/>
      <c r="E69" s="273"/>
      <c r="F69" s="273"/>
      <c r="G69" s="273"/>
      <c r="H69" s="274">
        <v>0</v>
      </c>
      <c r="I69" s="263"/>
      <c r="L69" s="263"/>
      <c r="M69" s="263"/>
      <c r="N69" s="263"/>
      <c r="O69" s="265"/>
      <c r="P69" s="265"/>
      <c r="Q69" s="51"/>
      <c r="R69" s="51"/>
      <c r="S69" s="51"/>
      <c r="T69" s="51"/>
      <c r="U69" s="51"/>
      <c r="V69" s="51"/>
      <c r="W69" s="51"/>
      <c r="X69" s="51"/>
      <c r="Y69" s="51"/>
    </row>
    <row r="70" spans="2:25">
      <c r="B70" s="279" t="s">
        <v>66</v>
      </c>
      <c r="C70" s="273"/>
      <c r="D70" s="273"/>
      <c r="E70" s="273"/>
      <c r="F70" s="273"/>
      <c r="G70" s="273"/>
      <c r="H70" s="274">
        <v>0</v>
      </c>
      <c r="I70" s="263"/>
      <c r="L70" s="263"/>
      <c r="M70" s="263"/>
      <c r="N70" s="263"/>
      <c r="O70" s="265"/>
      <c r="P70" s="265"/>
      <c r="Q70" s="51"/>
      <c r="R70" s="51"/>
      <c r="S70" s="51"/>
      <c r="T70" s="51"/>
      <c r="U70" s="51"/>
      <c r="V70" s="51"/>
      <c r="W70" s="51"/>
      <c r="X70" s="51"/>
      <c r="Y70" s="51"/>
    </row>
    <row r="71" spans="2:25">
      <c r="B71" s="279" t="s">
        <v>66</v>
      </c>
      <c r="C71" s="273"/>
      <c r="D71" s="273"/>
      <c r="E71" s="273"/>
      <c r="F71" s="273"/>
      <c r="G71" s="273"/>
      <c r="H71" s="274">
        <v>0</v>
      </c>
      <c r="P71" s="265"/>
      <c r="Q71" s="51"/>
      <c r="R71" s="51"/>
      <c r="S71" s="51"/>
      <c r="T71" s="51"/>
      <c r="U71" s="51"/>
      <c r="V71" s="51"/>
      <c r="W71" s="51"/>
    </row>
    <row r="72" spans="2:25">
      <c r="B72" s="279" t="s">
        <v>66</v>
      </c>
      <c r="C72" s="273"/>
      <c r="D72" s="273"/>
      <c r="E72" s="273"/>
      <c r="F72" s="273"/>
      <c r="G72" s="273"/>
      <c r="H72" s="274">
        <v>0</v>
      </c>
      <c r="V72" s="51"/>
      <c r="W72" s="51"/>
    </row>
    <row r="73" spans="2:25">
      <c r="B73" s="279" t="s">
        <v>66</v>
      </c>
      <c r="C73" s="273"/>
      <c r="D73" s="273"/>
      <c r="E73" s="273"/>
      <c r="F73" s="273"/>
      <c r="G73" s="273"/>
      <c r="H73" s="274">
        <v>0</v>
      </c>
      <c r="V73" s="51"/>
      <c r="W73" s="51"/>
    </row>
    <row r="74" spans="2:25">
      <c r="B74" s="279" t="s">
        <v>66</v>
      </c>
      <c r="C74" s="273"/>
      <c r="D74" s="273"/>
      <c r="E74" s="273"/>
      <c r="F74" s="273"/>
      <c r="G74" s="273"/>
      <c r="H74" s="274">
        <v>0</v>
      </c>
      <c r="V74" s="51"/>
      <c r="W74" s="51"/>
    </row>
    <row r="75" spans="2:25">
      <c r="B75" s="279" t="s">
        <v>66</v>
      </c>
      <c r="C75" s="273"/>
      <c r="D75" s="273"/>
      <c r="E75" s="273"/>
      <c r="F75" s="273"/>
      <c r="G75" s="273"/>
      <c r="H75" s="274">
        <v>0</v>
      </c>
      <c r="V75" s="51"/>
      <c r="W75" s="51"/>
    </row>
    <row r="76" spans="2:25">
      <c r="B76" s="279" t="s">
        <v>66</v>
      </c>
      <c r="C76" s="273"/>
      <c r="D76" s="273"/>
      <c r="E76" s="273"/>
      <c r="F76" s="273"/>
      <c r="G76" s="273"/>
      <c r="H76" s="274">
        <v>0</v>
      </c>
      <c r="V76" s="51"/>
      <c r="W76" s="51"/>
    </row>
    <row r="77" spans="2:25">
      <c r="B77" s="279" t="s">
        <v>66</v>
      </c>
      <c r="C77" s="273"/>
      <c r="D77" s="273"/>
      <c r="E77" s="273"/>
      <c r="F77" s="273"/>
      <c r="G77" s="273"/>
      <c r="H77" s="274">
        <v>0</v>
      </c>
      <c r="V77" s="51"/>
      <c r="W77" s="51"/>
    </row>
    <row r="78" spans="2:25" ht="30.75" thickBot="1">
      <c r="B78" s="280" t="s">
        <v>67</v>
      </c>
      <c r="C78" s="281">
        <v>0</v>
      </c>
      <c r="D78" s="281">
        <v>0</v>
      </c>
      <c r="E78" s="281">
        <v>0</v>
      </c>
      <c r="F78" s="281">
        <v>0</v>
      </c>
      <c r="G78" s="281">
        <v>0</v>
      </c>
      <c r="H78" s="282">
        <v>0</v>
      </c>
      <c r="V78" s="51"/>
      <c r="W78" s="51"/>
    </row>
  </sheetData>
  <mergeCells count="7">
    <mergeCell ref="B63:U63"/>
    <mergeCell ref="B8:Z8"/>
    <mergeCell ref="B9:Z9"/>
    <mergeCell ref="D16:H16"/>
    <mergeCell ref="L16:P16"/>
    <mergeCell ref="Q16:U16"/>
    <mergeCell ref="B62:U62"/>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dimension ref="A1:F7"/>
  <sheetViews>
    <sheetView workbookViewId="0">
      <selection activeCell="E30" sqref="E30"/>
    </sheetView>
  </sheetViews>
  <sheetFormatPr defaultRowHeight="15"/>
  <cols>
    <col min="1" max="6" width="18.140625" customWidth="1"/>
  </cols>
  <sheetData>
    <row r="1" spans="1:6">
      <c r="A1" s="283" t="s">
        <v>68</v>
      </c>
      <c r="B1" s="284" t="s">
        <v>69</v>
      </c>
      <c r="C1" s="284" t="s">
        <v>70</v>
      </c>
      <c r="D1" s="284" t="s">
        <v>71</v>
      </c>
      <c r="E1" s="284" t="s">
        <v>72</v>
      </c>
      <c r="F1" s="285" t="s">
        <v>73</v>
      </c>
    </row>
    <row r="2" spans="1:6" ht="30" customHeight="1">
      <c r="A2" s="286" t="s">
        <v>74</v>
      </c>
      <c r="B2" s="287">
        <f>B$6*'EBSS Carryover Calculation'!Q$58</f>
        <v>92.988494330868491</v>
      </c>
      <c r="C2" s="287">
        <f>C$6*'EBSS Carryover Calculation'!R$58</f>
        <v>101.53172865310422</v>
      </c>
      <c r="D2" s="287">
        <f>D$6*'EBSS Carryover Calculation'!S$58</f>
        <v>77.708353131771744</v>
      </c>
      <c r="E2" s="287">
        <f>E$6*'EBSS Carryover Calculation'!T$58</f>
        <v>125.20260823486157</v>
      </c>
      <c r="F2" s="287">
        <f>F$6*'EBSS Carryover Calculation'!U$58</f>
        <v>0</v>
      </c>
    </row>
    <row r="3" spans="1:6" ht="30" customHeight="1">
      <c r="A3" s="288" t="s">
        <v>75</v>
      </c>
      <c r="B3" s="289">
        <f>B$7*'EBSS Carryover Calculation'!Q$58</f>
        <v>6.7562651649642493</v>
      </c>
      <c r="C3" s="289">
        <f>C$7*'EBSS Carryover Calculation'!R$58</f>
        <v>7.3769909532759694</v>
      </c>
      <c r="D3" s="289">
        <f>D$7*'EBSS Carryover Calculation'!S$58</f>
        <v>5.6460559241106534</v>
      </c>
      <c r="E3" s="289">
        <f>E$7*'EBSS Carryover Calculation'!T$58</f>
        <v>9.0968460847425021</v>
      </c>
      <c r="F3" s="289">
        <f>F$7*'EBSS Carryover Calculation'!U$58</f>
        <v>0</v>
      </c>
    </row>
    <row r="4" spans="1:6" ht="15" customHeight="1">
      <c r="A4" s="290" t="s">
        <v>76</v>
      </c>
      <c r="B4" s="291">
        <f>SUM(B2:B3)-'EBSS Carryover Calculation'!Q58</f>
        <v>0</v>
      </c>
      <c r="C4" s="291">
        <f>SUM(C2:C3)-'EBSS Carryover Calculation'!R58</f>
        <v>0</v>
      </c>
      <c r="D4" s="291">
        <f>SUM(D2:D3)-'EBSS Carryover Calculation'!S58</f>
        <v>0</v>
      </c>
      <c r="E4" s="291">
        <f>SUM(E2:E3)-'EBSS Carryover Calculation'!T58</f>
        <v>0</v>
      </c>
      <c r="F4" s="291">
        <f>SUM(F2:F3)-'EBSS Carryover Calculation'!U58</f>
        <v>0</v>
      </c>
    </row>
    <row r="5" spans="1:6" ht="15" customHeight="1">
      <c r="A5" s="292"/>
      <c r="B5" s="292"/>
      <c r="C5" s="292"/>
      <c r="D5" s="292"/>
      <c r="E5" s="292"/>
      <c r="F5" s="292"/>
    </row>
    <row r="6" spans="1:6" ht="25.5" customHeight="1">
      <c r="A6" s="293" t="s">
        <v>77</v>
      </c>
      <c r="B6" s="294">
        <f>1-B7</f>
        <v>0.93226445981609163</v>
      </c>
      <c r="C6" s="294">
        <f t="shared" ref="C6:F6" si="0">1-C7</f>
        <v>0.93226445981609163</v>
      </c>
      <c r="D6" s="294">
        <f t="shared" si="0"/>
        <v>0.93226445981609163</v>
      </c>
      <c r="E6" s="294">
        <f t="shared" si="0"/>
        <v>0.93226445981609163</v>
      </c>
      <c r="F6" s="294">
        <f t="shared" si="0"/>
        <v>0.93226445981609163</v>
      </c>
    </row>
    <row r="7" spans="1:6" ht="25.5" customHeight="1">
      <c r="A7" s="288" t="s">
        <v>78</v>
      </c>
      <c r="B7" s="295">
        <v>6.7735540183908316E-2</v>
      </c>
      <c r="C7" s="295">
        <v>6.7735540183908316E-2</v>
      </c>
      <c r="D7" s="295">
        <v>6.7735540183908316E-2</v>
      </c>
      <c r="E7" s="295">
        <v>6.7735540183908316E-2</v>
      </c>
      <c r="F7" s="295">
        <v>6.7735540183908316E-2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EBSS Carryover Calculation</vt:lpstr>
      <vt:lpstr>Summary</vt:lpstr>
    </vt:vector>
  </TitlesOfParts>
  <Company>Ausgrid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t47735</dc:creator>
  <cp:lastModifiedBy>T51901</cp:lastModifiedBy>
  <dcterms:created xsi:type="dcterms:W3CDTF">2014-03-05T23:40:02Z</dcterms:created>
  <dcterms:modified xsi:type="dcterms:W3CDTF">2014-05-29T16:14:09Z</dcterms:modified>
</cp:coreProperties>
</file>