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rice Review\2023-27 TRR\15.0 TRR 2023 - Revised Proposal Development\Supporting documents\"/>
    </mc:Choice>
  </mc:AlternateContent>
  <xr:revisionPtr revIDLastSave="0" documentId="13_ncr:1_{606774A9-019B-4D6B-89A7-53F6741717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L29" i="1" s="1"/>
  <c r="K31" i="1"/>
  <c r="J31" i="1"/>
  <c r="I31" i="1"/>
  <c r="G24" i="1"/>
  <c r="L20" i="1"/>
  <c r="K20" i="1"/>
  <c r="J20" i="1"/>
  <c r="I20" i="1"/>
  <c r="H20" i="1"/>
  <c r="G20" i="1"/>
  <c r="F20" i="1"/>
  <c r="E20" i="1"/>
  <c r="D20" i="1"/>
  <c r="D21" i="1"/>
  <c r="C20" i="1"/>
  <c r="D31" i="1"/>
  <c r="L21" i="1"/>
  <c r="H21" i="1"/>
  <c r="K21" i="1"/>
  <c r="G21" i="1"/>
  <c r="J21" i="1"/>
  <c r="F21" i="1"/>
  <c r="I21" i="1"/>
  <c r="E21" i="1"/>
  <c r="E22" i="1"/>
  <c r="K22" i="1"/>
  <c r="H22" i="1"/>
  <c r="J22" i="1"/>
  <c r="G22" i="1"/>
  <c r="I22" i="1"/>
  <c r="L22" i="1"/>
  <c r="E31" i="1"/>
  <c r="F22" i="1"/>
  <c r="F23" i="1"/>
  <c r="G23" i="1"/>
  <c r="F31" i="1"/>
  <c r="H23" i="1"/>
  <c r="K28" i="1"/>
  <c r="J27" i="1"/>
  <c r="L27" i="1" s="1"/>
  <c r="I26" i="1"/>
  <c r="H25" i="1"/>
  <c r="I25" i="1" s="1"/>
  <c r="I7" i="1" s="1"/>
  <c r="I23" i="1"/>
  <c r="J23" i="1"/>
  <c r="K23" i="1"/>
  <c r="L23" i="1"/>
  <c r="J25" i="1"/>
  <c r="L26" i="1"/>
  <c r="K26" i="1"/>
  <c r="J26" i="1"/>
  <c r="L28" i="1"/>
  <c r="L24" i="1"/>
  <c r="K24" i="1"/>
  <c r="H24" i="1"/>
  <c r="J24" i="1"/>
  <c r="J7" i="1"/>
  <c r="G31" i="1"/>
  <c r="I24" i="1"/>
  <c r="K27" i="1" l="1"/>
  <c r="K25" i="1"/>
  <c r="K7" i="1" s="1"/>
  <c r="H7" i="1"/>
  <c r="L25" i="1"/>
  <c r="L7" i="1" s="1"/>
</calcChain>
</file>

<file path=xl/sharedStrings.xml><?xml version="1.0" encoding="utf-8"?>
<sst xmlns="http://schemas.openxmlformats.org/spreadsheetml/2006/main" count="15" uniqueCount="15">
  <si>
    <t>Current period PTRM updates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</si>
  <si>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</si>
  <si>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</si>
  <si>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</si>
  <si>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</si>
  <si>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</si>
  <si>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</si>
  <si>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</si>
  <si>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</si>
  <si>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Porfolio debt updates</t>
  </si>
  <si>
    <t>Annual updates</t>
  </si>
  <si>
    <t>2025-26</t>
  </si>
  <si>
    <t>2026-27</t>
  </si>
  <si>
    <t>AusNet T 10 yr trailing average cost of debt</t>
  </si>
  <si>
    <t>Proposal 2023-27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</si>
</sst>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2" fillId="0" borderId="0" xfId="2"/>
    <xf numFmtId="9" fontId="1" fillId="0" borderId="0" xfId="1"/>
    <xf numFmtId="0" fontId="2" fillId="0" borderId="0" xfId="2" applyAlignment="1">
      <alignment horizontal="center"/>
    </xf>
    <xf numFmtId="0" fontId="3" fillId="0" borderId="0" xfId="2" applyFont="1" applyAlignment="1"/>
    <xf numFmtId="10" fontId="3" fillId="0" borderId="0" xfId="2" applyNumberFormat="1" applyFont="1"/>
    <xf numFmtId="0" fontId="2" fillId="0" borderId="0" xfId="2" applyAlignment="1"/>
    <xf numFmtId="164" fontId="1" fillId="0" borderId="0" xfId="1" applyNumberFormat="1"/>
    <xf numFmtId="10" fontId="1" fillId="0" borderId="0" xfId="1" applyNumberFormat="1"/>
    <xf numFmtId="10" fontId="2" fillId="0" borderId="0" xfId="2" applyNumberFormat="1"/>
    <xf numFmtId="0" fontId="4" fillId="0" borderId="0" xfId="2" applyFont="1" applyAlignment="1"/>
    <xf numFmtId="10" fontId="4" fillId="0" borderId="1" xfId="2" applyNumberFormat="1" applyFont="1" applyFill="1" applyBorder="1" applyAlignment="1">
      <alignment horizontal="right"/>
    </xf>
    <xf numFmtId="10" fontId="4" fillId="0" borderId="0" xfId="1" applyNumberFormat="1" applyFont="1"/>
    <xf numFmtId="0" fontId="2" fillId="0" borderId="0" xfId="2" applyFill="1"/>
    <xf numFmtId="10" fontId="3" fillId="4" borderId="0" xfId="2" applyNumberFormat="1" applyFont="1" applyFill="1"/>
    <xf numFmtId="10" fontId="3" fillId="0" borderId="0" xfId="2" applyNumberFormat="1" applyFont="1" applyFill="1"/>
    <xf numFmtId="10" fontId="4" fillId="5" borderId="0" xfId="1" applyNumberFormat="1" applyFont="1" applyFill="1"/>
    <xf numFmtId="10" fontId="2" fillId="0" borderId="0" xfId="1" applyNumberFormat="1" applyFont="1"/>
    <xf numFmtId="0" fontId="2" fillId="2" borderId="0" xfId="2" applyFill="1" applyAlignment="1">
      <alignment horizontal="center"/>
    </xf>
    <xf numFmtId="0" fontId="2" fillId="3" borderId="0" xfId="2" applyFill="1" applyAlignment="1">
      <alignment horizontal="center"/>
    </xf>
  </cellXfs>
  <cellStyles count="3">
    <cellStyle name="Normal" xfId="0" builtinId="0"/>
    <cellStyle name="Normal 10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3"/>
  <sheetViews>
    <sheetView tabSelected="1" zoomScale="115" zoomScaleNormal="115" workbookViewId="0">
      <selection activeCell="H7" sqref="H7"/>
    </sheetView>
  </sheetViews>
  <sheetFormatPr defaultRowHeight="14.4" outlineLevelRow="1" x14ac:dyDescent="0.3"/>
  <cols>
    <col min="1" max="1" width="5.109375" customWidth="1"/>
    <col min="2" max="2" width="22.44140625" customWidth="1"/>
  </cols>
  <sheetData>
    <row r="3" spans="2:12" x14ac:dyDescent="0.3">
      <c r="B3" s="1" t="s">
        <v>13</v>
      </c>
      <c r="C3" s="1"/>
      <c r="D3" s="1"/>
      <c r="E3" s="1"/>
      <c r="F3" s="1"/>
      <c r="G3" s="1"/>
      <c r="H3" s="1"/>
      <c r="I3" s="1"/>
      <c r="J3" s="1"/>
      <c r="K3" s="2"/>
      <c r="L3" s="2"/>
    </row>
    <row r="4" spans="2:12" x14ac:dyDescent="0.3">
      <c r="B4" s="1"/>
      <c r="C4" s="17"/>
      <c r="D4" s="17"/>
      <c r="E4" s="17"/>
      <c r="F4" s="17"/>
      <c r="G4" s="17"/>
      <c r="H4" s="1"/>
      <c r="I4" s="1"/>
      <c r="J4" s="1"/>
      <c r="K4" s="1"/>
      <c r="L4" s="1"/>
    </row>
    <row r="5" spans="2:12" x14ac:dyDescent="0.3">
      <c r="B5" s="1"/>
      <c r="C5" s="18" t="s">
        <v>0</v>
      </c>
      <c r="D5" s="18"/>
      <c r="E5" s="18"/>
      <c r="F5" s="18"/>
      <c r="G5" s="18"/>
      <c r="H5" s="19" t="s">
        <v>14</v>
      </c>
      <c r="I5" s="19"/>
      <c r="J5" s="19"/>
      <c r="K5" s="19"/>
      <c r="L5" s="19"/>
    </row>
    <row r="6" spans="2:12" x14ac:dyDescent="0.3">
      <c r="B6" s="1"/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11</v>
      </c>
      <c r="L6" s="3" t="s">
        <v>12</v>
      </c>
    </row>
    <row r="7" spans="2:12" x14ac:dyDescent="0.3">
      <c r="B7" s="4" t="s">
        <v>9</v>
      </c>
      <c r="C7" s="5">
        <v>4.9360163014238498E-2</v>
      </c>
      <c r="D7" s="5">
        <v>4.9461141193470039E-2</v>
      </c>
      <c r="E7" s="5">
        <v>4.928367142643069E-2</v>
      </c>
      <c r="F7" s="15">
        <v>4.7836760930269999E-2</v>
      </c>
      <c r="G7" s="15">
        <v>4.56535333875017E-2</v>
      </c>
      <c r="H7" s="14">
        <f t="shared" ref="H7:L7" si="0">SUM(H20:H29)</f>
        <v>4.3663417086077856E-2</v>
      </c>
      <c r="I7" s="14">
        <f t="shared" si="0"/>
        <v>4.1673300784654012E-2</v>
      </c>
      <c r="J7" s="14">
        <f t="shared" si="0"/>
        <v>3.9683184483230161E-2</v>
      </c>
      <c r="K7" s="14">
        <f t="shared" si="0"/>
        <v>3.7693068181806309E-2</v>
      </c>
      <c r="L7" s="14">
        <f t="shared" si="0"/>
        <v>3.5702951880382458E-2</v>
      </c>
    </row>
    <row r="8" spans="2:12" x14ac:dyDescent="0.3">
      <c r="B8" s="6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outlineLevel="1" x14ac:dyDescent="0.3">
      <c r="B9" s="6"/>
      <c r="C9" s="1">
        <v>1</v>
      </c>
      <c r="D9" s="1">
        <v>0.9</v>
      </c>
      <c r="E9" s="1">
        <v>0.8</v>
      </c>
      <c r="F9" s="1">
        <v>0.7</v>
      </c>
      <c r="G9" s="1">
        <v>0.6</v>
      </c>
      <c r="H9" s="1">
        <v>0.5</v>
      </c>
      <c r="I9" s="1">
        <v>0.4</v>
      </c>
      <c r="J9" s="1">
        <v>0.3</v>
      </c>
      <c r="K9" s="1">
        <v>0.2</v>
      </c>
      <c r="L9" s="1">
        <v>0.1</v>
      </c>
    </row>
    <row r="10" spans="2:12" outlineLevel="1" x14ac:dyDescent="0.3">
      <c r="B10" s="6"/>
      <c r="C10" s="1"/>
      <c r="D10" s="1">
        <v>0.1</v>
      </c>
      <c r="E10" s="1">
        <v>0.1</v>
      </c>
      <c r="F10" s="1">
        <v>0.1</v>
      </c>
      <c r="G10" s="1">
        <v>0.1</v>
      </c>
      <c r="H10" s="1">
        <v>0.1</v>
      </c>
      <c r="I10" s="1">
        <v>9.9999999999999978E-2</v>
      </c>
      <c r="J10" s="1">
        <v>9.9999999999999978E-2</v>
      </c>
      <c r="K10" s="1">
        <v>9.9999999999999978E-2</v>
      </c>
      <c r="L10" s="1">
        <v>9.9999999999999978E-2</v>
      </c>
    </row>
    <row r="11" spans="2:12" outlineLevel="1" x14ac:dyDescent="0.3">
      <c r="B11" s="6"/>
      <c r="C11" s="1"/>
      <c r="D11" s="1"/>
      <c r="E11" s="1">
        <v>0.1</v>
      </c>
      <c r="F11" s="1">
        <v>0.1</v>
      </c>
      <c r="G11" s="1">
        <v>0.1</v>
      </c>
      <c r="H11" s="1">
        <v>0.1</v>
      </c>
      <c r="I11" s="1">
        <v>9.9999999999999978E-2</v>
      </c>
      <c r="J11" s="1">
        <v>9.9999999999999978E-2</v>
      </c>
      <c r="K11" s="1">
        <v>9.9999999999999978E-2</v>
      </c>
      <c r="L11" s="1">
        <v>9.9999999999999978E-2</v>
      </c>
    </row>
    <row r="12" spans="2:12" outlineLevel="1" x14ac:dyDescent="0.3">
      <c r="B12" s="6"/>
      <c r="C12" s="1"/>
      <c r="D12" s="1"/>
      <c r="E12" s="1"/>
      <c r="F12" s="1">
        <v>0.1</v>
      </c>
      <c r="G12" s="1">
        <v>0.1</v>
      </c>
      <c r="H12" s="1">
        <v>0.1</v>
      </c>
      <c r="I12" s="1">
        <v>9.9999999999999978E-2</v>
      </c>
      <c r="J12" s="1">
        <v>9.9999999999999978E-2</v>
      </c>
      <c r="K12" s="1">
        <v>9.9999999999999978E-2</v>
      </c>
      <c r="L12" s="1">
        <v>9.9999999999999978E-2</v>
      </c>
    </row>
    <row r="13" spans="2:12" outlineLevel="1" x14ac:dyDescent="0.3">
      <c r="B13" s="6"/>
      <c r="C13" s="1"/>
      <c r="D13" s="1"/>
      <c r="E13" s="1"/>
      <c r="F13" s="1"/>
      <c r="G13" s="1">
        <v>9.9999999999999978E-2</v>
      </c>
      <c r="H13" s="1">
        <v>9.9999999999999978E-2</v>
      </c>
      <c r="I13" s="1">
        <v>0.1</v>
      </c>
      <c r="J13" s="1">
        <v>9.9999999999999978E-2</v>
      </c>
      <c r="K13" s="1">
        <v>9.9999999999999978E-2</v>
      </c>
      <c r="L13" s="1">
        <v>9.9999999999999978E-2</v>
      </c>
    </row>
    <row r="14" spans="2:12" outlineLevel="1" x14ac:dyDescent="0.3">
      <c r="B14" s="6"/>
      <c r="C14" s="1"/>
      <c r="D14" s="1"/>
      <c r="E14" s="1"/>
      <c r="F14" s="1"/>
      <c r="G14" s="1"/>
      <c r="H14" s="1">
        <v>9.9999999999999978E-2</v>
      </c>
      <c r="I14" s="1">
        <v>9.9999999999999978E-2</v>
      </c>
      <c r="J14" s="1">
        <v>9.9999999999999978E-2</v>
      </c>
      <c r="K14" s="1">
        <v>9.9999999999999978E-2</v>
      </c>
      <c r="L14" s="1">
        <v>9.9999999999999978E-2</v>
      </c>
    </row>
    <row r="15" spans="2:12" outlineLevel="1" x14ac:dyDescent="0.3">
      <c r="B15" s="6"/>
      <c r="C15" s="1"/>
      <c r="D15" s="1"/>
      <c r="E15" s="1"/>
      <c r="F15" s="1"/>
      <c r="G15" s="1"/>
      <c r="H15" s="7"/>
      <c r="I15" s="1">
        <v>9.9999999999999978E-2</v>
      </c>
      <c r="J15" s="1">
        <v>9.9999999999999978E-2</v>
      </c>
      <c r="K15" s="1">
        <v>9.9999999999999978E-2</v>
      </c>
      <c r="L15" s="1">
        <v>9.9999999999999978E-2</v>
      </c>
    </row>
    <row r="16" spans="2:12" outlineLevel="1" x14ac:dyDescent="0.3">
      <c r="B16" s="6"/>
      <c r="C16" s="1"/>
      <c r="D16" s="1"/>
      <c r="E16" s="1"/>
      <c r="F16" s="1"/>
      <c r="G16" s="1"/>
      <c r="H16" s="1"/>
      <c r="I16" s="1"/>
      <c r="J16" s="1">
        <v>9.9999999999999978E-2</v>
      </c>
      <c r="K16" s="1">
        <v>9.9999999999999978E-2</v>
      </c>
      <c r="L16" s="1">
        <v>9.9999999999999978E-2</v>
      </c>
    </row>
    <row r="17" spans="2:12" outlineLevel="1" x14ac:dyDescent="0.3">
      <c r="B17" s="6"/>
      <c r="C17" s="1"/>
      <c r="D17" s="1"/>
      <c r="E17" s="1"/>
      <c r="F17" s="1"/>
      <c r="G17" s="1"/>
      <c r="H17" s="1"/>
      <c r="I17" s="1"/>
      <c r="J17" s="1"/>
      <c r="K17" s="1">
        <v>9.9999999999999978E-2</v>
      </c>
      <c r="L17" s="1">
        <v>9.9999999999999978E-2</v>
      </c>
    </row>
    <row r="18" spans="2:12" outlineLevel="1" x14ac:dyDescent="0.3">
      <c r="B18" s="6"/>
      <c r="C18" s="1"/>
      <c r="D18" s="1"/>
      <c r="E18" s="1"/>
      <c r="F18" s="1"/>
      <c r="G18" s="1"/>
      <c r="H18" s="1"/>
      <c r="I18" s="1"/>
      <c r="J18" s="1"/>
      <c r="K18" s="1"/>
      <c r="L18" s="1">
        <v>9.9999999999999978E-2</v>
      </c>
    </row>
    <row r="19" spans="2:12" outlineLevel="1" x14ac:dyDescent="0.3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outlineLevel="1" x14ac:dyDescent="0.3">
      <c r="B20" s="6"/>
      <c r="C20" s="8">
        <f>$C7*C9</f>
        <v>4.9360163014238498E-2</v>
      </c>
      <c r="D20" s="8">
        <f t="shared" ref="D20:L20" si="1">$C7*D9</f>
        <v>4.4424146712814652E-2</v>
      </c>
      <c r="E20" s="8">
        <f t="shared" si="1"/>
        <v>3.94881304113908E-2</v>
      </c>
      <c r="F20" s="8">
        <f t="shared" si="1"/>
        <v>3.4552114109966947E-2</v>
      </c>
      <c r="G20" s="8">
        <f t="shared" si="1"/>
        <v>2.9616097808543098E-2</v>
      </c>
      <c r="H20" s="8">
        <f t="shared" si="1"/>
        <v>2.4680081507119249E-2</v>
      </c>
      <c r="I20" s="8">
        <f t="shared" si="1"/>
        <v>1.97440652056954E-2</v>
      </c>
      <c r="J20" s="8">
        <f t="shared" si="1"/>
        <v>1.4808048904271549E-2</v>
      </c>
      <c r="K20" s="8">
        <f t="shared" si="1"/>
        <v>9.8720326028476999E-3</v>
      </c>
      <c r="L20" s="8">
        <f t="shared" si="1"/>
        <v>4.93601630142385E-3</v>
      </c>
    </row>
    <row r="21" spans="2:12" outlineLevel="1" x14ac:dyDescent="0.3">
      <c r="B21" s="6"/>
      <c r="C21" s="1"/>
      <c r="D21" s="9">
        <f>D7-D20</f>
        <v>5.0369944806553865E-3</v>
      </c>
      <c r="E21" s="9">
        <f>$D21</f>
        <v>5.0369944806553865E-3</v>
      </c>
      <c r="F21" s="9">
        <f t="shared" ref="F21:L21" si="2">$D21</f>
        <v>5.0369944806553865E-3</v>
      </c>
      <c r="G21" s="9">
        <f t="shared" si="2"/>
        <v>5.0369944806553865E-3</v>
      </c>
      <c r="H21" s="9">
        <f t="shared" si="2"/>
        <v>5.0369944806553865E-3</v>
      </c>
      <c r="I21" s="9">
        <f t="shared" si="2"/>
        <v>5.0369944806553865E-3</v>
      </c>
      <c r="J21" s="9">
        <f t="shared" si="2"/>
        <v>5.0369944806553865E-3</v>
      </c>
      <c r="K21" s="9">
        <f t="shared" si="2"/>
        <v>5.0369944806553865E-3</v>
      </c>
      <c r="L21" s="9">
        <f t="shared" si="2"/>
        <v>5.0369944806553865E-3</v>
      </c>
    </row>
    <row r="22" spans="2:12" outlineLevel="1" x14ac:dyDescent="0.3">
      <c r="B22" s="6"/>
      <c r="C22" s="1"/>
      <c r="D22" s="1"/>
      <c r="E22" s="9">
        <f>E$7-SUM(E$20:E21)</f>
        <v>4.7585465343845043E-3</v>
      </c>
      <c r="F22" s="9">
        <f>$E22</f>
        <v>4.7585465343845043E-3</v>
      </c>
      <c r="G22" s="9">
        <f t="shared" ref="G22:L22" si="3">$E22</f>
        <v>4.7585465343845043E-3</v>
      </c>
      <c r="H22" s="9">
        <f t="shared" si="3"/>
        <v>4.7585465343845043E-3</v>
      </c>
      <c r="I22" s="9">
        <f t="shared" si="3"/>
        <v>4.7585465343845043E-3</v>
      </c>
      <c r="J22" s="9">
        <f t="shared" si="3"/>
        <v>4.7585465343845043E-3</v>
      </c>
      <c r="K22" s="9">
        <f t="shared" si="3"/>
        <v>4.7585465343845043E-3</v>
      </c>
      <c r="L22" s="9">
        <f t="shared" si="3"/>
        <v>4.7585465343845043E-3</v>
      </c>
    </row>
    <row r="23" spans="2:12" outlineLevel="1" x14ac:dyDescent="0.3">
      <c r="B23" s="6"/>
      <c r="C23" s="1"/>
      <c r="D23" s="1"/>
      <c r="E23" s="1"/>
      <c r="F23" s="9">
        <f>F$7-SUM(F$20:F22)</f>
        <v>3.489105805263161E-3</v>
      </c>
      <c r="G23" s="9">
        <f>$F23</f>
        <v>3.489105805263161E-3</v>
      </c>
      <c r="H23" s="9">
        <f t="shared" ref="H23:L23" si="4">$F23</f>
        <v>3.489105805263161E-3</v>
      </c>
      <c r="I23" s="9">
        <f t="shared" si="4"/>
        <v>3.489105805263161E-3</v>
      </c>
      <c r="J23" s="9">
        <f t="shared" si="4"/>
        <v>3.489105805263161E-3</v>
      </c>
      <c r="K23" s="9">
        <f t="shared" si="4"/>
        <v>3.489105805263161E-3</v>
      </c>
      <c r="L23" s="9">
        <f t="shared" si="4"/>
        <v>3.489105805263161E-3</v>
      </c>
    </row>
    <row r="24" spans="2:12" outlineLevel="1" x14ac:dyDescent="0.3">
      <c r="B24" s="6"/>
      <c r="C24" s="1"/>
      <c r="D24" s="1"/>
      <c r="E24" s="1"/>
      <c r="F24" s="1"/>
      <c r="G24" s="9">
        <f>G$7-SUM(G$20:G23)</f>
        <v>2.7527887586555541E-3</v>
      </c>
      <c r="H24" s="9">
        <f>$G24</f>
        <v>2.7527887586555541E-3</v>
      </c>
      <c r="I24" s="9">
        <f t="shared" ref="I24:L24" si="5">$G24</f>
        <v>2.7527887586555541E-3</v>
      </c>
      <c r="J24" s="9">
        <f t="shared" si="5"/>
        <v>2.7527887586555541E-3</v>
      </c>
      <c r="K24" s="9">
        <f t="shared" si="5"/>
        <v>2.7527887586555541E-3</v>
      </c>
      <c r="L24" s="9">
        <f t="shared" si="5"/>
        <v>2.7527887586555541E-3</v>
      </c>
    </row>
    <row r="25" spans="2:12" outlineLevel="1" x14ac:dyDescent="0.3">
      <c r="B25" s="6"/>
      <c r="C25" s="1"/>
      <c r="D25" s="1"/>
      <c r="E25" s="1"/>
      <c r="F25" s="1"/>
      <c r="G25" s="1"/>
      <c r="H25" s="9">
        <f>0.1*$H31</f>
        <v>2.9459E-3</v>
      </c>
      <c r="I25" s="9">
        <f>$H25</f>
        <v>2.9459E-3</v>
      </c>
      <c r="J25" s="9">
        <f t="shared" ref="J25:L25" si="6">$H25</f>
        <v>2.9459E-3</v>
      </c>
      <c r="K25" s="9">
        <f t="shared" si="6"/>
        <v>2.9459E-3</v>
      </c>
      <c r="L25" s="9">
        <f t="shared" si="6"/>
        <v>2.9459E-3</v>
      </c>
    </row>
    <row r="26" spans="2:12" outlineLevel="1" x14ac:dyDescent="0.3">
      <c r="B26" s="6"/>
      <c r="C26" s="1"/>
      <c r="D26" s="1"/>
      <c r="E26" s="1"/>
      <c r="F26" s="1"/>
      <c r="G26" s="1"/>
      <c r="H26" s="1"/>
      <c r="I26" s="9">
        <f>0.1*I31</f>
        <v>2.9459E-3</v>
      </c>
      <c r="J26" s="9">
        <f>$I26</f>
        <v>2.9459E-3</v>
      </c>
      <c r="K26" s="9">
        <f t="shared" ref="K26:L26" si="7">$I26</f>
        <v>2.9459E-3</v>
      </c>
      <c r="L26" s="9">
        <f t="shared" si="7"/>
        <v>2.9459E-3</v>
      </c>
    </row>
    <row r="27" spans="2:12" outlineLevel="1" x14ac:dyDescent="0.3">
      <c r="B27" s="6"/>
      <c r="C27" s="1"/>
      <c r="D27" s="1"/>
      <c r="E27" s="1"/>
      <c r="F27" s="1"/>
      <c r="G27" s="1"/>
      <c r="H27" s="1"/>
      <c r="I27" s="1"/>
      <c r="J27" s="9">
        <f>0.1*J31</f>
        <v>2.9459E-3</v>
      </c>
      <c r="K27" s="9">
        <f>$J27</f>
        <v>2.9459E-3</v>
      </c>
      <c r="L27" s="9">
        <f>$J27</f>
        <v>2.9459E-3</v>
      </c>
    </row>
    <row r="28" spans="2:12" outlineLevel="1" x14ac:dyDescent="0.3">
      <c r="B28" s="6"/>
      <c r="C28" s="1"/>
      <c r="D28" s="1"/>
      <c r="E28" s="1"/>
      <c r="F28" s="1"/>
      <c r="G28" s="1"/>
      <c r="H28" s="1"/>
      <c r="I28" s="1"/>
      <c r="J28" s="1"/>
      <c r="K28" s="9">
        <f>0.1*K31</f>
        <v>2.9459E-3</v>
      </c>
      <c r="L28" s="9">
        <f>K28</f>
        <v>2.9459E-3</v>
      </c>
    </row>
    <row r="29" spans="2:12" outlineLevel="1" x14ac:dyDescent="0.3">
      <c r="B29" s="6"/>
      <c r="C29" s="1"/>
      <c r="D29" s="1"/>
      <c r="E29" s="1"/>
      <c r="F29" s="1"/>
      <c r="G29" s="1"/>
      <c r="H29" s="1"/>
      <c r="I29" s="1"/>
      <c r="J29" s="1"/>
      <c r="K29" s="1"/>
      <c r="L29" s="9">
        <f>0.1*L31</f>
        <v>2.9459E-3</v>
      </c>
    </row>
    <row r="30" spans="2:12" x14ac:dyDescent="0.3"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3">
      <c r="B31" s="10" t="s">
        <v>10</v>
      </c>
      <c r="C31" s="11"/>
      <c r="D31" s="12">
        <f>D21/D10</f>
        <v>5.0369944806553865E-2</v>
      </c>
      <c r="E31" s="12">
        <f>E22/E11</f>
        <v>4.7585465343845043E-2</v>
      </c>
      <c r="F31" s="12">
        <f>F23/F12</f>
        <v>3.489105805263161E-2</v>
      </c>
      <c r="G31" s="12">
        <f>G24/G13</f>
        <v>2.7527887586555548E-2</v>
      </c>
      <c r="H31" s="16">
        <v>2.9458999999999999E-2</v>
      </c>
      <c r="I31" s="16">
        <f>$H31</f>
        <v>2.9458999999999999E-2</v>
      </c>
      <c r="J31" s="16">
        <f t="shared" ref="J31:L31" si="8">$H31</f>
        <v>2.9458999999999999E-2</v>
      </c>
      <c r="K31" s="16">
        <f t="shared" si="8"/>
        <v>2.9458999999999999E-2</v>
      </c>
      <c r="L31" s="16">
        <f t="shared" si="8"/>
        <v>2.9458999999999999E-2</v>
      </c>
    </row>
    <row r="32" spans="2:12" x14ac:dyDescent="0.3">
      <c r="B32" s="1"/>
      <c r="C32" s="1"/>
      <c r="D32" s="1"/>
      <c r="E32" s="1"/>
      <c r="F32" s="1"/>
      <c r="G32" s="1"/>
      <c r="H32" s="1"/>
      <c r="I32" s="1"/>
      <c r="J32" s="13"/>
      <c r="K32" s="1"/>
      <c r="L32" s="1"/>
    </row>
    <row r="33" spans="2:12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2">
    <mergeCell ref="C5:G5"/>
    <mergeCell ref="H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Steven Martin</cp:lastModifiedBy>
  <dcterms:created xsi:type="dcterms:W3CDTF">2019-10-14T01:47:56Z</dcterms:created>
  <dcterms:modified xsi:type="dcterms:W3CDTF">2021-08-23T07:33:41Z</dcterms:modified>
</cp:coreProperties>
</file>