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Price Review\2023-27 TRR\15.0 TRR 2023 - Revised Proposal Development\C4 Opex\AEMO fees\"/>
    </mc:Choice>
  </mc:AlternateContent>
  <xr:revisionPtr revIDLastSave="0" documentId="13_ncr:1_{9DF7C72B-EF3B-4515-A291-9253EF037236}" xr6:coauthVersionLast="45" xr6:coauthVersionMax="45" xr10:uidLastSave="{00000000-0000-0000-0000-000000000000}"/>
  <bookViews>
    <workbookView xWindow="10245" yWindow="0" windowWidth="10245" windowHeight="10785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2" l="1"/>
  <c r="F15" i="2"/>
  <c r="F8" i="2"/>
  <c r="G6" i="2"/>
  <c r="H5" i="2"/>
  <c r="G5" i="2"/>
  <c r="B11" i="2"/>
  <c r="F7" i="2"/>
  <c r="E7" i="2"/>
  <c r="D7" i="2"/>
  <c r="C7" i="2"/>
  <c r="D6" i="2"/>
  <c r="C6" i="2"/>
  <c r="C5" i="2" l="1"/>
  <c r="B5" i="2"/>
  <c r="B6" i="2" s="1"/>
  <c r="F5" i="2"/>
  <c r="E5" i="2"/>
  <c r="E6" i="2" s="1"/>
  <c r="F6" i="2" l="1"/>
  <c r="I17" i="2"/>
  <c r="H17" i="2"/>
  <c r="G17" i="2"/>
  <c r="F17" i="2"/>
  <c r="E18" i="2"/>
  <c r="G8" i="2" l="1"/>
  <c r="I5" i="2" l="1"/>
  <c r="I6" i="2" s="1"/>
  <c r="H6" i="2"/>
  <c r="F18" i="2"/>
  <c r="G15" i="2"/>
  <c r="G18" i="2" s="1"/>
  <c r="H8" i="2" l="1"/>
  <c r="H15" i="2" s="1"/>
  <c r="H18" i="2" s="1"/>
  <c r="I8" i="2"/>
  <c r="I15" i="2" s="1"/>
  <c r="I18" i="2" l="1"/>
  <c r="J18" i="2" s="1"/>
  <c r="J15" i="2"/>
</calcChain>
</file>

<file path=xl/sharedStrings.xml><?xml version="1.0" encoding="utf-8"?>
<sst xmlns="http://schemas.openxmlformats.org/spreadsheetml/2006/main" count="34" uniqueCount="29">
  <si>
    <t>Actual</t>
  </si>
  <si>
    <t>Total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</si>
  <si>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</si>
  <si>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</si>
  <si>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</si>
  <si>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</si>
  <si>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</si>
  <si>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</si>
  <si>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</si>
  <si>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</si>
  <si>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Step change (nominal $m)</t>
  </si>
  <si>
    <t>Source</t>
  </si>
  <si>
    <t>AusNet's Tx allocation</t>
  </si>
  <si>
    <t>Inflation</t>
  </si>
  <si>
    <t>Convert from nominal to $March 2022 ($m)</t>
  </si>
  <si>
    <t>Step change ($March 2022, $m)</t>
  </si>
  <si>
    <t>Average growth to be applied up to 2023-24 (allocated NEM)</t>
  </si>
  <si>
    <t>NEM fees (nominal)</t>
  </si>
  <si>
    <t>AEMO's budget</t>
  </si>
  <si>
    <t>AEMO's estimate</t>
  </si>
  <si>
    <t>ANT forecast</t>
  </si>
  <si>
    <t>AEMO's forecast</t>
  </si>
  <si>
    <t>Allocated NEM percentage</t>
  </si>
  <si>
    <t>Allocated NEM actual growth</t>
  </si>
  <si>
    <t>Allocated NEM (nominal)</t>
  </si>
  <si>
    <t>1.7% allocated to AusNet transmission (nominal)</t>
  </si>
  <si>
    <t>Source: AEMO 2021, Electricity fee structures, Final report and determination, March, p. 6.</t>
  </si>
  <si>
    <t>Source: AEMO 2021, Electricity fee structures, Final report and determination, March, p. 18.
Note: indicative only, based on energy consumption</t>
  </si>
  <si>
    <t>All except FY22: AEMO 2021, Financial Update 2020/21, Finance Consultation Committee, Meeting 3, Presentation, 7 June, p. 13.
FY22 source: AEMO, 2021-22 AEMO budget and fees, table 28, link: https://www.aemo.com.au/-/media/files/about_aemo/energy_market_budget_and_fees/2021/aemo-2021-22-budget-and-fees.pdf?la=en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</si>
</sst>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&quot;$&quot;* #,##0_-;\-&quot;$&quot;* #,##0_-;_-&quot;$&quot;* &quot;-&quot;??_-;_-@_-"/>
    <numFmt numFmtId="166" formatCode="0.0%"/>
    <numFmt numFmtId="167" formatCode="_([$€-2]* #,##0.00_);_([$€-2]* \(#,##0.00\);_([$€-2]* &quot;-&quot;??_)"/>
    <numFmt numFmtId="168" formatCode="_-* #,##0.00_-;[Red]\(#,##0.00\)_-;_-* &quot;-&quot;??_-;_-@_-"/>
    <numFmt numFmtId="169" formatCode="mm/dd/yy"/>
    <numFmt numFmtId="170" formatCode="0_);[Red]\(0\)"/>
    <numFmt numFmtId="171" formatCode="_(* #,##0.0_);_(* \(#,##0.0\);_(* &quot;-&quot;?_);_(@_)"/>
    <numFmt numFmtId="172" formatCode="_(* #,##0_);_(* \(#,##0\);_(* &quot;-&quot;?_);_(@_)"/>
    <numFmt numFmtId="173" formatCode="#,##0.0_);\(#,##0.0\)"/>
    <numFmt numFmtId="174" formatCode="#,##0;[Red]\(#,##0.0\)"/>
    <numFmt numFmtId="175" formatCode="#,##0_ ;[Red]\(#,##0\)\ "/>
    <numFmt numFmtId="176" formatCode="#,##0.00;\(#,##0.00\)"/>
    <numFmt numFmtId="177" formatCode="_)d\-mmm\-yy_)"/>
    <numFmt numFmtId="178" formatCode="_(#,##0.0_);\(#,##0.0\);_(&quot;-&quot;_)"/>
    <numFmt numFmtId="179" formatCode="_(###0_);\(###0\);_(###0_)"/>
    <numFmt numFmtId="180" formatCode="#,##0.0000_);[Red]\(#,##0.0000\)"/>
    <numFmt numFmtId="181" formatCode="#,##0.000_ ;[Red]\-#,##0.000\ "/>
    <numFmt numFmtId="182" formatCode="0.0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9"/>
      <name val="Arial"/>
      <family val="2"/>
    </font>
    <font>
      <b/>
      <sz val="12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0" fillId="9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1" fontId="5" fillId="10" borderId="0" applyFont="0" applyBorder="0" applyAlignment="0">
      <alignment horizontal="right"/>
      <protection locked="0"/>
    </xf>
    <xf numFmtId="41" fontId="5" fillId="8" borderId="0" applyFont="0" applyBorder="0">
      <alignment horizontal="right"/>
      <protection locked="0"/>
    </xf>
    <xf numFmtId="0" fontId="1" fillId="0" borderId="0"/>
    <xf numFmtId="0" fontId="5" fillId="0" borderId="0" applyFill="0"/>
    <xf numFmtId="0" fontId="10" fillId="5" borderId="0">
      <alignment horizontal="left" vertical="center"/>
      <protection locked="0"/>
    </xf>
    <xf numFmtId="0" fontId="11" fillId="2" borderId="0">
      <alignment vertical="center"/>
      <protection locked="0"/>
    </xf>
    <xf numFmtId="0" fontId="5" fillId="0" borderId="0"/>
    <xf numFmtId="0" fontId="5" fillId="0" borderId="0"/>
    <xf numFmtId="0" fontId="5" fillId="0" borderId="0"/>
    <xf numFmtId="167" fontId="5" fillId="0" borderId="0"/>
    <xf numFmtId="0" fontId="13" fillId="0" borderId="0"/>
    <xf numFmtId="0" fontId="13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42" fontId="18" fillId="0" borderId="0" applyFont="0" applyFill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/>
    <xf numFmtId="41" fontId="5" fillId="7" borderId="0" applyNumberFormat="0" applyFont="0" applyBorder="0" applyAlignment="0">
      <alignment horizontal="right"/>
    </xf>
    <xf numFmtId="41" fontId="5" fillId="7" borderId="0" applyNumberFormat="0" applyFont="0" applyBorder="0" applyAlignment="0">
      <alignment horizontal="right"/>
    </xf>
    <xf numFmtId="0" fontId="21" fillId="0" borderId="0" applyNumberFormat="0" applyFill="0" applyBorder="0" applyAlignment="0">
      <protection locked="0"/>
    </xf>
    <xf numFmtId="0" fontId="22" fillId="17" borderId="8" applyNumberFormat="0" applyAlignment="0" applyProtection="0"/>
    <xf numFmtId="0" fontId="23" fillId="34" borderId="9" applyNumberFormat="0" applyAlignment="0" applyProtection="0"/>
    <xf numFmtId="41" fontId="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167" fontId="1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9" fillId="0" borderId="0"/>
    <xf numFmtId="0" fontId="30" fillId="0" borderId="0"/>
    <xf numFmtId="0" fontId="31" fillId="38" borderId="0" applyNumberFormat="0" applyBorder="0" applyAlignment="0" applyProtection="0"/>
    <xf numFmtId="0" fontId="6" fillId="0" borderId="0" applyFill="0" applyBorder="0">
      <alignment vertical="center"/>
    </xf>
    <xf numFmtId="0" fontId="32" fillId="0" borderId="10" applyNumberFormat="0" applyFill="0" applyAlignment="0" applyProtection="0"/>
    <xf numFmtId="0" fontId="6" fillId="0" borderId="0" applyFill="0" applyBorder="0">
      <alignment vertical="center"/>
    </xf>
    <xf numFmtId="0" fontId="8" fillId="0" borderId="0" applyFill="0" applyBorder="0">
      <alignment vertical="center"/>
    </xf>
    <xf numFmtId="0" fontId="33" fillId="0" borderId="11" applyNumberFormat="0" applyFill="0" applyAlignment="0" applyProtection="0"/>
    <xf numFmtId="0" fontId="8" fillId="0" borderId="0" applyFill="0" applyBorder="0">
      <alignment vertical="center"/>
    </xf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0" fontId="4" fillId="0" borderId="0" applyFill="0" applyBorder="0">
      <alignment vertical="center"/>
    </xf>
    <xf numFmtId="0" fontId="34" fillId="0" borderId="0" applyNumberFormat="0" applyFill="0" applyBorder="0" applyAlignment="0" applyProtection="0"/>
    <xf numFmtId="0" fontId="4" fillId="0" borderId="0" applyFill="0" applyBorder="0">
      <alignment vertical="center"/>
    </xf>
    <xf numFmtId="166" fontId="35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Fill="0" applyBorder="0">
      <alignment horizontal="center" vertical="center"/>
      <protection locked="0"/>
    </xf>
    <xf numFmtId="0" fontId="38" fillId="0" borderId="0" applyFill="0" applyBorder="0">
      <alignment horizontal="left" vertical="center"/>
      <protection locked="0"/>
    </xf>
    <xf numFmtId="171" fontId="5" fillId="8" borderId="0" applyFont="0" applyBorder="0">
      <alignment horizontal="right"/>
    </xf>
    <xf numFmtId="0" fontId="39" fillId="15" borderId="8" applyNumberFormat="0" applyAlignment="0" applyProtection="0"/>
    <xf numFmtId="41" fontId="5" fillId="39" borderId="0" applyFont="0" applyBorder="0" applyAlignment="0">
      <alignment horizontal="right"/>
      <protection locked="0"/>
    </xf>
    <xf numFmtId="41" fontId="5" fillId="10" borderId="0" applyFont="0" applyBorder="0" applyAlignment="0">
      <alignment horizontal="right"/>
      <protection locked="0"/>
    </xf>
    <xf numFmtId="172" fontId="5" fillId="40" borderId="0" applyFont="0" applyBorder="0">
      <alignment horizontal="right"/>
      <protection locked="0"/>
    </xf>
    <xf numFmtId="172" fontId="5" fillId="40" borderId="0" applyFont="0" applyBorder="0">
      <alignment horizontal="right"/>
      <protection locked="0"/>
    </xf>
    <xf numFmtId="41" fontId="5" fillId="8" borderId="0" applyFont="0" applyBorder="0">
      <alignment horizontal="right"/>
      <protection locked="0"/>
    </xf>
    <xf numFmtId="0" fontId="4" fillId="7" borderId="0"/>
    <xf numFmtId="0" fontId="40" fillId="0" borderId="13" applyNumberFormat="0" applyFill="0" applyAlignment="0" applyProtection="0"/>
    <xf numFmtId="173" fontId="41" fillId="0" borderId="0"/>
    <xf numFmtId="0" fontId="7" fillId="0" borderId="0" applyFill="0" applyBorder="0">
      <alignment horizontal="left" vertical="center"/>
    </xf>
    <xf numFmtId="0" fontId="42" fillId="18" borderId="0" applyNumberFormat="0" applyBorder="0" applyAlignment="0" applyProtection="0"/>
    <xf numFmtId="164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18" fillId="0" borderId="0"/>
    <xf numFmtId="0" fontId="5" fillId="6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16" borderId="14" applyNumberFormat="0" applyFont="0" applyAlignment="0" applyProtection="0"/>
    <xf numFmtId="0" fontId="44" fillId="17" borderId="15" applyNumberFormat="0" applyAlignment="0" applyProtection="0"/>
    <xf numFmtId="174" fontId="5" fillId="0" borderId="0" applyFill="0" applyBorder="0"/>
    <xf numFmtId="174" fontId="5" fillId="0" borderId="0" applyFill="0" applyBorder="0"/>
    <xf numFmtId="174" fontId="5" fillId="0" borderId="0" applyFill="0" applyBorder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45" fillId="0" borderId="0"/>
    <xf numFmtId="0" fontId="9" fillId="0" borderId="0" applyFill="0" applyBorder="0">
      <alignment vertical="center"/>
    </xf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175" fontId="46" fillId="0" borderId="5"/>
    <xf numFmtId="0" fontId="47" fillId="0" borderId="6">
      <alignment horizontal="center"/>
    </xf>
    <xf numFmtId="3" fontId="24" fillId="0" borderId="0" applyFont="0" applyFill="0" applyBorder="0" applyAlignment="0" applyProtection="0"/>
    <xf numFmtId="0" fontId="24" fillId="41" borderId="0" applyNumberFormat="0" applyFont="0" applyBorder="0" applyAlignment="0" applyProtection="0"/>
    <xf numFmtId="176" fontId="5" fillId="0" borderId="0"/>
    <xf numFmtId="176" fontId="5" fillId="0" borderId="0"/>
    <xf numFmtId="176" fontId="5" fillId="0" borderId="0"/>
    <xf numFmtId="177" fontId="4" fillId="0" borderId="0" applyFill="0" applyBorder="0">
      <alignment horizontal="right" vertical="center"/>
    </xf>
    <xf numFmtId="178" fontId="4" fillId="0" borderId="0" applyFill="0" applyBorder="0">
      <alignment horizontal="right" vertical="center"/>
    </xf>
    <xf numFmtId="179" fontId="4" fillId="0" borderId="0" applyFill="0" applyBorder="0">
      <alignment horizontal="right" vertical="center"/>
    </xf>
    <xf numFmtId="0" fontId="5" fillId="16" borderId="0" applyNumberFormat="0" applyFont="0" applyBorder="0" applyAlignment="0" applyProtection="0"/>
    <xf numFmtId="0" fontId="5" fillId="16" borderId="0" applyNumberFormat="0" applyFont="0" applyBorder="0" applyAlignment="0" applyProtection="0"/>
    <xf numFmtId="0" fontId="5" fillId="17" borderId="0" applyNumberFormat="0" applyFont="0" applyBorder="0" applyAlignment="0" applyProtection="0"/>
    <xf numFmtId="0" fontId="5" fillId="17" borderId="0" applyNumberFormat="0" applyFont="0" applyBorder="0" applyAlignment="0" applyProtection="0"/>
    <xf numFmtId="0" fontId="5" fillId="19" borderId="0" applyNumberFormat="0" applyFont="0" applyBorder="0" applyAlignment="0" applyProtection="0"/>
    <xf numFmtId="0" fontId="5" fillId="19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19" borderId="0" applyNumberFormat="0" applyFont="0" applyBorder="0" applyAlignment="0" applyProtection="0"/>
    <xf numFmtId="0" fontId="5" fillId="19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" fillId="0" borderId="0" applyNumberFormat="0" applyFont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  <xf numFmtId="0" fontId="49" fillId="0" borderId="0"/>
    <xf numFmtId="15" fontId="5" fillId="0" borderId="0"/>
    <xf numFmtId="15" fontId="5" fillId="0" borderId="0"/>
    <xf numFmtId="15" fontId="5" fillId="0" borderId="0"/>
    <xf numFmtId="10" fontId="5" fillId="0" borderId="0"/>
    <xf numFmtId="10" fontId="5" fillId="0" borderId="0"/>
    <xf numFmtId="10" fontId="5" fillId="0" borderId="0"/>
    <xf numFmtId="0" fontId="50" fillId="11" borderId="1" applyBorder="0" applyProtection="0">
      <alignment horizontal="centerContinuous" vertical="center"/>
    </xf>
    <xf numFmtId="0" fontId="51" fillId="0" borderId="0" applyBorder="0" applyProtection="0">
      <alignment vertical="center"/>
    </xf>
    <xf numFmtId="0" fontId="52" fillId="0" borderId="0">
      <alignment horizontal="left"/>
    </xf>
    <xf numFmtId="0" fontId="52" fillId="0" borderId="16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53" fillId="0" borderId="0"/>
    <xf numFmtId="49" fontId="5" fillId="0" borderId="0" applyFont="0" applyFill="0" applyBorder="0" applyAlignment="0" applyProtection="0"/>
    <xf numFmtId="0" fontId="54" fillId="0" borderId="0"/>
    <xf numFmtId="0" fontId="54" fillId="0" borderId="0"/>
    <xf numFmtId="0" fontId="53" fillId="0" borderId="0"/>
    <xf numFmtId="173" fontId="55" fillId="0" borderId="0"/>
    <xf numFmtId="0" fontId="48" fillId="0" borderId="0" applyNumberFormat="0" applyFill="0" applyBorder="0" applyAlignment="0" applyProtection="0"/>
    <xf numFmtId="0" fontId="56" fillId="0" borderId="0" applyFill="0" applyBorder="0">
      <alignment horizontal="left" vertical="center"/>
      <protection locked="0"/>
    </xf>
    <xf numFmtId="0" fontId="53" fillId="0" borderId="0"/>
    <xf numFmtId="0" fontId="57" fillId="0" borderId="0" applyFill="0" applyBorder="0">
      <alignment horizontal="left" vertical="center"/>
      <protection locked="0"/>
    </xf>
    <xf numFmtId="0" fontId="27" fillId="0" borderId="17" applyNumberFormat="0" applyFill="0" applyAlignment="0" applyProtection="0"/>
    <xf numFmtId="0" fontId="58" fillId="0" borderId="0" applyNumberFormat="0" applyFill="0" applyBorder="0" applyAlignment="0" applyProtection="0"/>
    <xf numFmtId="180" fontId="5" fillId="0" borderId="1" applyBorder="0" applyProtection="0">
      <alignment horizontal="right"/>
    </xf>
    <xf numFmtId="180" fontId="5" fillId="0" borderId="1" applyBorder="0" applyProtection="0">
      <alignment horizontal="right"/>
    </xf>
    <xf numFmtId="180" fontId="5" fillId="0" borderId="1" applyBorder="0" applyProtection="0">
      <alignment horizontal="righ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7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41" fontId="5" fillId="7" borderId="0" applyNumberFormat="0" applyFont="0" applyBorder="0" applyAlignment="0">
      <alignment horizontal="right"/>
    </xf>
    <xf numFmtId="0" fontId="22" fillId="17" borderId="8" applyNumberFormat="0" applyAlignment="0" applyProtection="0"/>
    <xf numFmtId="0" fontId="22" fillId="17" borderId="8" applyNumberFormat="0" applyAlignment="0" applyProtection="0"/>
    <xf numFmtId="0" fontId="23" fillId="34" borderId="9" applyNumberFormat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71" fontId="5" fillId="8" borderId="0" applyFont="0" applyBorder="0">
      <alignment horizontal="right"/>
    </xf>
    <xf numFmtId="166" fontId="5" fillId="8" borderId="0" applyFont="0" applyBorder="0" applyAlignment="0"/>
    <xf numFmtId="0" fontId="39" fillId="15" borderId="8" applyNumberFormat="0" applyAlignment="0" applyProtection="0"/>
    <xf numFmtId="0" fontId="39" fillId="15" borderId="8" applyNumberFormat="0" applyAlignment="0" applyProtection="0"/>
    <xf numFmtId="41" fontId="5" fillId="39" borderId="0" applyFont="0" applyBorder="0" applyAlignment="0">
      <alignment horizontal="right"/>
      <protection locked="0"/>
    </xf>
    <xf numFmtId="41" fontId="5" fillId="39" borderId="0" applyFont="0" applyBorder="0" applyAlignment="0">
      <alignment horizontal="right"/>
      <protection locked="0"/>
    </xf>
    <xf numFmtId="41" fontId="5" fillId="39" borderId="0" applyFont="0" applyBorder="0" applyAlignment="0">
      <alignment horizontal="right"/>
      <protection locked="0"/>
    </xf>
    <xf numFmtId="41" fontId="5" fillId="39" borderId="0" applyFont="0" applyBorder="0" applyAlignment="0">
      <alignment horizontal="right"/>
      <protection locked="0"/>
    </xf>
    <xf numFmtId="41" fontId="5" fillId="10" borderId="0" applyFont="0" applyBorder="0" applyAlignment="0">
      <alignment horizontal="right"/>
      <protection locked="0"/>
    </xf>
    <xf numFmtId="10" fontId="5" fillId="10" borderId="0" applyFont="0" applyBorder="0">
      <alignment horizontal="right"/>
      <protection locked="0"/>
    </xf>
    <xf numFmtId="3" fontId="5" fillId="42" borderId="0" applyFont="0" applyBorder="0">
      <protection locked="0"/>
    </xf>
    <xf numFmtId="166" fontId="8" fillId="42" borderId="0" applyBorder="0" applyAlignment="0">
      <protection locked="0"/>
    </xf>
    <xf numFmtId="172" fontId="5" fillId="40" borderId="0" applyFont="0" applyBorder="0">
      <alignment horizontal="right"/>
      <protection locked="0"/>
    </xf>
    <xf numFmtId="41" fontId="5" fillId="8" borderId="0" applyFont="0" applyBorder="0">
      <alignment horizontal="right"/>
      <protection locked="0"/>
    </xf>
    <xf numFmtId="181" fontId="1" fillId="12" borderId="7">
      <protection locked="0"/>
    </xf>
    <xf numFmtId="181" fontId="1" fillId="12" borderId="7">
      <protection locked="0"/>
    </xf>
    <xf numFmtId="181" fontId="1" fillId="12" borderId="7">
      <protection locked="0"/>
    </xf>
    <xf numFmtId="49" fontId="1" fillId="12" borderId="7" applyFont="0" applyAlignment="0">
      <alignment horizontal="left" vertical="center" wrapText="1"/>
      <protection locked="0"/>
    </xf>
    <xf numFmtId="49" fontId="1" fillId="12" borderId="7" applyFont="0" applyAlignment="0">
      <alignment horizontal="left" vertical="center" wrapText="1"/>
      <protection locked="0"/>
    </xf>
    <xf numFmtId="49" fontId="1" fillId="12" borderId="7" applyFont="0" applyAlignment="0">
      <alignment horizontal="left" vertical="center" wrapText="1"/>
      <protection locked="0"/>
    </xf>
    <xf numFmtId="166" fontId="62" fillId="43" borderId="0" applyBorder="0" applyAlignment="0"/>
    <xf numFmtId="171" fontId="59" fillId="7" borderId="3" applyFont="0" applyBorder="0" applyAlignment="0"/>
    <xf numFmtId="166" fontId="8" fillId="7" borderId="0" applyFont="0" applyBorder="0" applyAlignment="0"/>
    <xf numFmtId="181" fontId="1" fillId="13" borderId="7"/>
    <xf numFmtId="181" fontId="1" fillId="13" borderId="7"/>
    <xf numFmtId="181" fontId="1" fillId="13" borderId="7"/>
    <xf numFmtId="0" fontId="5" fillId="6" borderId="0"/>
    <xf numFmtId="0" fontId="5" fillId="0" borderId="0"/>
    <xf numFmtId="0" fontId="5" fillId="6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6" borderId="0"/>
    <xf numFmtId="0" fontId="5" fillId="6" borderId="0"/>
    <xf numFmtId="0" fontId="5" fillId="0" borderId="0"/>
    <xf numFmtId="0" fontId="25" fillId="0" borderId="0"/>
    <xf numFmtId="0" fontId="15" fillId="0" borderId="0"/>
    <xf numFmtId="0" fontId="15" fillId="0" borderId="0"/>
    <xf numFmtId="0" fontId="5" fillId="0" borderId="0"/>
    <xf numFmtId="0" fontId="5" fillId="0" borderId="0" applyFill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6" borderId="0"/>
    <xf numFmtId="0" fontId="5" fillId="6" borderId="0"/>
    <xf numFmtId="0" fontId="5" fillId="0" borderId="0"/>
    <xf numFmtId="0" fontId="5" fillId="6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Fill="0"/>
    <xf numFmtId="0" fontId="5" fillId="0" borderId="0"/>
    <xf numFmtId="0" fontId="1" fillId="0" borderId="0"/>
    <xf numFmtId="0" fontId="15" fillId="0" borderId="0"/>
    <xf numFmtId="0" fontId="5" fillId="6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16" borderId="14" applyNumberFormat="0" applyFont="0" applyAlignment="0" applyProtection="0"/>
    <xf numFmtId="0" fontId="5" fillId="16" borderId="14" applyNumberFormat="0" applyFont="0" applyAlignment="0" applyProtection="0"/>
    <xf numFmtId="0" fontId="5" fillId="16" borderId="14" applyNumberFormat="0" applyFont="0" applyAlignment="0" applyProtection="0"/>
    <xf numFmtId="0" fontId="5" fillId="16" borderId="14" applyNumberFormat="0" applyFont="0" applyAlignment="0" applyProtection="0"/>
    <xf numFmtId="0" fontId="5" fillId="16" borderId="14" applyNumberFormat="0" applyFont="0" applyAlignment="0" applyProtection="0"/>
    <xf numFmtId="0" fontId="5" fillId="16" borderId="14" applyNumberFormat="0" applyFont="0" applyAlignment="0" applyProtection="0"/>
    <xf numFmtId="0" fontId="5" fillId="16" borderId="14" applyNumberFormat="0" applyFont="0" applyAlignment="0" applyProtection="0"/>
    <xf numFmtId="0" fontId="5" fillId="16" borderId="14" applyNumberFormat="0" applyFont="0" applyAlignment="0" applyProtection="0"/>
    <xf numFmtId="0" fontId="44" fillId="17" borderId="15" applyNumberFormat="0" applyAlignment="0" applyProtection="0"/>
    <xf numFmtId="0" fontId="44" fillId="17" borderId="1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6">
      <alignment horizontal="center"/>
    </xf>
    <xf numFmtId="0" fontId="47" fillId="0" borderId="6">
      <alignment horizontal="center"/>
    </xf>
    <xf numFmtId="0" fontId="47" fillId="0" borderId="6">
      <alignment horizontal="center"/>
    </xf>
    <xf numFmtId="0" fontId="47" fillId="0" borderId="6">
      <alignment horizontal="center"/>
    </xf>
    <xf numFmtId="0" fontId="47" fillId="0" borderId="6">
      <alignment horizontal="center"/>
    </xf>
    <xf numFmtId="0" fontId="47" fillId="0" borderId="6">
      <alignment horizontal="center"/>
    </xf>
    <xf numFmtId="181" fontId="12" fillId="12" borderId="18">
      <alignment horizontal="right" indent="2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17" applyNumberFormat="0" applyFill="0" applyAlignment="0" applyProtection="0"/>
    <xf numFmtId="0" fontId="27" fillId="0" borderId="17" applyNumberFormat="0" applyFill="0" applyAlignment="0" applyProtection="0"/>
    <xf numFmtId="0" fontId="1" fillId="0" borderId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 applyFill="0"/>
    <xf numFmtId="0" fontId="5" fillId="6" borderId="0"/>
    <xf numFmtId="0" fontId="5" fillId="6" borderId="0"/>
    <xf numFmtId="0" fontId="5" fillId="6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0" borderId="19">
      <alignment horizontal="center"/>
    </xf>
    <xf numFmtId="0" fontId="47" fillId="0" borderId="19">
      <alignment horizontal="center"/>
    </xf>
    <xf numFmtId="0" fontId="47" fillId="0" borderId="19">
      <alignment horizontal="center"/>
    </xf>
    <xf numFmtId="0" fontId="47" fillId="0" borderId="19">
      <alignment horizontal="center"/>
    </xf>
    <xf numFmtId="0" fontId="47" fillId="0" borderId="19">
      <alignment horizontal="center"/>
    </xf>
    <xf numFmtId="0" fontId="47" fillId="0" borderId="19">
      <alignment horizontal="center"/>
    </xf>
    <xf numFmtId="0" fontId="47" fillId="0" borderId="19">
      <alignment horizontal="center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3" fillId="2" borderId="20">
      <alignment vertical="center"/>
    </xf>
    <xf numFmtId="0" fontId="1" fillId="0" borderId="0"/>
  </cellStyleXfs>
  <cellXfs count="31">
    <xf numFmtId="0" fontId="0" fillId="0" borderId="0" xfId="0"/>
    <xf numFmtId="0" fontId="0" fillId="0" borderId="2" xfId="0" applyBorder="1"/>
    <xf numFmtId="165" fontId="0" fillId="0" borderId="2" xfId="2" applyNumberFormat="1" applyFont="1" applyFill="1" applyBorder="1"/>
    <xf numFmtId="165" fontId="0" fillId="0" borderId="2" xfId="0" applyNumberFormat="1" applyBorder="1"/>
    <xf numFmtId="166" fontId="0" fillId="0" borderId="2" xfId="1" applyNumberFormat="1" applyFont="1" applyBorder="1"/>
    <xf numFmtId="9" fontId="0" fillId="0" borderId="2" xfId="0" applyNumberFormat="1" applyBorder="1"/>
    <xf numFmtId="44" fontId="0" fillId="0" borderId="2" xfId="2" applyNumberFormat="1" applyFont="1" applyFill="1" applyBorder="1"/>
    <xf numFmtId="0" fontId="0" fillId="0" borderId="2" xfId="0" applyFill="1" applyBorder="1"/>
    <xf numFmtId="0" fontId="4" fillId="5" borderId="2" xfId="0" applyFont="1" applyFill="1" applyBorder="1"/>
    <xf numFmtId="0" fontId="0" fillId="0" borderId="0" xfId="0" applyBorder="1" applyAlignment="1">
      <alignment horizontal="right"/>
    </xf>
    <xf numFmtId="10" fontId="0" fillId="0" borderId="2" xfId="1" applyNumberFormat="1" applyFont="1" applyFill="1" applyBorder="1"/>
    <xf numFmtId="0" fontId="0" fillId="0" borderId="0" xfId="0" applyAlignment="1">
      <alignment horizontal="right"/>
    </xf>
    <xf numFmtId="44" fontId="0" fillId="0" borderId="2" xfId="2" applyFont="1" applyFill="1" applyBorder="1"/>
    <xf numFmtId="182" fontId="0" fillId="0" borderId="2" xfId="2" applyNumberFormat="1" applyFont="1" applyFill="1" applyBorder="1"/>
    <xf numFmtId="44" fontId="0" fillId="0" borderId="2" xfId="0" applyNumberFormat="1" applyBorder="1"/>
    <xf numFmtId="165" fontId="0" fillId="0" borderId="4" xfId="0" applyNumberFormat="1" applyBorder="1"/>
    <xf numFmtId="9" fontId="0" fillId="0" borderId="4" xfId="1" applyFont="1" applyBorder="1"/>
    <xf numFmtId="0" fontId="3" fillId="44" borderId="2" xfId="0" applyFont="1" applyFill="1" applyBorder="1" applyAlignment="1"/>
    <xf numFmtId="0" fontId="4" fillId="44" borderId="2" xfId="0" applyFont="1" applyFill="1" applyBorder="1"/>
    <xf numFmtId="0" fontId="0" fillId="0" borderId="0" xfId="0" applyFill="1" applyBorder="1"/>
    <xf numFmtId="165" fontId="0" fillId="0" borderId="0" xfId="2" applyNumberFormat="1" applyFont="1" applyFill="1" applyBorder="1"/>
    <xf numFmtId="0" fontId="0" fillId="0" borderId="0" xfId="0" applyBorder="1"/>
    <xf numFmtId="9" fontId="0" fillId="0" borderId="2" xfId="1" applyNumberFormat="1" applyFont="1" applyBorder="1"/>
    <xf numFmtId="0" fontId="0" fillId="0" borderId="0" xfId="0" applyAlignment="1"/>
    <xf numFmtId="0" fontId="3" fillId="44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4" fillId="44" borderId="4" xfId="0" applyFont="1" applyFill="1" applyBorder="1" applyAlignment="1">
      <alignment horizontal="left" wrapText="1"/>
    </xf>
    <xf numFmtId="0" fontId="4" fillId="44" borderId="22" xfId="0" applyFont="1" applyFill="1" applyBorder="1" applyAlignment="1">
      <alignment horizontal="left"/>
    </xf>
    <xf numFmtId="0" fontId="4" fillId="44" borderId="21" xfId="0" applyFont="1" applyFill="1" applyBorder="1" applyAlignment="1">
      <alignment horizontal="left"/>
    </xf>
  </cellXfs>
  <cellStyles count="595">
    <cellStyle name=" 1" xfId="22" xr:uid="{5B14963F-FC11-4147-B2CB-FF520A210DFE}"/>
    <cellStyle name=" 1 2" xfId="23" xr:uid="{57B83752-EDA8-4386-9403-1120656B1D36}"/>
    <cellStyle name=" 1 2 2" xfId="24" xr:uid="{DB692CC2-1772-4FA4-B4E0-B9901817663B}"/>
    <cellStyle name=" 1 2 3" xfId="275" xr:uid="{829FAF15-DC17-4230-B31C-090CFBD3191F}"/>
    <cellStyle name=" 1 3" xfId="25" xr:uid="{D5FDF100-2F28-4D51-9AF3-8173FA95129A}"/>
    <cellStyle name=" 1 3 2" xfId="26" xr:uid="{5E6AEEB2-A4CD-414D-B54F-1EFC35DC0966}"/>
    <cellStyle name=" 1 4" xfId="27" xr:uid="{68E3165F-DF34-4A56-8A12-018C8E5D3724}"/>
    <cellStyle name=" 1_29(d) - Gas extensions -tariffs" xfId="28" xr:uid="{65C5EED0-85A3-42EE-AE17-67AFFA7D8C6A}"/>
    <cellStyle name="_3GIS model v2.77_Distribution Business_Retail Fin Perform " xfId="29" xr:uid="{233D1C98-9667-4FB6-A69A-3D477E7E5865}"/>
    <cellStyle name="_3GIS model v2.77_Fleet Overhead Costs 2_Retail Fin Perform " xfId="30" xr:uid="{0EF3E9C1-7483-45F0-AC07-7FF040C3D005}"/>
    <cellStyle name="_3GIS model v2.77_Fleet Overhead Costs_Retail Fin Perform " xfId="31" xr:uid="{2B5DF281-9F2B-4924-B20D-8DA827D3C61D}"/>
    <cellStyle name="_3GIS model v2.77_Forecast 2_Retail Fin Perform " xfId="32" xr:uid="{958CC758-7A66-4E7E-A346-BB7FA189C571}"/>
    <cellStyle name="_3GIS model v2.77_Forecast_Retail Fin Perform " xfId="33" xr:uid="{89BC4456-C496-41E5-83E0-B525D5FB30D4}"/>
    <cellStyle name="_3GIS model v2.77_Funding &amp; Cashflow_1_Retail Fin Perform " xfId="34" xr:uid="{2114E7D9-BA3A-48E8-82C9-12A2CFCF19EA}"/>
    <cellStyle name="_3GIS model v2.77_Funding &amp; Cashflow_Retail Fin Perform " xfId="35" xr:uid="{E2F78C6D-E146-4310-A0E9-38F8A3616C7C}"/>
    <cellStyle name="_3GIS model v2.77_Group P&amp;L_1_Retail Fin Perform " xfId="36" xr:uid="{6E7FE368-F3B1-40A8-8A89-5F2A23FA7751}"/>
    <cellStyle name="_3GIS model v2.77_Group P&amp;L_Retail Fin Perform " xfId="37" xr:uid="{49FE82C7-F032-4341-92D5-C1E917DAC705}"/>
    <cellStyle name="_3GIS model v2.77_Opening  Detailed BS_Retail Fin Perform " xfId="38" xr:uid="{34A5409B-CD97-4439-9F8E-54C14491C4C9}"/>
    <cellStyle name="_3GIS model v2.77_OUTPUT DB_Retail Fin Perform " xfId="39" xr:uid="{76A04378-63B7-4A69-A1C4-210CD8AE0374}"/>
    <cellStyle name="_3GIS model v2.77_OUTPUT EB_Retail Fin Perform " xfId="40" xr:uid="{BD0A7579-3465-4D80-A3A9-364292B852E1}"/>
    <cellStyle name="_3GIS model v2.77_Report_Retail Fin Perform " xfId="41" xr:uid="{CD91556B-A5B4-4BD4-8925-789733513F50}"/>
    <cellStyle name="_3GIS model v2.77_Retail Fin Perform " xfId="42" xr:uid="{A7D20E9E-E301-41FE-BF76-650565BEAEBD}"/>
    <cellStyle name="_3GIS model v2.77_Sheet2 2_Retail Fin Perform " xfId="43" xr:uid="{3A7CF7BB-9A1E-4B1B-BDC5-40DE5BB2D144}"/>
    <cellStyle name="_3GIS model v2.77_Sheet2_Retail Fin Perform " xfId="44" xr:uid="{A7DF0550-CFC7-4723-AB9B-B083C294D88A}"/>
    <cellStyle name="_Capex" xfId="45" xr:uid="{D5CD7D73-5EC7-46EE-AD4F-9F38C870979A}"/>
    <cellStyle name="_Capex 2" xfId="46" xr:uid="{34A91B5A-A07E-4100-92B5-6E3328C5DC45}"/>
    <cellStyle name="_Capex_29(d) - Gas extensions -tariffs" xfId="47" xr:uid="{62F5DC0D-1767-4AA8-A5C8-9E8AD0D59258}"/>
    <cellStyle name="_UED AMP 2009-14 Final 250309 Less PU" xfId="48" xr:uid="{C1C50D46-28B4-4B56-AB00-C2FB27E06389}"/>
    <cellStyle name="_UED AMP 2009-14 Final 250309 Less PU_1011 monthly" xfId="49" xr:uid="{AE997357-C605-4A96-B949-41BEF964FB12}"/>
    <cellStyle name="20% - Accent1 2" xfId="50" xr:uid="{3D5279E5-7104-4F04-9520-07DC68265C47}"/>
    <cellStyle name="20% - Accent1 3" xfId="276" xr:uid="{ECAD93A6-92CA-491C-889A-40D42FFE67B7}"/>
    <cellStyle name="20% - Accent2 2" xfId="51" xr:uid="{4A7EEFF0-4964-4284-AB5E-7552A31B9A15}"/>
    <cellStyle name="20% - Accent3 2" xfId="52" xr:uid="{F8785252-4B30-44F2-BBB2-5C14C3B2219D}"/>
    <cellStyle name="20% - Accent4 2" xfId="53" xr:uid="{95B598BB-4143-4861-A00C-37DF72C459C6}"/>
    <cellStyle name="20% - Accent5 2" xfId="54" xr:uid="{171CDF11-511C-429F-AE1F-92D755538D25}"/>
    <cellStyle name="20% - Accent6 2" xfId="55" xr:uid="{FC5B77EB-0F34-4273-A84D-6013888CE24F}"/>
    <cellStyle name="40% - Accent1 2" xfId="56" xr:uid="{00FCEE3B-E9DA-457A-A2A3-97094A757742}"/>
    <cellStyle name="40% - Accent1 3" xfId="277" xr:uid="{729E703C-F053-4740-B913-5659B395B8F2}"/>
    <cellStyle name="40% - Accent2 2" xfId="57" xr:uid="{53A12C55-A56C-41B8-8D79-AA145C81C566}"/>
    <cellStyle name="40% - Accent3 2" xfId="58" xr:uid="{3DD5320E-F1A1-4EEA-9B81-F102F92CAAC8}"/>
    <cellStyle name="40% - Accent4 2" xfId="59" xr:uid="{46657DFD-F290-4500-942F-E710E1B3F7EA}"/>
    <cellStyle name="40% - Accent5 2" xfId="60" xr:uid="{40D9D979-DCEF-4B02-BA2A-123F4336B253}"/>
    <cellStyle name="40% - Accent6 2" xfId="61" xr:uid="{FA7BCD23-007B-4D97-AF1A-7991023F4797}"/>
    <cellStyle name="60% - Accent1 2" xfId="62" xr:uid="{1E3515AA-D285-4EBB-B63C-4C26C7C105BC}"/>
    <cellStyle name="60% - Accent2 2" xfId="63" xr:uid="{DAB6C49F-273A-458D-8555-5026165F7ECD}"/>
    <cellStyle name="60% - Accent3 2" xfId="64" xr:uid="{135D82F6-761C-4247-8C41-A4E969790F02}"/>
    <cellStyle name="60% - Accent4 2" xfId="65" xr:uid="{874A7464-1A8A-469A-B7B2-C3DCEAEF5501}"/>
    <cellStyle name="60% - Accent5 2" xfId="66" xr:uid="{A1ACA5B7-DE05-438F-90D6-D2AC106E34D8}"/>
    <cellStyle name="60% - Accent6 2" xfId="67" xr:uid="{D453F4EB-C3F8-446A-8D68-BFF46A050816}"/>
    <cellStyle name="Accent1 - 20%" xfId="68" xr:uid="{A910D65A-4103-4609-BA10-EA2A89B6A475}"/>
    <cellStyle name="Accent1 - 40%" xfId="69" xr:uid="{AA5096B0-925E-4F18-AC48-893FF2F2A5A7}"/>
    <cellStyle name="Accent1 - 60%" xfId="70" xr:uid="{72CDDF6C-6E66-4D54-8D58-899D09AF5A3F}"/>
    <cellStyle name="Accent1 2" xfId="71" xr:uid="{D2D43ABA-24BB-4FAF-BC6E-D59C76B793A7}"/>
    <cellStyle name="Accent1 3" xfId="553" xr:uid="{9E3B0735-1F4B-4E83-9B7C-16FD24BC6282}"/>
    <cellStyle name="Accent1 4" xfId="554" xr:uid="{5072590B-8A8E-4703-AC39-271C2AAF15EF}"/>
    <cellStyle name="Accent1 5" xfId="555" xr:uid="{FC961489-9791-4F20-9DA3-8F31B3ED77C9}"/>
    <cellStyle name="Accent2 - 20%" xfId="72" xr:uid="{E433A1FD-1A62-42E0-8ABC-87104112B514}"/>
    <cellStyle name="Accent2 - 40%" xfId="73" xr:uid="{84297E5C-2277-4A4D-A4FF-09E8ACDCD78C}"/>
    <cellStyle name="Accent2 - 60%" xfId="74" xr:uid="{9189F5C6-B448-432E-A363-6EC7DE99158F}"/>
    <cellStyle name="Accent2 2" xfId="75" xr:uid="{7B02181B-EC5D-412E-900C-EBA263578252}"/>
    <cellStyle name="Accent2 3" xfId="556" xr:uid="{791A9846-B19B-4521-A7FF-F2FAF686CBBC}"/>
    <cellStyle name="Accent2 4" xfId="557" xr:uid="{BD455E3D-6F6F-48EF-B960-37A0D870361B}"/>
    <cellStyle name="Accent2 5" xfId="558" xr:uid="{B96D89ED-A2FB-42FF-8A5D-64D86EC5F626}"/>
    <cellStyle name="Accent3 - 20%" xfId="76" xr:uid="{2DAAF061-7046-4106-9EB8-E636052AC958}"/>
    <cellStyle name="Accent3 - 40%" xfId="77" xr:uid="{2695C949-8134-4003-BF4C-B051EF23B0C6}"/>
    <cellStyle name="Accent3 - 60%" xfId="78" xr:uid="{C3F0F61D-647B-4FF6-80FC-CD9B0BBE7611}"/>
    <cellStyle name="Accent3 2" xfId="79" xr:uid="{4F6C095B-24CC-4878-B849-9F581DB51A78}"/>
    <cellStyle name="Accent3 3" xfId="559" xr:uid="{D1C9B0D5-21BC-4046-A634-61746CBF4714}"/>
    <cellStyle name="Accent3 4" xfId="560" xr:uid="{92F01139-8A75-4BA7-B530-D50A53057400}"/>
    <cellStyle name="Accent3 5" xfId="561" xr:uid="{9B974328-73B5-4D38-85A7-91A3435537A1}"/>
    <cellStyle name="Accent4 - 20%" xfId="80" xr:uid="{3F22AA2F-C7C5-4E4C-86BF-EB01D98EE47E}"/>
    <cellStyle name="Accent4 - 40%" xfId="81" xr:uid="{C2E492B7-4965-4204-B0FA-82826D5D8B1F}"/>
    <cellStyle name="Accent4 - 60%" xfId="82" xr:uid="{4B7F8A81-178D-42A9-B42E-4416BDBA9D25}"/>
    <cellStyle name="Accent4 2" xfId="83" xr:uid="{8CA6BECE-385D-4164-8FC3-4BCC0940C484}"/>
    <cellStyle name="Accent4 3" xfId="562" xr:uid="{4D300CD1-D3E4-404B-8618-CA772EABC5D9}"/>
    <cellStyle name="Accent4 4" xfId="563" xr:uid="{1C6CE26E-34E5-4AB1-8372-180E2DC6FF1D}"/>
    <cellStyle name="Accent4 5" xfId="564" xr:uid="{BC0E4FB9-6BCD-4D9A-9C03-1519663EB83A}"/>
    <cellStyle name="Accent5 - 20%" xfId="84" xr:uid="{DE903094-4B70-460F-A89E-5D4704CF7ECD}"/>
    <cellStyle name="Accent5 - 40%" xfId="85" xr:uid="{C148A489-6F11-442B-87F3-5301AE954E97}"/>
    <cellStyle name="Accent5 - 60%" xfId="86" xr:uid="{84EF5768-26A0-4EA3-AE4C-1471FB539124}"/>
    <cellStyle name="Accent5 2" xfId="87" xr:uid="{AA4E3E18-C3EE-492C-8B51-06C4942593F6}"/>
    <cellStyle name="Accent5 3" xfId="565" xr:uid="{76BA3F5D-D3DA-4BFF-A030-B6389FB42F8D}"/>
    <cellStyle name="Accent5 4" xfId="566" xr:uid="{D9C557C4-7975-4C90-AF14-B1629C895015}"/>
    <cellStyle name="Accent5 5" xfId="567" xr:uid="{68634599-B02F-4AEC-81EE-DAA2FA65D4F8}"/>
    <cellStyle name="Accent6 - 20%" xfId="88" xr:uid="{85B0386E-1F4F-400C-A631-D8E680F26C5E}"/>
    <cellStyle name="Accent6 - 40%" xfId="89" xr:uid="{36596309-8837-49D0-8109-A89A46D0D769}"/>
    <cellStyle name="Accent6 - 60%" xfId="90" xr:uid="{1158C3C3-07F5-403C-98C1-89F1A240D979}"/>
    <cellStyle name="Accent6 2" xfId="91" xr:uid="{6B2F5D6B-35BF-428E-BAC3-F868C60E2F86}"/>
    <cellStyle name="Accent6 3" xfId="568" xr:uid="{AE82B826-038E-41DC-B32C-DD395D2B5DB1}"/>
    <cellStyle name="Accent6 4" xfId="569" xr:uid="{5AE795B7-89F8-47C1-8559-C2948BD631F6}"/>
    <cellStyle name="Accent6 5" xfId="570" xr:uid="{EB7D87DF-E558-48DD-A02E-33C6C88AD9E0}"/>
    <cellStyle name="Agara" xfId="92" xr:uid="{F49E09BD-FFD3-4A0A-B29A-D2C31569C40D}"/>
    <cellStyle name="B79812_.wvu.PrintTitlest" xfId="93" xr:uid="{CAD4F6E5-FB54-48F0-8B62-C80C84BD948C}"/>
    <cellStyle name="Bad 2" xfId="94" xr:uid="{8BBDDA5D-CDFB-4341-B605-D66DD8D285B7}"/>
    <cellStyle name="Black" xfId="95" xr:uid="{73419209-8A3E-45C7-8249-8B4AF2D96D39}"/>
    <cellStyle name="Blockout" xfId="96" xr:uid="{D70E9F09-F789-4DA9-B8CB-BF4CB763A017}"/>
    <cellStyle name="Blockout 2" xfId="97" xr:uid="{52991BCB-D6F1-467A-B16A-3DD5D0805164}"/>
    <cellStyle name="Blockout 3" xfId="278" xr:uid="{C3CA5AA4-682A-467A-A4CA-3E93282C079A}"/>
    <cellStyle name="Blue" xfId="98" xr:uid="{DA8CA4FB-9EE8-4A33-9A85-52B95D371F1E}"/>
    <cellStyle name="Calculation 2" xfId="99" xr:uid="{B5675B5E-8BB4-4953-8983-FBE5D7872FFA}"/>
    <cellStyle name="Calculation 2 2" xfId="279" xr:uid="{D930A740-5EBC-41D1-BB14-CEC6AF20E938}"/>
    <cellStyle name="Calculation 2 3" xfId="280" xr:uid="{C0464639-14F2-4DDF-885C-5BD252FAEEFF}"/>
    <cellStyle name="Check Cell 2" xfId="100" xr:uid="{D6141CA4-4A20-4E76-B02E-A2F267DD87EA}"/>
    <cellStyle name="Check Cell 2 2 2 2" xfId="281" xr:uid="{7C08638E-B217-457C-8080-97B857652D0A}"/>
    <cellStyle name="Comma [0]7Z_87C" xfId="101" xr:uid="{2A44C5EE-11A0-4F04-A084-311A0D58483C}"/>
    <cellStyle name="Comma 0" xfId="102" xr:uid="{4421EE05-0039-42A2-90F5-1EF08478FD02}"/>
    <cellStyle name="Comma 1" xfId="103" xr:uid="{7CC8CE35-EFF0-4E2D-A28A-B943DAB483E8}"/>
    <cellStyle name="Comma 1 2" xfId="104" xr:uid="{C2A41B66-8C57-4631-8B1A-54F0CCA27E91}"/>
    <cellStyle name="Comma 10" xfId="282" xr:uid="{477A94F5-9FE1-4FF2-BE42-DAEB8F4CDD2A}"/>
    <cellStyle name="Comma 11" xfId="571" xr:uid="{AA8C42DC-DEE0-49A2-AC98-2706E1CB176B}"/>
    <cellStyle name="Comma 12" xfId="4" xr:uid="{EA404C06-70B8-4B75-87AA-C332A2C9B98B}"/>
    <cellStyle name="Comma 2" xfId="14" xr:uid="{4CF575B4-2EC8-45EF-8BE0-670A65A84FFD}"/>
    <cellStyle name="Comma 2 2" xfId="105" xr:uid="{5F3BD352-B36C-4B27-8615-06611493AB5D}"/>
    <cellStyle name="Comma 2 2 2" xfId="283" xr:uid="{6F6C8250-FF90-4DF4-8DDF-05194EC46E7F}"/>
    <cellStyle name="Comma 2 2 3" xfId="284" xr:uid="{C63905A4-9211-4134-9537-6E2B8A73928C}"/>
    <cellStyle name="Comma 2 3" xfId="106" xr:uid="{E1767F4E-D25C-4089-85F9-A16EAF943CA7}"/>
    <cellStyle name="Comma 2 3 2" xfId="107" xr:uid="{77CCB126-8E07-48EF-B9FC-2CB752087E2F}"/>
    <cellStyle name="Comma 2 4" xfId="108" xr:uid="{E7D42ED2-E3DA-40CB-A758-CCEC2035F098}"/>
    <cellStyle name="Comma 2 5" xfId="109" xr:uid="{607F14A3-E849-496F-8E2A-51AA9367CFA2}"/>
    <cellStyle name="Comma 2 6" xfId="285" xr:uid="{2AECD108-1A1B-4A3C-A193-39A869CDB23E}"/>
    <cellStyle name="Comma 3" xfId="110" xr:uid="{C893F6A1-D55A-47CB-BABF-4E20005B2781}"/>
    <cellStyle name="Comma 3 2" xfId="111" xr:uid="{0EB78320-C710-4062-8B40-08F9122BB32F}"/>
    <cellStyle name="Comma 3 2 2" xfId="286" xr:uid="{CE5277FB-31D5-44DB-95EA-A47C7F13150D}"/>
    <cellStyle name="Comma 3 3" xfId="112" xr:uid="{B1BFB848-33F8-4295-BE62-9DC175EFCE47}"/>
    <cellStyle name="Comma 3 3 2" xfId="287" xr:uid="{706BF2A6-3D0D-485A-A630-806484C0F7D3}"/>
    <cellStyle name="Comma 3 4" xfId="288" xr:uid="{EC3CEB62-5378-4485-9FD4-D2003226521A}"/>
    <cellStyle name="Comma 3 5" xfId="289" xr:uid="{641E9EBD-93E6-41D6-97B5-901877D0F9FA}"/>
    <cellStyle name="Comma 3 6" xfId="290" xr:uid="{7E425536-D585-4B92-B3D8-6FDFEC719B61}"/>
    <cellStyle name="Comma 4" xfId="113" xr:uid="{5BA6F410-B7C2-4920-B4A3-17C0D76A9A34}"/>
    <cellStyle name="Comma 4 2" xfId="291" xr:uid="{B6F91FD7-1627-40DE-BAEA-7AFA557BD771}"/>
    <cellStyle name="Comma 5" xfId="114" xr:uid="{11DDCE80-6718-4583-9832-D772C5445D73}"/>
    <cellStyle name="Comma 6" xfId="115" xr:uid="{56D95C00-3024-4C49-ADA2-151D30A4F072}"/>
    <cellStyle name="Comma 7" xfId="116" xr:uid="{14EED787-7576-4A04-8289-7302FA695704}"/>
    <cellStyle name="Comma 8" xfId="117" xr:uid="{651A8B84-0A9B-42D9-B546-81DFF76E85BD}"/>
    <cellStyle name="Comma 9" xfId="292" xr:uid="{0B98D72A-79BF-4AB5-BCF0-540EE4F0316B}"/>
    <cellStyle name="Comma 9 2" xfId="293" xr:uid="{2B3751C6-1D01-4CE7-B375-DD803402DC4C}"/>
    <cellStyle name="Comma 9 3" xfId="294" xr:uid="{1464A464-4BAB-4AA0-BB51-CFC44D0DF74A}"/>
    <cellStyle name="Comma0" xfId="118" xr:uid="{55386734-B803-4821-8133-45381D63935D}"/>
    <cellStyle name="Currency" xfId="2" builtinId="4"/>
    <cellStyle name="Currency 11" xfId="119" xr:uid="{2EF6C133-BCBC-4538-B9AA-012ACDAA90C7}"/>
    <cellStyle name="Currency 11 2" xfId="120" xr:uid="{98F5AE9A-7497-418E-842D-19A7C4D80D51}"/>
    <cellStyle name="Currency 2" xfId="121" xr:uid="{720556C1-2AFE-4B1E-93A1-0655A30C533F}"/>
    <cellStyle name="Currency 2 2" xfId="6" xr:uid="{C74DBD8D-F1BF-422E-9FFE-3A198AF657D5}"/>
    <cellStyle name="Currency 2 3" xfId="7" xr:uid="{247A180B-F74D-4DAE-81C1-3DC94FD25727}"/>
    <cellStyle name="Currency 3" xfId="122" xr:uid="{D1D71B68-F7BC-42D7-A863-04A0028B119E}"/>
    <cellStyle name="Currency 3 2" xfId="123" xr:uid="{E8FBEBF6-EF56-4386-A840-2B40E77EF151}"/>
    <cellStyle name="Currency 4" xfId="124" xr:uid="{FB8A1C86-97BE-4FA8-8A1C-A858CE1C7421}"/>
    <cellStyle name="Currency 4 2" xfId="125" xr:uid="{03C4B6E0-6AF3-4FD0-ABA7-61F0A59712F7}"/>
    <cellStyle name="Currency 5" xfId="295" xr:uid="{F20447AC-9957-4360-BB59-12E128A0AFF6}"/>
    <cellStyle name="Currency 6" xfId="296" xr:uid="{C907188A-815D-4FC7-9EC1-7347F9B8BAA6}"/>
    <cellStyle name="Currency 6 2" xfId="297" xr:uid="{743DB71B-A791-4AB4-AE15-13D75E235534}"/>
    <cellStyle name="Currency 6 3" xfId="298" xr:uid="{C20A10DF-67E1-47AD-AF5B-C8AA341A4F97}"/>
    <cellStyle name="Currency 7" xfId="299" xr:uid="{4278AD01-E69E-433A-9667-A143FD608867}"/>
    <cellStyle name="Currency 8" xfId="5" xr:uid="{5A25BED0-E342-408A-BB13-1383BFACC53D}"/>
    <cellStyle name="D4_B8B1_005004B79812_.wvu.PrintTitlest" xfId="126" xr:uid="{B5BA163B-A839-416A-9BEF-F8E1D1EC26A3}"/>
    <cellStyle name="Date" xfId="127" xr:uid="{60AE187A-3616-47F1-9021-63BB5C6F1D80}"/>
    <cellStyle name="Date 2" xfId="128" xr:uid="{54037855-463B-4CA1-9257-C0A5720A2E90}"/>
    <cellStyle name="dms_1" xfId="593" xr:uid="{682695B7-D3AF-469A-9C71-0E50E7E4FB98}"/>
    <cellStyle name="Emphasis 1" xfId="129" xr:uid="{AB439EF3-1FCD-43BD-8388-50BD9BF86FD6}"/>
    <cellStyle name="Emphasis 2" xfId="130" xr:uid="{88E35C4B-D191-43DB-8494-4ECEABDA9B44}"/>
    <cellStyle name="Emphasis 3" xfId="131" xr:uid="{9490C5D0-A176-4823-AD6C-654F68026362}"/>
    <cellStyle name="Euro" xfId="132" xr:uid="{E2DD1639-901B-489E-92BB-8BC11F50A6DA}"/>
    <cellStyle name="Explanatory Text 2" xfId="133" xr:uid="{1CCEB9DD-4BCB-4C52-8988-254BE39DFC8B}"/>
    <cellStyle name="Fixed" xfId="134" xr:uid="{51BC3D3F-FFEA-4356-B9D3-60DBEDAAD20D}"/>
    <cellStyle name="Fixed 2" xfId="135" xr:uid="{D0963473-BAD9-4780-A823-2B0DA5C2839A}"/>
    <cellStyle name="Gilsans" xfId="136" xr:uid="{9012DB4B-B5D2-427B-9D5B-3D7B24E3BE9E}"/>
    <cellStyle name="Gilsansl" xfId="137" xr:uid="{B4F27388-4348-4347-8D7C-B0F054ECD0D7}"/>
    <cellStyle name="Good 2" xfId="138" xr:uid="{65490A08-CEFE-4806-A88F-E61406B6811F}"/>
    <cellStyle name="Heading 1 2" xfId="139" xr:uid="{6FC8F034-1116-4E5F-B411-F7F158D2C617}"/>
    <cellStyle name="Heading 1 2 2" xfId="140" xr:uid="{F862FAE8-46BE-4A2A-A34D-E1374B9981E0}"/>
    <cellStyle name="Heading 1 3" xfId="141" xr:uid="{DBB57AC9-6B6D-4435-8718-AB4CB91851FA}"/>
    <cellStyle name="Heading 2 2" xfId="142" xr:uid="{4EA157BB-D925-4FB0-9F70-F47B977B2602}"/>
    <cellStyle name="Heading 2 2 2" xfId="143" xr:uid="{C2BE1532-9F04-4810-8B36-0DCCA7B20D5B}"/>
    <cellStyle name="Heading 2 3" xfId="144" xr:uid="{BD12F33A-847C-4D2D-9B87-8B05A0137DF2}"/>
    <cellStyle name="Heading 3 2" xfId="145" xr:uid="{F21EA353-8733-4964-9ED4-4A4169D20623}"/>
    <cellStyle name="Heading 3 2 2" xfId="146" xr:uid="{F9A79BBD-D2F6-4E77-A953-A35EF03D051C}"/>
    <cellStyle name="Heading 3 2 2 2" xfId="300" xr:uid="{DCFE0224-DD8A-4EDA-A796-6848708BCD51}"/>
    <cellStyle name="Heading 3 2 2 2 2" xfId="301" xr:uid="{D20A54EC-E73A-478A-A992-FFF42799D00C}"/>
    <cellStyle name="Heading 3 2 2 2 2 2" xfId="302" xr:uid="{D9742A8A-8E30-4F6C-968D-04512400539A}"/>
    <cellStyle name="Heading 3 2 2 2 2 3" xfId="303" xr:uid="{D92655B1-856F-4DFC-99BF-4FBAD3D67659}"/>
    <cellStyle name="Heading 3 2 2 2 2 4" xfId="304" xr:uid="{CDC1575C-6A15-47F4-BE80-E2864306C02F}"/>
    <cellStyle name="Heading 3 2 2 2 3" xfId="305" xr:uid="{5D370896-47DF-4042-A52E-CFCDBDE3CF87}"/>
    <cellStyle name="Heading 3 2 2 2 4" xfId="306" xr:uid="{2CD61914-D8BC-4CAB-8DCC-E35DF2CBFB2B}"/>
    <cellStyle name="Heading 3 2 2 2 5" xfId="307" xr:uid="{CB6D5E34-5DA0-437B-92C1-7BAD74B544D4}"/>
    <cellStyle name="Heading 3 2 2 3" xfId="308" xr:uid="{A187E4A2-B7C9-4842-92C0-1F07A961B137}"/>
    <cellStyle name="Heading 3 2 2 3 2" xfId="309" xr:uid="{ED113B05-14F9-44A1-BBD9-4797C4F24487}"/>
    <cellStyle name="Heading 3 2 2 3 2 2" xfId="310" xr:uid="{07A6C513-5E7B-4724-8B3E-EA302C5F82FF}"/>
    <cellStyle name="Heading 3 2 2 3 2 3" xfId="311" xr:uid="{8591D64D-629F-4680-B16E-B86D0779B68A}"/>
    <cellStyle name="Heading 3 2 2 3 2 4" xfId="312" xr:uid="{E52172F0-5E2C-4B75-BD77-5B516A24B4F3}"/>
    <cellStyle name="Heading 3 2 2 3 3" xfId="313" xr:uid="{371AB9FB-C7C2-4946-8D04-281536C46257}"/>
    <cellStyle name="Heading 3 2 2 3 4" xfId="314" xr:uid="{FCDF07D6-3E81-4CE3-88EC-B0769A3CECC5}"/>
    <cellStyle name="Heading 3 2 2 3 5" xfId="315" xr:uid="{88B3BE32-B6C2-4FE6-9D33-CF7428D51CB5}"/>
    <cellStyle name="Heading 3 2 2 4" xfId="316" xr:uid="{69C41A9C-26F3-4790-94CB-527660978569}"/>
    <cellStyle name="Heading 3 2 2 4 2" xfId="317" xr:uid="{07353D86-1492-4925-8AAC-A06F58B843F7}"/>
    <cellStyle name="Heading 3 2 2 4 3" xfId="318" xr:uid="{1D3E1BEB-360F-4B5B-8768-9F922FDCC982}"/>
    <cellStyle name="Heading 3 2 2 4 4" xfId="319" xr:uid="{FCFB8F5F-5E97-4E41-86CA-6DBDE02C72DD}"/>
    <cellStyle name="Heading 3 2 2 5" xfId="320" xr:uid="{1EB2F846-416F-4FBC-8E81-783347241D98}"/>
    <cellStyle name="Heading 3 2 2 5 2" xfId="321" xr:uid="{43FA6464-24D7-4F43-9B9E-53F0B38AE649}"/>
    <cellStyle name="Heading 3 2 2 5 3" xfId="322" xr:uid="{E6DC1450-5B55-461E-8CB4-EE4798212E82}"/>
    <cellStyle name="Heading 3 2 3" xfId="147" xr:uid="{AFAB59FE-D60C-4018-87C3-84D2C7602A6C}"/>
    <cellStyle name="Heading 3 2 4" xfId="323" xr:uid="{5B89BA4E-631E-47B3-BE93-0D5C3B4A5887}"/>
    <cellStyle name="Heading 3 2 4 2" xfId="324" xr:uid="{C6D10336-0098-4E28-8218-3EC377F78FA6}"/>
    <cellStyle name="Heading 3 2 4 2 2" xfId="325" xr:uid="{50242244-895F-4C84-B8DF-E40335B4FFD5}"/>
    <cellStyle name="Heading 3 2 4 2 3" xfId="326" xr:uid="{787803F0-36D1-4843-8EF9-13A53CDF45CE}"/>
    <cellStyle name="Heading 3 2 4 2 4" xfId="327" xr:uid="{3C85CFDF-F264-486E-A093-BE89BF104024}"/>
    <cellStyle name="Heading 3 2 4 3" xfId="328" xr:uid="{E2447DD8-D5BB-4556-84BF-5D4CCDB0769E}"/>
    <cellStyle name="Heading 3 2 4 4" xfId="329" xr:uid="{C21170DD-459B-45C9-98CA-405A411CBD51}"/>
    <cellStyle name="Heading 3 2 4 5" xfId="330" xr:uid="{59D2FC3D-C840-4E5E-982F-F0A0A7181B3B}"/>
    <cellStyle name="Heading 3 2 5" xfId="331" xr:uid="{9FBF2D2A-A7F8-49E5-93BA-B6E6EE6853E9}"/>
    <cellStyle name="Heading 3 2 5 2" xfId="332" xr:uid="{35B75CCF-5BCB-4CF4-9DEF-13A5F83284FD}"/>
    <cellStyle name="Heading 3 2 5 2 2" xfId="333" xr:uid="{21FED27B-3FBB-4226-83B7-FF2632A69C1D}"/>
    <cellStyle name="Heading 3 2 5 2 3" xfId="334" xr:uid="{89CD2D95-54FE-493C-8797-9E8C6A8041C9}"/>
    <cellStyle name="Heading 3 2 5 2 4" xfId="335" xr:uid="{DA56598D-5A3E-452B-A585-07026B6903C3}"/>
    <cellStyle name="Heading 3 2 5 3" xfId="336" xr:uid="{E8B61013-9682-4E5D-9569-D463E33B703A}"/>
    <cellStyle name="Heading 3 2 5 4" xfId="337" xr:uid="{6711CC8B-6260-4941-9D96-E8C1FA0C150D}"/>
    <cellStyle name="Heading 3 2 5 5" xfId="338" xr:uid="{72524788-BAFE-4445-93CB-6AC790D37FBE}"/>
    <cellStyle name="Heading 3 2 6" xfId="339" xr:uid="{79958663-E93F-41A8-9F88-52C1C059683D}"/>
    <cellStyle name="Heading 3 2 6 2" xfId="340" xr:uid="{B2909030-3535-4173-9D4B-2AFAD3316F4F}"/>
    <cellStyle name="Heading 3 2 6 3" xfId="341" xr:uid="{F70824FB-3B11-4BDA-B964-B1FCCF3AB200}"/>
    <cellStyle name="Heading 3 2 6 4" xfId="342" xr:uid="{A512E2F5-9075-43B2-9EF7-D8B5A03E42EA}"/>
    <cellStyle name="Heading 3 2 7" xfId="343" xr:uid="{9E858F9E-50A1-44B6-B0B7-4F59DE012A3A}"/>
    <cellStyle name="Heading 3 2 7 2" xfId="344" xr:uid="{F89FC46B-AAEF-45AD-A8CB-610A4F16D558}"/>
    <cellStyle name="Heading 3 2 7 3" xfId="345" xr:uid="{CDDBB415-8580-408B-81AD-43530606018F}"/>
    <cellStyle name="Heading 3 3" xfId="148" xr:uid="{A2434E9C-ABF6-41E4-90D0-B2224ABA5E4C}"/>
    <cellStyle name="Heading 4 2" xfId="149" xr:uid="{2B4ED5D0-85A4-4825-A1D7-9DB4865655B5}"/>
    <cellStyle name="Heading 4 2 2" xfId="150" xr:uid="{286567FD-8EF2-4F48-B57C-12EA1BC13F70}"/>
    <cellStyle name="Heading 4 3" xfId="151" xr:uid="{04C824D0-E8FC-46B5-81EB-489422D0B2E3}"/>
    <cellStyle name="Heading(4)" xfId="152" xr:uid="{C3D9CB11-ECCC-4D21-B256-6E3A4DE304EA}"/>
    <cellStyle name="Hyperlink 2" xfId="153" xr:uid="{3B5C8259-EAE6-4F45-81B3-FFFF015C9999}"/>
    <cellStyle name="Hyperlink 2 2" xfId="346" xr:uid="{E426D822-B05D-43DD-A999-E0573049B616}"/>
    <cellStyle name="Hyperlink 2 3" xfId="347" xr:uid="{27B036A9-EC80-45D6-B88B-D90ED2469476}"/>
    <cellStyle name="Hyperlink 3" xfId="348" xr:uid="{A5932DCF-CCDF-4FFE-9F91-6463301E1D7B}"/>
    <cellStyle name="Hyperlink 4" xfId="349" xr:uid="{73B16785-9662-40C9-95AC-67D7C051F805}"/>
    <cellStyle name="Hyperlink Arrow" xfId="154" xr:uid="{B0BDED5A-776E-4CE6-AB47-EA52708D3DB4}"/>
    <cellStyle name="Hyperlink Text" xfId="155" xr:uid="{0BF73B52-3D61-4D77-9EBB-551D2EB630E5}"/>
    <cellStyle name="import" xfId="350" xr:uid="{92050A06-2236-4EC6-A2EC-9AAD76F89F7A}"/>
    <cellStyle name="import%" xfId="351" xr:uid="{DA433462-685B-41E4-8BFD-CF09AAFCBC6E}"/>
    <cellStyle name="import_ICRC Electricity model 1-1  (1 Feb 2003) " xfId="156" xr:uid="{F0333BDD-F9CC-4B87-96E8-80E645E31385}"/>
    <cellStyle name="Input 2" xfId="157" xr:uid="{0FC4E13E-E752-469B-B8A5-6C97EADDCE4B}"/>
    <cellStyle name="Input 2 2" xfId="352" xr:uid="{B7AA7584-6237-4245-A92A-35664FF9FF02}"/>
    <cellStyle name="Input 2 3" xfId="353" xr:uid="{BB0130EA-3BFC-4B85-9332-2B9B2B80FA51}"/>
    <cellStyle name="Input1" xfId="16" xr:uid="{905C08C8-368A-44E0-9450-E9A00611A02E}"/>
    <cellStyle name="Input1 2" xfId="158" xr:uid="{E89B022A-14B2-40B1-B045-CD20E325B641}"/>
    <cellStyle name="Input1 2 2" xfId="354" xr:uid="{D18D58D8-75BE-473D-9CC5-CCC560BC299A}"/>
    <cellStyle name="Input1 3" xfId="355" xr:uid="{9A1EED2C-9FEE-4794-8FE5-FEF5D5A8D683}"/>
    <cellStyle name="Input1 3 2" xfId="356" xr:uid="{BFB6AFD6-DCDF-468F-A252-E473207F4937}"/>
    <cellStyle name="Input1 4" xfId="357" xr:uid="{00420B4C-BB97-4516-ACEF-4FD4BD404268}"/>
    <cellStyle name="Input1 5" xfId="358" xr:uid="{A732E950-9D54-4EA0-B632-4A930B4FBC02}"/>
    <cellStyle name="Input1%" xfId="359" xr:uid="{C5A34B56-8B2B-4E9A-AE8D-3BB92D34F91C}"/>
    <cellStyle name="Input1_ICRC Electricity model 1-1  (1 Feb 2003) " xfId="159" xr:uid="{9C21F4C9-B1D5-44F5-AC45-BBA1C97D0426}"/>
    <cellStyle name="Input1default" xfId="360" xr:uid="{1A89BF08-4384-4E87-A792-26571426C4F7}"/>
    <cellStyle name="Input1default%" xfId="361" xr:uid="{8D4ECFA1-BB0E-432B-B774-13F89B24897A}"/>
    <cellStyle name="Input2" xfId="160" xr:uid="{8A316FE9-88A6-4BFD-BD3E-184BEB151B72}"/>
    <cellStyle name="Input2 2" xfId="161" xr:uid="{56ABC6C2-58B8-4F59-BB5E-037E65327204}"/>
    <cellStyle name="Input2 3" xfId="362" xr:uid="{4B529452-E3A1-4461-B20D-8BC1790FC71E}"/>
    <cellStyle name="Input3" xfId="17" xr:uid="{6BDEEC8A-A2F2-4C8E-B460-4CBF73693801}"/>
    <cellStyle name="Input3 2" xfId="162" xr:uid="{E068FB92-905A-4FDB-8253-CBDE088A6AE7}"/>
    <cellStyle name="Input3 3" xfId="363" xr:uid="{F099D11E-FF5A-4569-AA39-312DC84D5D13}"/>
    <cellStyle name="InputCell" xfId="364" xr:uid="{77E7DBE4-CC01-4244-969B-FA015AF36C26}"/>
    <cellStyle name="InputCell 2" xfId="365" xr:uid="{114B42AE-0709-4CEF-B9FC-9EC6F9EFAF34}"/>
    <cellStyle name="InputCell 3" xfId="366" xr:uid="{6C99AF20-8DD9-45CD-8871-52EB084B106E}"/>
    <cellStyle name="InputCellText" xfId="367" xr:uid="{201ADC18-C6D0-4FF7-94B3-932FB3754401}"/>
    <cellStyle name="InputCellText 2" xfId="368" xr:uid="{C1C9AF42-B3B4-49CB-8270-9079E81DAAEF}"/>
    <cellStyle name="InputCellText 3" xfId="369" xr:uid="{A93D08BB-7800-40D3-A468-E5A2CB6AAC16}"/>
    <cellStyle name="key result" xfId="370" xr:uid="{2AAE595C-07ED-4EDB-84EE-C0E497F26F3C}"/>
    <cellStyle name="Lines" xfId="163" xr:uid="{6837352F-5998-4F71-98F6-FA64B9A97775}"/>
    <cellStyle name="Linked Cell 2" xfId="164" xr:uid="{9595665A-8128-470F-9CFB-032D26B42D51}"/>
    <cellStyle name="Local import" xfId="371" xr:uid="{7C2F893C-109C-451F-A30F-ADDE294D059B}"/>
    <cellStyle name="Local import %" xfId="372" xr:uid="{0EAAD01A-4EFB-47EF-AA07-6824CBEE07E2}"/>
    <cellStyle name="Mine" xfId="165" xr:uid="{F7EC2FB2-C843-4149-A5AE-F06462DA634A}"/>
    <cellStyle name="Model Name" xfId="166" xr:uid="{52A4B510-917C-4528-AD07-1A85D6CDB6FF}"/>
    <cellStyle name="Neutral 2" xfId="167" xr:uid="{DBCDFA1F-DBA3-425A-BC2D-4CC958488DCE}"/>
    <cellStyle name="NonInputCell" xfId="373" xr:uid="{15D92812-925D-41D5-9561-F293F78CABC6}"/>
    <cellStyle name="NonInputCell 2" xfId="374" xr:uid="{B03E7295-6E44-4DC1-BE85-1B11B4A0E9C8}"/>
    <cellStyle name="NonInputCell 3" xfId="375" xr:uid="{1712F34B-14D9-470D-9281-6611BF2AA302}"/>
    <cellStyle name="Normal" xfId="0" builtinId="0"/>
    <cellStyle name="Normal - Style1" xfId="168" xr:uid="{067F80C9-CD50-4DBC-A8D0-E8925B5E28DD}"/>
    <cellStyle name="Normal 10" xfId="270" xr:uid="{23AFC30B-3E6A-4EAF-949C-EEAFE17BA287}"/>
    <cellStyle name="Normal 10 2" xfId="271" xr:uid="{F538C768-61B9-49BA-8F42-6C58D4EE74C7}"/>
    <cellStyle name="Normal 10 2 2 2" xfId="572" xr:uid="{A4D0C46E-A1A0-4082-B02A-D9960E70E8B6}"/>
    <cellStyle name="Normal 11" xfId="376" xr:uid="{31B21A84-0567-43D7-8DCE-2EBC9D04497A}"/>
    <cellStyle name="Normal 11 2" xfId="377" xr:uid="{3A2DE355-37C3-4DD1-A121-60EF24492282}"/>
    <cellStyle name="Normal 11 3" xfId="378" xr:uid="{B8755399-BC9B-466C-A147-5FFE11D67795}"/>
    <cellStyle name="Normal 11 4" xfId="379" xr:uid="{2D084649-1ACF-4E79-8A88-3D79716412BE}"/>
    <cellStyle name="Normal 114" xfId="19" xr:uid="{C0D3BC78-71CE-44C6-B8F1-A15D18C6A769}"/>
    <cellStyle name="Normal 114 2" xfId="573" xr:uid="{99AF5E6C-8BC3-4029-83D8-330057A44914}"/>
    <cellStyle name="Normal 12" xfId="380" xr:uid="{B3A2BE4E-413B-4FD0-927A-8FA0FFE86ECD}"/>
    <cellStyle name="Normal 12 2" xfId="381" xr:uid="{897D5F65-5053-4274-AB7E-835D0C05246F}"/>
    <cellStyle name="Normal 13" xfId="169" xr:uid="{5760AB11-F6A2-4208-8DB4-D43153F72BC7}"/>
    <cellStyle name="Normal 13 2" xfId="170" xr:uid="{541B06EA-1930-4992-8DC3-65C6AA283DC9}"/>
    <cellStyle name="Normal 13_29(d) - Gas extensions -tariffs" xfId="171" xr:uid="{2808504F-B632-43DB-888C-C1F78D61C815}"/>
    <cellStyle name="Normal 14" xfId="274" xr:uid="{920B9C86-E4D3-4B38-A7E2-2D11AF08A453}"/>
    <cellStyle name="Normal 14 2" xfId="382" xr:uid="{725E864E-1D48-4A7D-870D-1B3F80DAFB4F}"/>
    <cellStyle name="Normal 14 3" xfId="383" xr:uid="{B7EC2CA9-A8C0-4070-8D0F-8D560B23E9CD}"/>
    <cellStyle name="Normal 14 3 2" xfId="384" xr:uid="{5B07F0ED-81BB-4E03-B122-FDFB654C3FB5}"/>
    <cellStyle name="Normal 14 3 3" xfId="385" xr:uid="{A2133E53-0D27-4030-BAB9-6462577DCC6D}"/>
    <cellStyle name="Normal 14 4" xfId="386" xr:uid="{27C92DBD-3C65-45BA-9E8A-13F2FEBE6613}"/>
    <cellStyle name="Normal 14 5" xfId="387" xr:uid="{6F46E1BA-F072-429E-8429-EFCC09BE3F46}"/>
    <cellStyle name="Normal 14 6" xfId="591" xr:uid="{5781260E-B661-42F3-9FAB-C88D96A8F8DE}"/>
    <cellStyle name="Normal 15" xfId="172" xr:uid="{707FC0C3-339F-4B88-A885-AFF9E685114D}"/>
    <cellStyle name="Normal 15 2" xfId="388" xr:uid="{EC4C0AE6-173F-43A8-A991-1F02B5C63E65}"/>
    <cellStyle name="Normal 16" xfId="173" xr:uid="{9797C4BA-7EEE-417E-AC7F-609840A6512E}"/>
    <cellStyle name="Normal 16 2" xfId="389" xr:uid="{F65FD579-6D05-4A7D-B6B5-7E0180BBCC8F}"/>
    <cellStyle name="Normal 17" xfId="390" xr:uid="{6DBF7DE6-3653-4205-AE90-21CBE3DD7929}"/>
    <cellStyle name="Normal 17 2" xfId="391" xr:uid="{66AE18BA-59D8-43C5-A5C1-7204CAD53E3A}"/>
    <cellStyle name="Normal 17 2 2" xfId="392" xr:uid="{D7598383-A022-4188-B4D8-DB4C816038C7}"/>
    <cellStyle name="Normal 17 2 2 2" xfId="393" xr:uid="{B635EE6E-E233-4907-9D6B-CE28745BEF66}"/>
    <cellStyle name="Normal 17 2 2 3" xfId="394" xr:uid="{97BA4A8B-D2A8-4E45-9F16-67F14243E2AB}"/>
    <cellStyle name="Normal 17 2 3" xfId="395" xr:uid="{F4F3A160-4F44-4907-8F76-1BE98CEB608F}"/>
    <cellStyle name="Normal 17 2 4" xfId="396" xr:uid="{0CAEF48B-67C7-4AE2-B89E-18BA100413E8}"/>
    <cellStyle name="Normal 17 3" xfId="397" xr:uid="{C5BC9097-F703-480F-B6E4-54BE2BB1AB83}"/>
    <cellStyle name="Normal 17 3 2" xfId="398" xr:uid="{2C0A1B2E-54D8-473C-9ECF-10E8E581887F}"/>
    <cellStyle name="Normal 17 3 2 2" xfId="399" xr:uid="{2AADC327-C420-421A-91BE-8FFE0EB779B1}"/>
    <cellStyle name="Normal 17 3 2 3" xfId="400" xr:uid="{3F0C5F96-64F9-4592-A546-933F7181F118}"/>
    <cellStyle name="Normal 17 3 3" xfId="401" xr:uid="{6D41250D-5390-4F43-90D5-EE0E746A7013}"/>
    <cellStyle name="Normal 17 3 4" xfId="402" xr:uid="{803B41EE-1169-47E5-BB35-18AB786F0F24}"/>
    <cellStyle name="Normal 17 4" xfId="403" xr:uid="{42DED5DA-59BA-4E8E-8360-B744F2131DB6}"/>
    <cellStyle name="Normal 17 4 2" xfId="404" xr:uid="{B888F025-3F0B-4B9E-847F-6F9F98EF00A8}"/>
    <cellStyle name="Normal 17 4 3" xfId="405" xr:uid="{AFDD0F42-2FF9-430E-91E2-4D582C84D753}"/>
    <cellStyle name="Normal 17 5" xfId="406" xr:uid="{86F0999D-D0FD-4D65-8A84-875EECC726F3}"/>
    <cellStyle name="Normal 17 6" xfId="407" xr:uid="{34B35419-57CF-4120-8FAF-C087C5DA0808}"/>
    <cellStyle name="Normal 18" xfId="408" xr:uid="{4306D403-2C96-451F-ABC7-7B84EE6CC80A}"/>
    <cellStyle name="Normal 18 2" xfId="409" xr:uid="{DDF375CD-E4E9-4DCE-9C94-AC154F74F06E}"/>
    <cellStyle name="Normal 19" xfId="410" xr:uid="{FE19B8D4-92D3-47B5-98F3-ED6FC1D4CF9A}"/>
    <cellStyle name="Normal 2" xfId="8" xr:uid="{3CA85104-D59D-4BB6-A79B-F71E9C775C2A}"/>
    <cellStyle name="Normal 2 2" xfId="15" xr:uid="{914260D9-9153-4F8F-9FB8-200DB6810247}"/>
    <cellStyle name="Normal 2 2 2" xfId="174" xr:uid="{7FB177CB-15A0-4762-A2BA-52BCFECA8828}"/>
    <cellStyle name="Normal 2 2 3" xfId="411" xr:uid="{45E852B2-ED14-4642-9647-2C030257832D}"/>
    <cellStyle name="Normal 2 2 4" xfId="412" xr:uid="{B66B2DFD-CCFB-443E-BE4F-BF4EDB9A19F8}"/>
    <cellStyle name="Normal 2 2 5" xfId="413" xr:uid="{21E3DA22-E7D5-42E0-8F87-90681553E274}"/>
    <cellStyle name="Normal 2 3" xfId="175" xr:uid="{57C15B0D-6B9B-460E-A80B-3CE068A551CE}"/>
    <cellStyle name="Normal 2 3 2" xfId="176" xr:uid="{44F2E2E9-590A-4EB8-93B1-F7A5574E0E82}"/>
    <cellStyle name="Normal 2 3_29(d) - Gas extensions -tariffs" xfId="177" xr:uid="{1537987A-465A-4A65-876C-A4923F459145}"/>
    <cellStyle name="Normal 2 4" xfId="178" xr:uid="{0945D4BE-2089-4AA4-843E-9F874F6CF3BA}"/>
    <cellStyle name="Normal 2 4 2" xfId="414" xr:uid="{BA8A73B5-E6E0-4DE4-9260-94B205C32C7F}"/>
    <cellStyle name="Normal 2 4 3" xfId="415" xr:uid="{D91AE93D-CFF6-4F34-8031-F893A07DD504}"/>
    <cellStyle name="Normal 2 5" xfId="179" xr:uid="{066AF184-2ED8-4505-827C-40FEE13249A3}"/>
    <cellStyle name="Normal 2_29(d) - Gas extensions -tariffs" xfId="180" xr:uid="{C50FC1D6-AF82-4EF5-9364-B2D425B9D7F2}"/>
    <cellStyle name="Normal 20" xfId="416" xr:uid="{ECA0F7B8-A703-4C69-A5E0-B50871C951F5}"/>
    <cellStyle name="Normal 20 2" xfId="417" xr:uid="{69AC4350-D14E-4D75-B95E-C7E764C6E2A6}"/>
    <cellStyle name="Normal 20 2 2" xfId="418" xr:uid="{E16F7BE7-DD00-4B65-9AF3-6EAC2D342F30}"/>
    <cellStyle name="Normal 20 3" xfId="419" xr:uid="{D7A80BAE-D5C6-4EFB-89BC-8FBD2BFF861B}"/>
    <cellStyle name="Normal 20 4" xfId="420" xr:uid="{7EFA76D9-F07F-4DD1-B2BA-040A6A944960}"/>
    <cellStyle name="Normal 21" xfId="421" xr:uid="{7AD042C6-0BDF-4110-96AD-92D76FDD6CFC}"/>
    <cellStyle name="Normal 21 2" xfId="422" xr:uid="{12A3F43A-96DA-446B-8820-52F4AA2F40C1}"/>
    <cellStyle name="Normal 21 3" xfId="423" xr:uid="{8E3089BF-7A67-4DAC-ADFC-74C8253C05BA}"/>
    <cellStyle name="Normal 22" xfId="424" xr:uid="{A29E5A4E-8D89-4D57-8041-7BE07E93C751}"/>
    <cellStyle name="Normal 23" xfId="425" xr:uid="{41955E27-B34D-43B0-8B75-D0A4E34FE952}"/>
    <cellStyle name="Normal 23 2" xfId="426" xr:uid="{4F18AC14-E85A-4578-B542-270E856CA68C}"/>
    <cellStyle name="Normal 23 2 2" xfId="427" xr:uid="{F6BF6782-39F7-4162-B20C-9830218903BD}"/>
    <cellStyle name="Normal 23 3" xfId="428" xr:uid="{5CA8A85D-5384-4FD4-A126-D6EB3D5E52BC}"/>
    <cellStyle name="Normal 23 4" xfId="429" xr:uid="{C83BD0D8-58ED-42BD-9349-7F2AF8B64DE4}"/>
    <cellStyle name="Normal 24" xfId="430" xr:uid="{18105658-C368-4FCC-95C8-908747625A1C}"/>
    <cellStyle name="Normal 24 2" xfId="431" xr:uid="{CF646AD3-0099-4491-B84D-1D8FFF087BF4}"/>
    <cellStyle name="Normal 24 2 2" xfId="432" xr:uid="{47C58BE5-862D-41B6-B3DC-868B43CF6275}"/>
    <cellStyle name="Normal 24 3" xfId="433" xr:uid="{3260239E-285F-4788-B3EA-888C13460B18}"/>
    <cellStyle name="Normal 24 4" xfId="434" xr:uid="{28C3D598-E157-4210-A7B8-28BCD5AFE048}"/>
    <cellStyle name="Normal 25" xfId="435" xr:uid="{C6EEB5DA-D63A-4C0B-A007-BA0C0B6AF81E}"/>
    <cellStyle name="Normal 25 2" xfId="436" xr:uid="{FDF5A4EB-10C5-4D55-89B5-DB5E94348254}"/>
    <cellStyle name="Normal 25 2 2" xfId="437" xr:uid="{D44102C0-0987-4BDA-A002-3120A0B71221}"/>
    <cellStyle name="Normal 25 3" xfId="438" xr:uid="{FDE03F59-3C68-4961-B24B-4A39133EA914}"/>
    <cellStyle name="Normal 25 4" xfId="439" xr:uid="{2C3B5076-8FD8-4A23-B588-549165CCA96A}"/>
    <cellStyle name="Normal 26" xfId="440" xr:uid="{067FDC7B-DB2B-4459-85AE-A8E8BA83CA13}"/>
    <cellStyle name="Normal 26 2" xfId="441" xr:uid="{63B45C64-7127-4D59-B79B-43BE32FA5884}"/>
    <cellStyle name="Normal 26 2 2" xfId="442" xr:uid="{77CB640B-E5A2-4B2D-8E91-654BB8B97AF0}"/>
    <cellStyle name="Normal 26 3" xfId="443" xr:uid="{334E4A88-2589-48CA-B0A1-4DC22B8E0D92}"/>
    <cellStyle name="Normal 26 4" xfId="444" xr:uid="{E768EBF7-4A25-48A9-9DAD-20F2FF66292D}"/>
    <cellStyle name="Normal 27" xfId="445" xr:uid="{F6C98F6C-BBDE-4B39-9BCC-4CB63486EAB1}"/>
    <cellStyle name="Normal 28" xfId="273" xr:uid="{C3FEB9EE-C41B-4EFF-ACDE-17CB30AF983D}"/>
    <cellStyle name="Normal 28 2" xfId="590" xr:uid="{6DFF289B-2F10-4B6F-9947-559E9AA3A202}"/>
    <cellStyle name="Normal 29" xfId="446" xr:uid="{78E78A2A-0162-41A5-960B-B382E3B5F99C}"/>
    <cellStyle name="Normal 3" xfId="11" xr:uid="{4E4E414B-57E0-4DD4-9C6D-06711797C556}"/>
    <cellStyle name="Normal 3 2" xfId="181" xr:uid="{FC333997-6A24-4523-8144-E8A4B5DB15F6}"/>
    <cellStyle name="Normal 3 3" xfId="447" xr:uid="{DD91C576-4F1D-4B0F-A71E-449279252154}"/>
    <cellStyle name="Normal 3 3 2" xfId="448" xr:uid="{259D6B29-6CEB-447B-9EBF-AA706A688C1A}"/>
    <cellStyle name="Normal 3 3 3" xfId="449" xr:uid="{C48E53D4-54CB-4AE2-AFA3-84B21B31DAC9}"/>
    <cellStyle name="Normal 3 4" xfId="450" xr:uid="{353D9648-ABA1-4B67-BBB3-D42006599F54}"/>
    <cellStyle name="Normal 3 5" xfId="451" xr:uid="{E7ED0D31-ACB4-4B75-A0DB-8D80CCF5E5A1}"/>
    <cellStyle name="Normal 3 5 2" xfId="452" xr:uid="{A60072AB-9A6F-4962-A523-3B0D117B63FC}"/>
    <cellStyle name="Normal 3 5 3" xfId="453" xr:uid="{4B5B56B8-9956-4D4D-A802-229E09607C8D}"/>
    <cellStyle name="Normal 3_29(d) - Gas extensions -tariffs" xfId="182" xr:uid="{FD595D79-A0B2-4208-9892-494D83A07D63}"/>
    <cellStyle name="Normal 30" xfId="454" xr:uid="{62983551-DB7B-427D-AFD2-2F0EDB7E55EC}"/>
    <cellStyle name="Normal 31" xfId="455" xr:uid="{BF8F08AD-2189-4594-BA0B-E1732CE99D21}"/>
    <cellStyle name="Normal 32" xfId="272" xr:uid="{A2CEADED-8024-4FED-AAEB-E55F669E3AC2}"/>
    <cellStyle name="Normal 32 2" xfId="588" xr:uid="{1F86C0E9-3BB1-4935-BFEB-F8DEBFB4DC03}"/>
    <cellStyle name="Normal 33" xfId="456" xr:uid="{91A87FE1-D214-4EB4-85FC-452CF545767A}"/>
    <cellStyle name="Normal 34" xfId="552" xr:uid="{1EF4AEC0-F5E0-4C1B-A318-61764E3471F2}"/>
    <cellStyle name="Normal 35" xfId="574" xr:uid="{0D639FB2-B986-4F2F-8045-465F431F40F1}"/>
    <cellStyle name="Normal 36" xfId="575" xr:uid="{11E59739-53C0-44F8-B7B2-21982D33DEC9}"/>
    <cellStyle name="Normal 37" xfId="576" xr:uid="{14E22EE1-1FF4-4B09-A24F-AFBE5C6A1BA8}"/>
    <cellStyle name="Normal 38" xfId="183" xr:uid="{8F56CF41-5F33-4841-9B79-E46BC8582799}"/>
    <cellStyle name="Normal 38 2" xfId="184" xr:uid="{999172E5-F204-415B-ACEE-D133C2DE808A}"/>
    <cellStyle name="Normal 38_29(d) - Gas extensions -tariffs" xfId="185" xr:uid="{0079332C-5B5C-44A1-B44B-BBAF158C14C9}"/>
    <cellStyle name="Normal 39" xfId="592" xr:uid="{7D6B84DF-9C97-458A-8693-F1E11995532A}"/>
    <cellStyle name="Normal 4" xfId="13" xr:uid="{BAC96BE9-6602-4B4B-B08A-DF8C7C9E72DF}"/>
    <cellStyle name="Normal 4 2" xfId="18" xr:uid="{037378F7-DA8E-41E9-AC53-9104ECAF89C5}"/>
    <cellStyle name="Normal 4 2 2" xfId="457" xr:uid="{9158D588-F677-4BC6-86C1-FB1939430F55}"/>
    <cellStyle name="Normal 4 2 2 2" xfId="458" xr:uid="{FFAF4BD2-0063-4CEE-8016-3E473C1F42DF}"/>
    <cellStyle name="Normal 4 2 2 2 2" xfId="459" xr:uid="{C558C19E-8FC2-4FD7-B3C5-F8DA8E1D8CE1}"/>
    <cellStyle name="Normal 4 2 2 2 3" xfId="460" xr:uid="{6B430D86-5C5C-47C4-A672-4A0DF172E12B}"/>
    <cellStyle name="Normal 4 2 2 3" xfId="461" xr:uid="{A73CF1A1-FAED-4985-9011-E533714F67E7}"/>
    <cellStyle name="Normal 4 2 2 4" xfId="462" xr:uid="{36A221DD-C13C-40F8-BCF3-51ECDB3C7985}"/>
    <cellStyle name="Normal 4 2 3" xfId="463" xr:uid="{CEC19218-2C68-4367-8091-761ABE99BA54}"/>
    <cellStyle name="Normal 4 2 3 2" xfId="464" xr:uid="{744C886A-C4C4-4015-AB8D-A533906D3955}"/>
    <cellStyle name="Normal 4 2 3 2 2" xfId="465" xr:uid="{CD282B49-EDBB-4ADE-AEE2-DC38D4C286D8}"/>
    <cellStyle name="Normal 4 2 3 2 3" xfId="466" xr:uid="{32F23625-E4FA-4F0A-A771-43865B57A910}"/>
    <cellStyle name="Normal 4 2 3 3" xfId="467" xr:uid="{AEDD24ED-A3FE-4034-99E6-C2DAD6447E9D}"/>
    <cellStyle name="Normal 4 2 3 4" xfId="468" xr:uid="{C984CE49-76C5-4341-8F00-7DBFB71A742D}"/>
    <cellStyle name="Normal 4 2 4" xfId="589" xr:uid="{B7EB9C07-6B8E-46FA-BA82-5C3CA0E77FEB}"/>
    <cellStyle name="Normal 4 3" xfId="186" xr:uid="{0AE79514-4F89-484B-BDF0-183A9F9A91B4}"/>
    <cellStyle name="Normal 4 3 2" xfId="469" xr:uid="{F38AA111-175B-4889-9F0F-B74577655549}"/>
    <cellStyle name="Normal 4 3 2 2" xfId="470" xr:uid="{F107C3FB-9676-474D-BEE9-E63D95525237}"/>
    <cellStyle name="Normal 4 3 2 3" xfId="471" xr:uid="{658C7CAE-BD10-4DE2-AE6D-895A690713A3}"/>
    <cellStyle name="Normal 4 3 3" xfId="472" xr:uid="{E6F689F2-B475-4131-AE72-F17261151258}"/>
    <cellStyle name="Normal 4 3 3 2" xfId="473" xr:uid="{9849571D-FDCC-43A4-96CA-279A51165B0F}"/>
    <cellStyle name="Normal 4 3 4" xfId="474" xr:uid="{B1731BD1-D0EA-4504-B2A6-7E0A2E24A58D}"/>
    <cellStyle name="Normal 4 4" xfId="475" xr:uid="{7B152CE1-BCFA-49CF-B7F9-830E4C139CF1}"/>
    <cellStyle name="Normal 4 5" xfId="476" xr:uid="{80BC18EF-267F-4578-B584-2B91DC024FB0}"/>
    <cellStyle name="Normal 4 6" xfId="477" xr:uid="{3E590390-FD54-4260-985A-DF2AA3869FFB}"/>
    <cellStyle name="Normal 4_29(d) - Gas extensions -tariffs" xfId="187" xr:uid="{180C3EF0-7CB3-4264-BAE4-E5EB35F67817}"/>
    <cellStyle name="Normal 40" xfId="188" xr:uid="{18C8BBC3-FD54-4C29-8E51-3029CF48524A}"/>
    <cellStyle name="Normal 40 2" xfId="189" xr:uid="{CF25C548-AA45-482E-B923-0016553B0583}"/>
    <cellStyle name="Normal 40_29(d) - Gas extensions -tariffs" xfId="190" xr:uid="{68073FB6-3F39-4AC5-8A8F-B05CF5C6D77C}"/>
    <cellStyle name="Normal 41" xfId="594" xr:uid="{940E4345-6116-4B32-A56E-904FA4D31C42}"/>
    <cellStyle name="Normal 42" xfId="3" xr:uid="{D4F52BA7-BBD3-4524-9DE3-DB74DFEBE2E0}"/>
    <cellStyle name="Normal 5" xfId="191" xr:uid="{ACC3F6C0-003F-4C5B-B0AF-B8E065F944A0}"/>
    <cellStyle name="Normal 5 2" xfId="192" xr:uid="{4549F5B2-405A-447B-8CEF-DC1489539D8F}"/>
    <cellStyle name="Normal 5 3" xfId="478" xr:uid="{41B33F37-9E93-411E-A2CB-81638E429EE8}"/>
    <cellStyle name="Normal 6" xfId="193" xr:uid="{3CFEDDFF-25B8-475A-8BC2-31C7C10CBE97}"/>
    <cellStyle name="Normal 6 2" xfId="194" xr:uid="{49B8E974-FDC7-4901-A189-373193893EFB}"/>
    <cellStyle name="Normal 6 2 2" xfId="479" xr:uid="{D8CA1E14-C103-4F68-8123-2DE6F8D77143}"/>
    <cellStyle name="Normal 7" xfId="195" xr:uid="{6CAFCCB1-87D6-4839-BF27-AFD0A1727CD9}"/>
    <cellStyle name="Normal 7 2" xfId="196" xr:uid="{B2187020-F20C-4EA5-96A3-0415FDA5336F}"/>
    <cellStyle name="Normal 7 2 2" xfId="480" xr:uid="{818EA82B-5B2E-4ED1-A609-189829EB5701}"/>
    <cellStyle name="Normal 7 2 2 2" xfId="481" xr:uid="{005D2BEF-7089-4C98-B620-39A61F92E05F}"/>
    <cellStyle name="Normal 7 2 2 3" xfId="482" xr:uid="{C797522B-1976-44B2-B261-E44A8D67AB09}"/>
    <cellStyle name="Normal 7 2 3" xfId="483" xr:uid="{6D9824AB-2457-42C4-A419-F670A7D5F5B0}"/>
    <cellStyle name="Normal 7 2 4" xfId="484" xr:uid="{49D1F26A-2A11-4ABA-934A-4514313998CD}"/>
    <cellStyle name="Normal 8" xfId="197" xr:uid="{E28FFE58-6C53-4D4D-8354-BECAD3C43791}"/>
    <cellStyle name="Normal 8 2" xfId="485" xr:uid="{7AC57BFB-5C5A-430C-8B1E-C6C85F9524C6}"/>
    <cellStyle name="Normal 8 2 2" xfId="486" xr:uid="{E7CB7BEE-4962-4C95-893D-81420D02483A}"/>
    <cellStyle name="Normal 8 2 3" xfId="487" xr:uid="{32C41152-8947-4564-8BD3-4BE4701FA6C2}"/>
    <cellStyle name="Normal 8 2 3 2" xfId="488" xr:uid="{86F3BEF0-0321-4448-834A-9BB56AE4F895}"/>
    <cellStyle name="Normal 8 2 3 3" xfId="489" xr:uid="{67BA09B8-21C5-4983-8DA4-1C08A633D942}"/>
    <cellStyle name="Normal 8 2 4" xfId="490" xr:uid="{92BFA0F9-DD31-4598-BB1C-604086B9BAF7}"/>
    <cellStyle name="Normal 9" xfId="198" xr:uid="{06E2E739-D31A-4D11-B7F0-A91334295362}"/>
    <cellStyle name="Normal 9 2" xfId="491" xr:uid="{327C0E64-086D-4014-B46F-FE25D1114F0F}"/>
    <cellStyle name="Note 2" xfId="199" xr:uid="{3C82FDC8-1A93-4407-B3A8-C4C5E4DCBD67}"/>
    <cellStyle name="Note 2 2" xfId="492" xr:uid="{A64B68DB-6AB5-4EB0-8443-EFEEDB8F0895}"/>
    <cellStyle name="Note 2 3" xfId="493" xr:uid="{15C06A81-2653-4BEE-86C2-5000685C9BE9}"/>
    <cellStyle name="Note 3" xfId="494" xr:uid="{E51423DC-BE86-444C-BDAA-A1BBEC772507}"/>
    <cellStyle name="Note 3 2" xfId="495" xr:uid="{27EC1A86-9825-4303-98A4-3D00FF1D140F}"/>
    <cellStyle name="Note 3 3" xfId="496" xr:uid="{7D7C1660-6ABB-48CB-B8EF-3719D2835791}"/>
    <cellStyle name="Note 4" xfId="497" xr:uid="{5A5B684F-D4FE-48F3-827D-2B14449D0A14}"/>
    <cellStyle name="Note 4 2" xfId="498" xr:uid="{029E38AF-098C-4423-9D2F-B6239C96E943}"/>
    <cellStyle name="Note 4 3" xfId="499" xr:uid="{6FBEF484-B300-411F-9E18-E4AE9CA90AA0}"/>
    <cellStyle name="Output 2" xfId="200" xr:uid="{623F21BF-2B07-4EB6-97AD-34E53FC4B571}"/>
    <cellStyle name="Output 2 2" xfId="500" xr:uid="{53A2E2AA-E642-42BA-B326-DD682521C7D5}"/>
    <cellStyle name="Output 2 3" xfId="501" xr:uid="{440291B8-06DD-4281-995B-99BC9F29B6DD}"/>
    <cellStyle name="Percent" xfId="1" builtinId="5"/>
    <cellStyle name="Percent [2]" xfId="201" xr:uid="{07D2AF12-AE10-4047-8A68-3770E31D2868}"/>
    <cellStyle name="Percent [2] 2" xfId="202" xr:uid="{F1918C6E-1489-43D5-9F72-B0E60A4D6427}"/>
    <cellStyle name="Percent [2]_29(d) - Gas extensions -tariffs" xfId="203" xr:uid="{CF4CC6C4-34BC-4A32-9F77-2AED5754A372}"/>
    <cellStyle name="Percent 10" xfId="577" xr:uid="{4936BC8C-5C58-4F95-ADCA-72C1CE6F483F}"/>
    <cellStyle name="Percent 11" xfId="578" xr:uid="{FA663222-7CED-41D5-A294-F634AC48F029}"/>
    <cellStyle name="Percent 12" xfId="502" xr:uid="{53F2BE53-8603-4FCE-A794-9F938BBF94C9}"/>
    <cellStyle name="Percent 12 2" xfId="503" xr:uid="{45BE1E5A-772D-49EB-9B11-330702E07455}"/>
    <cellStyle name="Percent 12 2 2" xfId="504" xr:uid="{B083CB9D-90D2-4538-A259-FD6A9864984A}"/>
    <cellStyle name="Percent 12 3" xfId="505" xr:uid="{A54EAA30-66F3-4755-8650-9C91E9C5B9A4}"/>
    <cellStyle name="Percent 12 4" xfId="506" xr:uid="{3BB64E8A-623F-401E-9818-4F8FF8000066}"/>
    <cellStyle name="Percent 13" xfId="9" xr:uid="{ECFE02E3-CCDE-4247-98FD-073135A058D7}"/>
    <cellStyle name="Percent 2" xfId="12" xr:uid="{C6B82B0C-6102-4BFC-A2AA-BA8357881F99}"/>
    <cellStyle name="Percent 2 2" xfId="204" xr:uid="{81A0EBC4-A92A-4E8B-A98C-34CD56767210}"/>
    <cellStyle name="Percent 2 2 2" xfId="507" xr:uid="{FE132AC8-B841-4EC1-ACB6-DB1B09CEF710}"/>
    <cellStyle name="Percent 2 2 2 2" xfId="508" xr:uid="{D0176D57-D995-42B3-9020-8708AF629CB4}"/>
    <cellStyle name="Percent 2 2 2 2 2" xfId="509" xr:uid="{A34274B0-1C44-4446-A323-84CF348E0836}"/>
    <cellStyle name="Percent 2 2 2 2 3" xfId="510" xr:uid="{BF981B07-E4AB-4D7E-93D1-B360EEAA52F5}"/>
    <cellStyle name="Percent 2 2 2 3" xfId="511" xr:uid="{9F9421B5-B8B5-45D4-9BF5-2A611BDEF6D4}"/>
    <cellStyle name="Percent 2 2 2 4" xfId="512" xr:uid="{BE533058-D06B-45CC-A560-E0892BD2E0A0}"/>
    <cellStyle name="Percent 2 2 3" xfId="513" xr:uid="{FB3DD5BC-6C79-45B2-8EB0-D25D01176203}"/>
    <cellStyle name="Percent 2 2 3 2" xfId="514" xr:uid="{31545E28-2F63-431A-950E-7E84071F1CD1}"/>
    <cellStyle name="Percent 2 2 3 2 2" xfId="515" xr:uid="{65FFC743-3008-422D-95DB-586F74E56EC7}"/>
    <cellStyle name="Percent 2 2 3 2 3" xfId="516" xr:uid="{BD1721A6-860C-4585-B701-C35B7C826F32}"/>
    <cellStyle name="Percent 2 2 3 3" xfId="517" xr:uid="{24526680-BB65-48CA-B1B8-061BE5ECD902}"/>
    <cellStyle name="Percent 2 2 3 4" xfId="518" xr:uid="{B14B0B98-66EB-411E-BFCC-63B3E2D5B0FB}"/>
    <cellStyle name="Percent 2 3" xfId="519" xr:uid="{68199299-1781-40C3-AD17-8D809CC7B172}"/>
    <cellStyle name="Percent 2 3 2" xfId="520" xr:uid="{37DA8C3B-C96D-440D-99DA-9E1F1935EB2D}"/>
    <cellStyle name="Percent 2 3 2 2" xfId="521" xr:uid="{30C41B95-7F44-4300-BE44-6553D0765266}"/>
    <cellStyle name="Percent 2 3 2 3" xfId="522" xr:uid="{B312CBD3-5B42-4259-91AB-E2C14BE0A297}"/>
    <cellStyle name="Percent 2 3 3" xfId="523" xr:uid="{1B38BEE1-B616-4369-91D5-D57ED17860B0}"/>
    <cellStyle name="Percent 2 3 4" xfId="524" xr:uid="{D4E53D84-5652-476D-A72B-E195B22A500E}"/>
    <cellStyle name="Percent 2 4" xfId="525" xr:uid="{31630331-342F-4E76-A2F5-9D071F7D76B4}"/>
    <cellStyle name="Percent 2 4 2" xfId="526" xr:uid="{8DB3555A-B2C8-4BFB-96C1-A03C1D1A1BC5}"/>
    <cellStyle name="Percent 2 4 2 2" xfId="527" xr:uid="{2C227DC0-D295-4AD1-ADE2-FC1422EA58F5}"/>
    <cellStyle name="Percent 2 4 2 3" xfId="528" xr:uid="{2DC88884-2659-4B1D-A89D-F39CEBDC71D6}"/>
    <cellStyle name="Percent 2 4 3" xfId="529" xr:uid="{1E3CCC54-2055-4F23-B4FF-99DEC201BBC1}"/>
    <cellStyle name="Percent 2 4 4" xfId="530" xr:uid="{038EF64E-FDEA-4576-A84C-5C754CCAA648}"/>
    <cellStyle name="Percent 3" xfId="205" xr:uid="{4FF9EB79-B2FB-4D80-B4F4-FF4F45096479}"/>
    <cellStyle name="Percent 3 2" xfId="206" xr:uid="{C521C24F-9130-4921-8E8B-39B98BB02D27}"/>
    <cellStyle name="Percent 3 4" xfId="531" xr:uid="{6F7DE31A-29D1-466D-B05C-B271634D2CC5}"/>
    <cellStyle name="Percent 3 4 2" xfId="532" xr:uid="{C12911AA-DE47-4B23-B6C3-59C99E9CFBDD}"/>
    <cellStyle name="Percent 3 4 3" xfId="533" xr:uid="{47F36D48-A666-4679-B400-ABBBB36EE8DC}"/>
    <cellStyle name="Percent 4" xfId="207" xr:uid="{E7C6D59D-B470-4BBC-A1B2-C57670841AE8}"/>
    <cellStyle name="Percent 5" xfId="534" xr:uid="{FB9A4A5C-0DB2-4352-B309-DC4289B7BD06}"/>
    <cellStyle name="Percent 5 2" xfId="535" xr:uid="{293FFA5A-EDF8-41B7-90B5-1A88A63AA852}"/>
    <cellStyle name="Percent 5 3" xfId="536" xr:uid="{84A5FA9C-D54F-4D7C-82A4-1DC14A2105A4}"/>
    <cellStyle name="Percent 6" xfId="537" xr:uid="{47853E71-6CCC-40C4-A193-FAF87F61974D}"/>
    <cellStyle name="Percent 7" xfId="208" xr:uid="{9347939B-A70B-4568-A11E-9733707BF801}"/>
    <cellStyle name="Percent 8" xfId="579" xr:uid="{FBC5904A-380E-43A8-A1EE-26984C560C28}"/>
    <cellStyle name="Percent 9" xfId="580" xr:uid="{327EA837-31E7-4C10-B475-B2A35711BA64}"/>
    <cellStyle name="Percentage" xfId="209" xr:uid="{7C337C58-602A-456C-87E0-1A0271A89C16}"/>
    <cellStyle name="Period Title" xfId="210" xr:uid="{D0C267BF-CD0C-4C18-A0FC-A7D4E2A54C55}"/>
    <cellStyle name="PSChar" xfId="211" xr:uid="{91C9B1FB-7DC2-4342-B35A-854A02F69544}"/>
    <cellStyle name="PSDate" xfId="212" xr:uid="{A48427BC-2504-4825-8DA5-2E3E52C4D800}"/>
    <cellStyle name="PSDec" xfId="213" xr:uid="{CDF5D69A-B150-47DF-895C-CA15A04EB0D1}"/>
    <cellStyle name="PSDetail" xfId="214" xr:uid="{CC06EDBA-B4E8-4ACE-8542-BE55984FDD16}"/>
    <cellStyle name="PSHeading" xfId="215" xr:uid="{13A07AC3-1745-40EE-8B44-E8E30A363065}"/>
    <cellStyle name="PSHeading 2" xfId="538" xr:uid="{50ADB5AF-C659-4F2C-B9F0-CAEE9332DE12}"/>
    <cellStyle name="PSHeading 2 2" xfId="539" xr:uid="{714C7841-9196-4C38-BF3D-1FE8FC0224AB}"/>
    <cellStyle name="PSHeading 2 2 2" xfId="581" xr:uid="{0428294F-00B4-4DAD-90FC-9821AAD60EA5}"/>
    <cellStyle name="PSHeading 2 3" xfId="582" xr:uid="{21528C3A-163E-424F-B9C2-4047AF9331DB}"/>
    <cellStyle name="PSHeading 3" xfId="540" xr:uid="{54F72D31-9B3F-423A-BDE9-AE8AED4FA688}"/>
    <cellStyle name="PSHeading 3 2" xfId="541" xr:uid="{528B6F7F-F5C4-41B7-8421-C015A3CBD0DD}"/>
    <cellStyle name="PSHeading 3 2 2" xfId="542" xr:uid="{EA65594F-AD0B-405B-B677-0E918533B2A4}"/>
    <cellStyle name="PSHeading 3 2 2 2" xfId="583" xr:uid="{FB0912F8-72E9-4073-A648-5AE34EC4CCD6}"/>
    <cellStyle name="PSHeading 3 2 3" xfId="584" xr:uid="{77AC5ED6-A36A-41BE-B6A6-A90EE772A991}"/>
    <cellStyle name="PSHeading 3 3" xfId="585" xr:uid="{54899B6C-E54D-41A3-9FF2-5D4A7918410A}"/>
    <cellStyle name="PSHeading 4" xfId="543" xr:uid="{A353E765-964A-44AD-83FD-B5B0DA81D9F9}"/>
    <cellStyle name="PSHeading 4 2" xfId="586" xr:uid="{8AD00E57-1176-4963-BCFF-49D40476083A}"/>
    <cellStyle name="PSHeading 5" xfId="587" xr:uid="{D404953A-5028-4E57-8C60-AA9699C868A0}"/>
    <cellStyle name="PSInt" xfId="216" xr:uid="{5A10D0B3-34B4-4C5A-BF50-84C7010CC022}"/>
    <cellStyle name="PSSpacer" xfId="217" xr:uid="{E8E0E9E0-01ED-474C-84EB-04D1CFE2A750}"/>
    <cellStyle name="Ratio" xfId="218" xr:uid="{C89BC112-43A7-4FC9-9F97-D83B357FED4D}"/>
    <cellStyle name="Ratio 2" xfId="219" xr:uid="{FD265704-D002-4188-AB20-17CBEB8253A3}"/>
    <cellStyle name="Ratio_29(d) - Gas extensions -tariffs" xfId="220" xr:uid="{60829B23-A3E7-4071-942C-D810DB26DA05}"/>
    <cellStyle name="Right Date" xfId="221" xr:uid="{C366A8AA-6A6E-402B-AFE0-5A5657FB6CDD}"/>
    <cellStyle name="Right Number" xfId="222" xr:uid="{4C8065F2-B3ED-4E07-AAA9-4B5C06FAA9DC}"/>
    <cellStyle name="Right Year" xfId="223" xr:uid="{425D4B37-ED23-406F-8118-D6F7859ADF3C}"/>
    <cellStyle name="RIN_Input$_3dp" xfId="544" xr:uid="{61BB07E6-EA84-42FC-8DEE-7C0FC09C64CF}"/>
    <cellStyle name="SAPError" xfId="224" xr:uid="{DC0B43E5-31A4-42B5-BA68-97C7610F7777}"/>
    <cellStyle name="SAPError 2" xfId="225" xr:uid="{F5D1D169-FE94-4B0D-8D19-A00CC6F8C133}"/>
    <cellStyle name="SAPKey" xfId="226" xr:uid="{D2EB2548-E382-4FB1-9E04-6AC4EF0E05F6}"/>
    <cellStyle name="SAPKey 2" xfId="227" xr:uid="{8CB7129A-C9B3-43D3-A886-3CDCA205B285}"/>
    <cellStyle name="SAPLocked" xfId="228" xr:uid="{F8E00EFA-6686-4FDA-8E14-0B5130B863B9}"/>
    <cellStyle name="SAPLocked 2" xfId="229" xr:uid="{1313FA9F-F23D-4B17-979F-A036120F8F16}"/>
    <cellStyle name="SAPOutput" xfId="230" xr:uid="{D75D80DC-C3DB-483F-A65D-B56BBBCBCFEF}"/>
    <cellStyle name="SAPOutput 2" xfId="231" xr:uid="{A7299C41-C605-4EAA-AF80-8A9A492DD526}"/>
    <cellStyle name="SAPSpace" xfId="232" xr:uid="{76EC60E9-44C4-403B-BF96-1442CC3FA81A}"/>
    <cellStyle name="SAPSpace 2" xfId="233" xr:uid="{56DCA2AD-CC9A-4C35-BFF0-30F4CDAE6CA2}"/>
    <cellStyle name="SAPText" xfId="234" xr:uid="{E0ABB9D4-E1DF-4359-9306-3AF207ED230B}"/>
    <cellStyle name="SAPText 2" xfId="235" xr:uid="{88AD513C-829E-43EB-9362-39EDC9633CCE}"/>
    <cellStyle name="SAPUnLocked" xfId="236" xr:uid="{11CA0320-C3F1-42F1-BC6C-D8335D16203F}"/>
    <cellStyle name="SAPUnLocked 2" xfId="237" xr:uid="{20ACB4AD-5428-4DD4-8C76-0A027D933D11}"/>
    <cellStyle name="Sheet Title" xfId="238" xr:uid="{4DBA22AC-921D-4B16-B43E-E015DCC78CF0}"/>
    <cellStyle name="SheetHeader1" xfId="10" xr:uid="{D68054C4-EF77-4965-8479-BB0711DACEBB}"/>
    <cellStyle name="Style 1" xfId="239" xr:uid="{86542EFF-88FF-4CE0-82D7-6CB3B7B645B6}"/>
    <cellStyle name="Style 1 2" xfId="240" xr:uid="{DCC420EC-0295-4794-8A30-CADF01975FE6}"/>
    <cellStyle name="Style 1 2 2" xfId="545" xr:uid="{87496A53-9863-4527-845E-D0E9152EFDED}"/>
    <cellStyle name="Style 1 3" xfId="546" xr:uid="{09E83284-F628-423D-9DF3-B9A8DF7CCD5E}"/>
    <cellStyle name="Style 1 3 2" xfId="547" xr:uid="{142D14FC-8DA2-4CED-A63D-D7AA69D85844}"/>
    <cellStyle name="Style 1 3 3" xfId="548" xr:uid="{B966C5EB-403D-4411-85F8-0F44E89169A8}"/>
    <cellStyle name="Style 1 4" xfId="549" xr:uid="{96C55357-C5B0-4B68-B020-71C6C0DB2F31}"/>
    <cellStyle name="Style 1_29(d) - Gas extensions -tariffs" xfId="241" xr:uid="{3872EEA5-B86B-4E76-97C6-99A0CCC07402}"/>
    <cellStyle name="Style2" xfId="242" xr:uid="{33B9AF74-2044-416A-A591-303919EDBC50}"/>
    <cellStyle name="Style3" xfId="243" xr:uid="{6881AE02-AB72-4C26-BBAC-AFF9C7607D95}"/>
    <cellStyle name="Style4" xfId="244" xr:uid="{1A40FFA6-7215-4E58-8EF5-5E7594BDA64F}"/>
    <cellStyle name="Style4 2" xfId="245" xr:uid="{E3FB5814-860F-49AA-9FC9-40A103BAA9C1}"/>
    <cellStyle name="Style4_29(d) - Gas extensions -tariffs" xfId="246" xr:uid="{914E374E-DC7F-4EDC-8DD3-7210B2415BC7}"/>
    <cellStyle name="Style5" xfId="247" xr:uid="{329C09A9-5C0B-4972-8489-F09347173D0E}"/>
    <cellStyle name="Style5 2" xfId="248" xr:uid="{D0C745A2-6BE6-4CE3-B25B-AC21484E2DC6}"/>
    <cellStyle name="Style5_29(d) - Gas extensions -tariffs" xfId="249" xr:uid="{A970C743-8A8C-41CF-A81B-E403B5E8530F}"/>
    <cellStyle name="Table Head Green" xfId="250" xr:uid="{93394752-2CDE-49FB-B02D-0C042969B3DA}"/>
    <cellStyle name="Table Head_pldt" xfId="251" xr:uid="{636D88B2-7318-45DD-8272-3C5D2B7C699F}"/>
    <cellStyle name="Table Source" xfId="252" xr:uid="{B919935B-9531-4BA3-BBDB-B7045554034E}"/>
    <cellStyle name="Table Units" xfId="253" xr:uid="{1769AE36-952C-4BCB-BAE0-48E6D7E18637}"/>
    <cellStyle name="TableLvl2" xfId="20" xr:uid="{E471F606-61DF-4A3B-97FD-BA732264F1BB}"/>
    <cellStyle name="TableLvl3" xfId="21" xr:uid="{04F3807D-F294-43E9-B8EA-63427DF70A35}"/>
    <cellStyle name="Text" xfId="254" xr:uid="{E59C66EA-CA38-43DC-A51A-6316BC412E34}"/>
    <cellStyle name="Text 2" xfId="255" xr:uid="{EA17CA48-0D23-4514-9A58-5DCD0E4FF8D5}"/>
    <cellStyle name="Text 3" xfId="256" xr:uid="{8E98F8CE-6EA8-4A6B-A5B6-9FEFE0B6F54F}"/>
    <cellStyle name="Text Head 1" xfId="257" xr:uid="{FB4D3D9D-F274-4447-B306-5AF4C6D98010}"/>
    <cellStyle name="Text Head 2" xfId="258" xr:uid="{C102287F-64F4-45E7-8DF4-087F57DCCDB3}"/>
    <cellStyle name="Text Indent 2" xfId="259" xr:uid="{8904094E-BB6A-49F6-AFD5-246D7F90D323}"/>
    <cellStyle name="Theirs" xfId="260" xr:uid="{13090FB1-F9D3-4CF3-95E6-641E260B33B9}"/>
    <cellStyle name="Title 2" xfId="261" xr:uid="{336A5B2E-810D-4A8A-99AA-C128B034ED35}"/>
    <cellStyle name="TOC 1" xfId="262" xr:uid="{5BD54A90-7C85-429C-AACB-970F94002042}"/>
    <cellStyle name="TOC 2" xfId="263" xr:uid="{AE18309E-F8BD-405C-A5B7-61D1F92C4AB5}"/>
    <cellStyle name="TOC 3" xfId="264" xr:uid="{0B46A614-1D14-4B3A-ADE7-E3789A2C32DB}"/>
    <cellStyle name="Total 2" xfId="265" xr:uid="{44FBAB44-68D8-4074-9C69-1EDE33757B44}"/>
    <cellStyle name="Total 2 2" xfId="550" xr:uid="{506BE7F4-4844-4397-BE3F-6C4869657580}"/>
    <cellStyle name="Total 2 3" xfId="551" xr:uid="{AE759E08-EB2F-436E-BE98-6580EE51E548}"/>
    <cellStyle name="Warning Text 2" xfId="266" xr:uid="{6913B9C2-2521-4E3A-AF22-45217F6EE3A4}"/>
    <cellStyle name="year" xfId="267" xr:uid="{8CD62B5E-EA79-451D-9F9B-D2985A87285A}"/>
    <cellStyle name="year 2" xfId="268" xr:uid="{7335D367-048F-4421-AB9A-98524C13B6BA}"/>
    <cellStyle name="year_29(d) - Gas extensions -tariffs" xfId="269" xr:uid="{9774D195-A903-4871-8C43-8C477448747D}"/>
  </cellStyles>
  <dxfs count="0"/>
  <tableStyles count="0" defaultTableStyle="TableStyleMedium2" defaultPivotStyle="PivotStyleLight16"/>
  <colors>
    <mruColors>
      <color rgb="FF031F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C7B37-B48A-41C9-B8FE-8303457518C5}">
  <dimension ref="A2:J18"/>
  <sheetViews>
    <sheetView tabSelected="1" topLeftCell="E4" zoomScaleNormal="100" workbookViewId="0">
      <selection activeCell="F15" sqref="F15"/>
    </sheetView>
  </sheetViews>
  <sheetFormatPr defaultRowHeight="15"/>
  <cols>
    <col min="1" max="1" width="44.7109375" customWidth="1"/>
    <col min="2" max="5" width="16.42578125" customWidth="1"/>
    <col min="6" max="6" width="13.7109375" bestFit="1" customWidth="1"/>
    <col min="7" max="9" width="16.85546875" customWidth="1"/>
    <col min="10" max="10" width="8" bestFit="1" customWidth="1"/>
  </cols>
  <sheetData>
    <row r="2" spans="1:10">
      <c r="B2" s="17" t="s">
        <v>0</v>
      </c>
      <c r="C2" s="17" t="s">
        <v>21</v>
      </c>
      <c r="D2" s="17" t="s">
        <v>18</v>
      </c>
      <c r="E2" s="24" t="s">
        <v>19</v>
      </c>
      <c r="F2" s="24"/>
      <c r="G2" s="25" t="s">
        <v>20</v>
      </c>
      <c r="H2" s="26"/>
      <c r="I2" s="27"/>
    </row>
    <row r="3" spans="1:10"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8" t="s">
        <v>7</v>
      </c>
      <c r="H3" s="8" t="s">
        <v>8</v>
      </c>
      <c r="I3" s="8" t="s">
        <v>9</v>
      </c>
    </row>
    <row r="4" spans="1:10" ht="60" customHeight="1">
      <c r="A4" s="1" t="s">
        <v>11</v>
      </c>
      <c r="B4" s="28" t="s">
        <v>28</v>
      </c>
      <c r="C4" s="29"/>
      <c r="D4" s="29"/>
      <c r="E4" s="29"/>
      <c r="F4" s="30"/>
      <c r="G4" s="8"/>
      <c r="H4" s="8"/>
      <c r="I4" s="8"/>
    </row>
    <row r="5" spans="1:10">
      <c r="A5" s="1" t="s">
        <v>17</v>
      </c>
      <c r="B5" s="3">
        <f>91.8*1000000</f>
        <v>91800000</v>
      </c>
      <c r="C5" s="3">
        <f>98.2*1000000</f>
        <v>98200000</v>
      </c>
      <c r="D5" s="3">
        <v>103446000</v>
      </c>
      <c r="E5" s="3">
        <f>113.8*1000000</f>
        <v>113800000</v>
      </c>
      <c r="F5" s="3">
        <f>122.6*1000000</f>
        <v>122600000</v>
      </c>
      <c r="G5" s="3">
        <f>F5*$B$11</f>
        <v>131812099.00999416</v>
      </c>
      <c r="H5" s="3">
        <f>G5*$B$11</f>
        <v>141716390.25628471</v>
      </c>
      <c r="I5" s="3">
        <f>H5*$B$11</f>
        <v>152364884.69657725</v>
      </c>
    </row>
    <row r="6" spans="1:10">
      <c r="A6" s="1" t="s">
        <v>24</v>
      </c>
      <c r="B6" s="2">
        <f t="shared" ref="B6:I6" si="0">B5*$B$10</f>
        <v>64259999.999999993</v>
      </c>
      <c r="C6" s="2">
        <f>C5*$B$10</f>
        <v>68740000</v>
      </c>
      <c r="D6" s="2">
        <f>D5*$B$10</f>
        <v>72412200</v>
      </c>
      <c r="E6" s="2">
        <f t="shared" si="0"/>
        <v>79660000</v>
      </c>
      <c r="F6" s="2">
        <f t="shared" si="0"/>
        <v>85820000</v>
      </c>
      <c r="G6" s="2">
        <f>G5*$B$10</f>
        <v>92268469.306995913</v>
      </c>
      <c r="H6" s="2">
        <f t="shared" si="0"/>
        <v>99201473.179399297</v>
      </c>
      <c r="I6" s="2">
        <f t="shared" si="0"/>
        <v>106655419.28760406</v>
      </c>
    </row>
    <row r="7" spans="1:10">
      <c r="A7" s="1" t="s">
        <v>23</v>
      </c>
      <c r="B7" s="15"/>
      <c r="C7" s="16">
        <f>C6/B6</f>
        <v>1.0697167755991286</v>
      </c>
      <c r="D7" s="16">
        <f>D6/C6</f>
        <v>1.0534215885947047</v>
      </c>
      <c r="E7" s="16">
        <f>E6/D6</f>
        <v>1.1000908686657773</v>
      </c>
      <c r="F7" s="16">
        <f>F6/E6</f>
        <v>1.077328646748682</v>
      </c>
      <c r="G7" s="3"/>
      <c r="H7" s="3"/>
      <c r="I7" s="3"/>
    </row>
    <row r="8" spans="1:10">
      <c r="A8" s="1" t="s">
        <v>25</v>
      </c>
      <c r="B8" s="2"/>
      <c r="C8" s="2"/>
      <c r="D8" s="2"/>
      <c r="E8" s="2"/>
      <c r="F8" s="2">
        <f>F6*$B$12</f>
        <v>1458940</v>
      </c>
      <c r="G8" s="2">
        <f>G6*$B$12</f>
        <v>1568563.9782189305</v>
      </c>
      <c r="H8" s="2">
        <f>H6*$B$12</f>
        <v>1686425.0440497883</v>
      </c>
      <c r="I8" s="2">
        <f>I6*$B$12</f>
        <v>1813142.1278892693</v>
      </c>
    </row>
    <row r="9" spans="1:10" s="21" customFormat="1">
      <c r="A9" s="19"/>
      <c r="B9" s="20"/>
      <c r="C9" s="20"/>
      <c r="D9" s="20"/>
      <c r="E9" s="20"/>
      <c r="F9" s="20"/>
      <c r="G9" s="20"/>
      <c r="H9" s="20"/>
      <c r="I9" s="20"/>
    </row>
    <row r="10" spans="1:10">
      <c r="A10" s="7" t="s">
        <v>22</v>
      </c>
      <c r="B10" s="22">
        <v>0.7</v>
      </c>
      <c r="C10" t="s">
        <v>26</v>
      </c>
    </row>
    <row r="11" spans="1:10">
      <c r="A11" s="7" t="s">
        <v>16</v>
      </c>
      <c r="B11" s="5">
        <f>AVERAGE(C7:F7)</f>
        <v>1.0751394699020731</v>
      </c>
    </row>
    <row r="12" spans="1:10">
      <c r="A12" s="1" t="s">
        <v>12</v>
      </c>
      <c r="B12" s="4">
        <v>1.7000000000000001E-2</v>
      </c>
      <c r="C12" s="23" t="s">
        <v>27</v>
      </c>
    </row>
    <row r="14" spans="1:10">
      <c r="E14" s="8" t="s">
        <v>5</v>
      </c>
      <c r="F14" s="8" t="s">
        <v>6</v>
      </c>
      <c r="G14" s="8" t="s">
        <v>7</v>
      </c>
      <c r="H14" s="8" t="s">
        <v>8</v>
      </c>
      <c r="I14" s="8" t="s">
        <v>9</v>
      </c>
      <c r="J14" s="8" t="s">
        <v>1</v>
      </c>
    </row>
    <row r="15" spans="1:10">
      <c r="D15" s="9" t="s">
        <v>10</v>
      </c>
      <c r="E15" s="6">
        <v>0</v>
      </c>
      <c r="F15" s="6">
        <f>F8/1000000</f>
        <v>1.4589399999999999</v>
      </c>
      <c r="G15" s="6">
        <f>G8/1000000</f>
        <v>1.5685639782189305</v>
      </c>
      <c r="H15" s="6">
        <f>H8/1000000</f>
        <v>1.6864250440497883</v>
      </c>
      <c r="I15" s="6">
        <f>I8/1000000</f>
        <v>1.8131421278892692</v>
      </c>
      <c r="J15" s="6">
        <f>SUM(E15:I15)</f>
        <v>6.5270711501579877</v>
      </c>
    </row>
    <row r="16" spans="1:10">
      <c r="D16" s="11" t="s">
        <v>13</v>
      </c>
      <c r="E16" s="10">
        <v>2.2499999999999999E-2</v>
      </c>
      <c r="F16" s="10">
        <v>2.2499999999999999E-2</v>
      </c>
      <c r="G16" s="10">
        <v>2.2499999999999999E-2</v>
      </c>
      <c r="H16" s="10">
        <v>2.2499999999999999E-2</v>
      </c>
      <c r="I16" s="10">
        <v>2.2499999999999999E-2</v>
      </c>
      <c r="J16" s="12"/>
    </row>
    <row r="17" spans="4:10">
      <c r="D17" s="11" t="s">
        <v>14</v>
      </c>
      <c r="E17" s="13">
        <f>(1/(1+E16))*(1+E16)^0.5</f>
        <v>0.98893635286829762</v>
      </c>
      <c r="F17" s="13">
        <f t="shared" ref="F17:G17" si="1">(1/(1+F16))*(1+F16)^0.5</f>
        <v>0.98893635286829762</v>
      </c>
      <c r="G17" s="13">
        <f t="shared" si="1"/>
        <v>0.98893635286829762</v>
      </c>
      <c r="H17" s="13">
        <f>(1/(1+H16))*(1+H16)^0.5</f>
        <v>0.98893635286829762</v>
      </c>
      <c r="I17" s="13">
        <f t="shared" ref="I17" si="2">(1/(1+I16))*(1+I16)^0.5</f>
        <v>0.98893635286829762</v>
      </c>
      <c r="J17" s="12"/>
    </row>
    <row r="18" spans="4:10">
      <c r="D18" s="11" t="s">
        <v>15</v>
      </c>
      <c r="E18" s="14">
        <f>E15*E17</f>
        <v>0</v>
      </c>
      <c r="F18" s="14">
        <f>F15*F17</f>
        <v>1.442798802653674</v>
      </c>
      <c r="G18" s="14">
        <f t="shared" ref="G18:I18" si="3">G15*G17</f>
        <v>1.5512099398604169</v>
      </c>
      <c r="H18" s="14">
        <f t="shared" si="3"/>
        <v>1.6677670324483558</v>
      </c>
      <c r="I18" s="14">
        <f t="shared" si="3"/>
        <v>1.7930821631866782</v>
      </c>
      <c r="J18" s="12">
        <f>SUM(E18:I18)</f>
        <v>6.4548579381491251</v>
      </c>
    </row>
  </sheetData>
  <mergeCells count="3">
    <mergeCell ref="E2:F2"/>
    <mergeCell ref="G2:I2"/>
    <mergeCell ref="B4:F4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Angella Nhan</dc:creator>
  <cp:lastModifiedBy>Angella Nhan</cp:lastModifiedBy>
  <dcterms:created xsi:type="dcterms:W3CDTF">2015-06-05T18:17:20Z</dcterms:created>
  <dcterms:modified xsi:type="dcterms:W3CDTF">2021-08-23T11:24:24Z</dcterms:modified>
</cp:coreProperties>
</file>