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2_Pricing Submission\03_Models\1 April 2021\"/>
    </mc:Choice>
  </mc:AlternateContent>
  <xr:revisionPtr revIDLastSave="0" documentId="13_ncr:1_{0DCBC4E0-5305-4367-898B-DE3C05C6281F}" xr6:coauthVersionLast="34" xr6:coauthVersionMax="34" xr10:uidLastSave="{00000000-0000-0000-0000-000000000000}"/>
  <bookViews>
    <workbookView xWindow="0" yWindow="0" windowWidth="24000" windowHeight="13725" activeTab="1" xr2:uid="{6FC24E1D-0328-48BF-9023-3116D0D35F9A}"/>
  </bookViews>
  <sheets>
    <sheet name="Final Decision" sheetId="1" r:id="rId1"/>
    <sheet name="Proposed Charges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9" i="2" l="1"/>
  <c r="F11" i="2" l="1"/>
  <c r="G11" i="2" l="1"/>
  <c r="H11" i="2" s="1"/>
  <c r="E11" i="2"/>
  <c r="E23" i="2" l="1"/>
  <c r="F23" i="2" s="1"/>
  <c r="G23" i="2" s="1"/>
  <c r="H23" i="2" s="1"/>
  <c r="E40" i="2"/>
  <c r="F40" i="2" s="1"/>
  <c r="G40" i="2" s="1"/>
  <c r="H40" i="2" s="1"/>
  <c r="E31" i="2"/>
  <c r="F31" i="2" s="1"/>
  <c r="G31" i="2" s="1"/>
  <c r="H31" i="2" s="1"/>
  <c r="E39" i="2"/>
  <c r="F39" i="2" s="1"/>
  <c r="G39" i="2" s="1"/>
  <c r="E30" i="2"/>
  <c r="F30" i="2" s="1"/>
  <c r="G30" i="2" s="1"/>
  <c r="H30" i="2" s="1"/>
  <c r="E26" i="2"/>
  <c r="F26" i="2" s="1"/>
  <c r="G26" i="2" s="1"/>
  <c r="H26" i="2" s="1"/>
  <c r="E25" i="2"/>
  <c r="F25" i="2" s="1"/>
  <c r="G25" i="2" s="1"/>
  <c r="H25" i="2" s="1"/>
  <c r="E41" i="2"/>
  <c r="F41" i="2" s="1"/>
  <c r="G41" i="2" s="1"/>
  <c r="H41" i="2" s="1"/>
  <c r="E38" i="2"/>
  <c r="F38" i="2" s="1"/>
  <c r="G38" i="2" s="1"/>
  <c r="H38" i="2" s="1"/>
  <c r="E29" i="2"/>
  <c r="F29" i="2" s="1"/>
  <c r="G29" i="2" s="1"/>
  <c r="H29" i="2" s="1"/>
  <c r="E37" i="2"/>
  <c r="F37" i="2" s="1"/>
  <c r="G37" i="2" s="1"/>
  <c r="H37" i="2" s="1"/>
  <c r="E28" i="2"/>
  <c r="F28" i="2" s="1"/>
  <c r="G28" i="2" s="1"/>
  <c r="H28" i="2" s="1"/>
  <c r="E35" i="2"/>
  <c r="F35" i="2" s="1"/>
  <c r="G35" i="2" s="1"/>
  <c r="H35" i="2" s="1"/>
  <c r="E42" i="2"/>
  <c r="F42" i="2" s="1"/>
  <c r="G42" i="2" s="1"/>
  <c r="H42" i="2" s="1"/>
  <c r="E32" i="2"/>
  <c r="F32" i="2" s="1"/>
  <c r="G32" i="2" s="1"/>
  <c r="H32" i="2" s="1"/>
  <c r="E36" i="2"/>
  <c r="F36" i="2" s="1"/>
  <c r="G36" i="2" s="1"/>
  <c r="H36" i="2" s="1"/>
  <c r="E27" i="2"/>
  <c r="F27" i="2" s="1"/>
  <c r="G27" i="2" s="1"/>
  <c r="H27" i="2" s="1"/>
  <c r="E43" i="2"/>
  <c r="F43" i="2" s="1"/>
  <c r="G43" i="2" s="1"/>
  <c r="H43" i="2" s="1"/>
  <c r="E34" i="2"/>
  <c r="F34" i="2" s="1"/>
  <c r="G34" i="2" s="1"/>
  <c r="H34" i="2" s="1"/>
  <c r="E24" i="2"/>
  <c r="F24" i="2" s="1"/>
  <c r="G24" i="2" s="1"/>
  <c r="H24" i="2" s="1"/>
</calcChain>
</file>

<file path=xl/sharedStrings.xml><?xml version="1.0" encoding="utf-8"?>
<sst xmlns="http://schemas.openxmlformats.org/spreadsheetml/2006/main" count="50" uniqueCount="25">
  <si>
    <t>CPI</t>
  </si>
  <si>
    <t>Control Mechanism:</t>
  </si>
  <si>
    <t>X factor</t>
  </si>
  <si>
    <t>Security Lights (Nightwatch)</t>
  </si>
  <si>
    <t>A</t>
  </si>
  <si>
    <t>Annual Pricing Proposal</t>
  </si>
  <si>
    <t>Regulatory Compliance Inputs</t>
  </si>
  <si>
    <t>Proposed</t>
  </si>
  <si>
    <t>Indicative</t>
  </si>
  <si>
    <t>Rounded</t>
  </si>
  <si>
    <t>Tariff Class</t>
  </si>
  <si>
    <t>Description</t>
  </si>
  <si>
    <t>Inputs</t>
  </si>
  <si>
    <t>Minor</t>
  </si>
  <si>
    <t>Small</t>
  </si>
  <si>
    <t>Medium</t>
  </si>
  <si>
    <t>Large</t>
  </si>
  <si>
    <t>X-Large</t>
  </si>
  <si>
    <t>Monthly Charge</t>
  </si>
  <si>
    <t>Installation Charge</t>
  </si>
  <si>
    <t>Proposed Prices and Indicative Future Prices</t>
  </si>
  <si>
    <t>Short Term:</t>
  </si>
  <si>
    <t>Long Term:</t>
  </si>
  <si>
    <t>December Index (Release Year)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</si>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</sst>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%"/>
    <numFmt numFmtId="166" formatCode="#,##0.00\ ;\(#,##0.00\);\-\ "/>
    <numFmt numFmtId="167" formatCode="0.0000%"/>
    <numFmt numFmtId="168" formatCode="&quot;$&quot;#,##0.00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color theme="3" tint="0.249977111117893"/>
      <name val="Calibri"/>
      <family val="2"/>
    </font>
    <font>
      <b/>
      <sz val="18"/>
      <name val="Calibri"/>
      <family val="2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1"/>
      <color theme="3" tint="0.249977111117893"/>
      <name val="Calibri"/>
      <family val="2"/>
    </font>
    <font>
      <i/>
      <sz val="11"/>
      <color theme="3" tint="0.249977111117893"/>
      <name val="Calibri"/>
      <family val="2"/>
    </font>
    <font>
      <b/>
      <sz val="12"/>
      <color theme="0"/>
      <name val="Calibri"/>
      <family val="2"/>
    </font>
    <font>
      <b/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b/>
      <sz val="11"/>
      <color theme="9"/>
      <name val="Calibri"/>
      <family val="2"/>
    </font>
    <font>
      <i/>
      <sz val="11"/>
      <color theme="9"/>
      <name val="Calibri"/>
      <family val="2"/>
    </font>
    <font>
      <sz val="11"/>
      <color theme="9"/>
      <name val="Calibri"/>
      <family val="2"/>
    </font>
    <font>
      <sz val="11"/>
      <color rgb="FF0070C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5" fontId="3" fillId="6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8" fillId="8" borderId="1" xfId="0" applyNumberFormat="1" applyFont="1" applyFill="1" applyBorder="1"/>
    <xf numFmtId="0" fontId="6" fillId="10" borderId="1" xfId="0" applyFont="1" applyFill="1" applyBorder="1" applyAlignment="1">
      <alignment vertical="center"/>
    </xf>
    <xf numFmtId="1" fontId="6" fillId="10" borderId="2" xfId="0" quotePrefix="1" applyNumberFormat="1" applyFont="1" applyFill="1" applyBorder="1" applyAlignment="1">
      <alignment horizontal="right" vertical="center"/>
    </xf>
    <xf numFmtId="0" fontId="2" fillId="8" borderId="1" xfId="0" applyFont="1" applyFill="1" applyBorder="1"/>
    <xf numFmtId="10" fontId="8" fillId="8" borderId="1" xfId="0" applyNumberFormat="1" applyFont="1" applyFill="1" applyBorder="1"/>
    <xf numFmtId="167" fontId="2" fillId="2" borderId="1" xfId="1" applyNumberFormat="1" applyFont="1" applyFill="1" applyBorder="1" applyAlignment="1">
      <alignment horizontal="right" vertical="center"/>
    </xf>
    <xf numFmtId="0" fontId="6" fillId="6" borderId="0" xfId="0" applyFont="1" applyFill="1"/>
    <xf numFmtId="0" fontId="9" fillId="7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1" fillId="5" borderId="0" xfId="0" applyFont="1" applyFill="1" applyAlignment="1">
      <alignment vertical="center"/>
    </xf>
    <xf numFmtId="0" fontId="6" fillId="10" borderId="1" xfId="0" applyFont="1" applyFill="1" applyBorder="1"/>
    <xf numFmtId="0" fontId="12" fillId="10" borderId="1" xfId="0" applyFont="1" applyFill="1" applyBorder="1"/>
    <xf numFmtId="0" fontId="12" fillId="10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9" borderId="1" xfId="0" applyFont="1" applyFill="1" applyBorder="1"/>
    <xf numFmtId="0" fontId="5" fillId="11" borderId="5" xfId="0" applyFont="1" applyFill="1" applyBorder="1"/>
    <xf numFmtId="0" fontId="5" fillId="11" borderId="2" xfId="0" applyFont="1" applyFill="1" applyBorder="1"/>
    <xf numFmtId="0" fontId="14" fillId="11" borderId="3" xfId="0" applyFont="1" applyFill="1" applyBorder="1"/>
    <xf numFmtId="168" fontId="5" fillId="11" borderId="5" xfId="0" applyNumberFormat="1" applyFont="1" applyFill="1" applyBorder="1"/>
    <xf numFmtId="168" fontId="5" fillId="11" borderId="2" xfId="0" applyNumberFormat="1" applyFont="1" applyFill="1" applyBorder="1"/>
    <xf numFmtId="10" fontId="2" fillId="8" borderId="1" xfId="0" applyNumberFormat="1" applyFont="1" applyFill="1" applyBorder="1"/>
    <xf numFmtId="4" fontId="2" fillId="8" borderId="1" xfId="0" applyNumberFormat="1" applyFont="1" applyFill="1" applyBorder="1"/>
    <xf numFmtId="0" fontId="15" fillId="10" borderId="1" xfId="0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5" fillId="10" borderId="1" xfId="0" applyFont="1" applyFill="1" applyBorder="1"/>
    <xf numFmtId="0" fontId="15" fillId="11" borderId="5" xfId="0" applyFont="1" applyFill="1" applyBorder="1"/>
    <xf numFmtId="168" fontId="17" fillId="4" borderId="1" xfId="0" applyNumberFormat="1" applyFont="1" applyFill="1" applyBorder="1"/>
    <xf numFmtId="168" fontId="17" fillId="9" borderId="1" xfId="0" applyNumberFormat="1" applyFont="1" applyFill="1" applyBorder="1"/>
    <xf numFmtId="168" fontId="15" fillId="11" borderId="5" xfId="0" applyNumberFormat="1" applyFont="1" applyFill="1" applyBorder="1"/>
    <xf numFmtId="0" fontId="18" fillId="10" borderId="1" xfId="0" applyFont="1" applyFill="1" applyBorder="1" applyAlignment="1">
      <alignment horizontal="right"/>
    </xf>
    <xf numFmtId="0" fontId="19" fillId="10" borderId="1" xfId="0" applyFont="1" applyFill="1" applyBorder="1" applyAlignment="1">
      <alignment horizontal="right"/>
    </xf>
    <xf numFmtId="0" fontId="18" fillId="10" borderId="1" xfId="0" applyFont="1" applyFill="1" applyBorder="1"/>
    <xf numFmtId="0" fontId="18" fillId="11" borderId="5" xfId="0" applyFont="1" applyFill="1" applyBorder="1"/>
    <xf numFmtId="168" fontId="20" fillId="4" borderId="1" xfId="0" applyNumberFormat="1" applyFont="1" applyFill="1" applyBorder="1"/>
    <xf numFmtId="168" fontId="20" fillId="9" borderId="1" xfId="0" applyNumberFormat="1" applyFont="1" applyFill="1" applyBorder="1"/>
    <xf numFmtId="168" fontId="18" fillId="11" borderId="5" xfId="0" applyNumberFormat="1" applyFont="1" applyFill="1" applyBorder="1"/>
    <xf numFmtId="4" fontId="20" fillId="8" borderId="1" xfId="0" applyNumberFormat="1" applyFont="1" applyFill="1" applyBorder="1"/>
    <xf numFmtId="0" fontId="20" fillId="2" borderId="0" xfId="0" applyFont="1" applyFill="1"/>
    <xf numFmtId="168" fontId="21" fillId="4" borderId="1" xfId="0" applyNumberFormat="1" applyFont="1" applyFill="1" applyBorder="1"/>
    <xf numFmtId="168" fontId="21" fillId="9" borderId="1" xfId="0" applyNumberFormat="1" applyFont="1" applyFill="1" applyBorder="1"/>
    <xf numFmtId="0" fontId="2" fillId="7" borderId="6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4" xfId="0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547686</xdr:colOff>
      <xdr:row>35</xdr:row>
      <xdr:rowOff>19592</xdr:rowOff>
    </xdr:from>
    <xdr:to>
      <xdr:col>12</xdr:col>
      <xdr:colOff>320033</xdr:colOff>
      <xdr:row>42</xdr:row>
      <xdr:rowOff>16372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1B5C39-CB9E-4EE7-8828-4D3F6CABB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7530" y="8365873"/>
          <a:ext cx="6463659" cy="1330280"/>
        </a:xfrm>
        <a:prstGeom prst="rect">
          <a:avLst/>
        </a:prstGeom>
      </xdr:spPr>
    </xdr:pic>
    <xdr:clientData/>
  </xdr:twoCellAnchor>
  <xdr:twoCellAnchor editAs="oneCell">
    <xdr:from>
      <xdr:col>3</xdr:col>
      <xdr:colOff>535781</xdr:colOff>
      <xdr:row>7</xdr:row>
      <xdr:rowOff>178593</xdr:rowOff>
    </xdr:from>
    <xdr:to>
      <xdr:col>11</xdr:col>
      <xdr:colOff>586571</xdr:colOff>
      <xdr:row>16</xdr:row>
      <xdr:rowOff>135190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FD87A4F-D45E-4419-A84F-2F59B30B9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5594" y="1345406"/>
          <a:ext cx="6051540" cy="2314035"/>
        </a:xfrm>
        <a:prstGeom prst="rect">
          <a:avLst/>
        </a:prstGeom>
      </xdr:spPr>
    </xdr:pic>
    <xdr:clientData/>
  </xdr:twoCellAnchor>
  <xdr:twoCellAnchor editAs="oneCell">
    <xdr:from>
      <xdr:col>3</xdr:col>
      <xdr:colOff>583407</xdr:colOff>
      <xdr:row>17</xdr:row>
      <xdr:rowOff>83343</xdr:rowOff>
    </xdr:from>
    <xdr:to>
      <xdr:col>11</xdr:col>
      <xdr:colOff>656742</xdr:colOff>
      <xdr:row>33</xdr:row>
      <xdr:rowOff>62028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F847E65-8195-44DA-BBC3-3E0D2EE1A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1" y="4286249"/>
          <a:ext cx="6074085" cy="3741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</xdr:row>
      <xdr:rowOff>226221</xdr:rowOff>
    </xdr:from>
    <xdr:to>
      <xdr:col>2</xdr:col>
      <xdr:colOff>565025</xdr:colOff>
      <xdr:row>19</xdr:row>
      <xdr:rowOff>20209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65E7E0-A516-41AB-9D4B-C3BE77C57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5281" y="1809752"/>
          <a:ext cx="5779963" cy="2937238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19</xdr:row>
      <xdr:rowOff>23811</xdr:rowOff>
    </xdr:from>
    <xdr:to>
      <xdr:col>2</xdr:col>
      <xdr:colOff>635488</xdr:colOff>
      <xdr:row>35</xdr:row>
      <xdr:rowOff>124212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5E28381-97CE-4B3A-8589-9B475B17A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3375" y="4750592"/>
          <a:ext cx="5862332" cy="371990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36</xdr:row>
      <xdr:rowOff>83344</xdr:rowOff>
    </xdr:from>
    <xdr:to>
      <xdr:col>2</xdr:col>
      <xdr:colOff>589344</xdr:colOff>
      <xdr:row>43</xdr:row>
      <xdr:rowOff>80916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A7DB933-9419-48E1-8219-35F07CF8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1468" y="8620125"/>
          <a:ext cx="5828095" cy="1331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607218</xdr:colOff>
      <xdr:row>20</xdr:row>
      <xdr:rowOff>119066</xdr:rowOff>
    </xdr:from>
    <xdr:to>
      <xdr:col>16</xdr:col>
      <xdr:colOff>323207</xdr:colOff>
      <xdr:row>32</xdr:row>
      <xdr:rowOff>130788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70E241-29FD-480A-92FB-4F1EE49D3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1812" y="4179097"/>
          <a:ext cx="5986297" cy="2300104"/>
        </a:xfrm>
        <a:prstGeom prst="rect">
          <a:avLst/>
        </a:prstGeom>
      </xdr:spPr>
    </xdr:pic>
    <xdr:clientData/>
  </xdr:twoCellAnchor>
  <xdr:twoCellAnchor editAs="oneCell">
    <xdr:from>
      <xdr:col>9</xdr:col>
      <xdr:colOff>559594</xdr:colOff>
      <xdr:row>8</xdr:row>
      <xdr:rowOff>9081</xdr:rowOff>
    </xdr:from>
    <xdr:to>
      <xdr:col>16</xdr:col>
      <xdr:colOff>438620</xdr:colOff>
      <xdr:row>14</xdr:row>
      <xdr:rowOff>135369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B8669C-31F1-40E3-A598-5F6978BF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10875" y="1783112"/>
          <a:ext cx="6130284" cy="126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6B4A-76E2-48CA-A839-8F3BB55E2778}">
  <dimension ref="B3:M50"/>
  <sheetViews>
    <sheetView zoomScale="80" zoomScaleNormal="80" workbookViewId="0">
      <selection activeCell="O17" sqref="O17"/>
    </sheetView>
  </sheetViews>
  <sheetFormatPr defaultColWidth="9" defaultRowHeight="15" x14ac:dyDescent="0.2"/>
  <cols>
    <col min="1" max="1" width="3.25" style="2" customWidth="1"/>
    <col min="2" max="2" width="69.75" style="2" customWidth="1"/>
    <col min="3" max="7" width="10.625" style="2" customWidth="1"/>
    <col min="8" max="16384" width="9" style="2"/>
  </cols>
  <sheetData>
    <row r="3" spans="2:13" ht="26.25" x14ac:dyDescent="0.2">
      <c r="B3" s="21" t="s">
        <v>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5" spans="2:13" ht="23.25" x14ac:dyDescent="0.2">
      <c r="B5" s="2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7" spans="2:13" x14ac:dyDescent="0.2">
      <c r="B7" s="7" t="s">
        <v>1</v>
      </c>
      <c r="C7" s="8"/>
      <c r="D7" s="8"/>
      <c r="E7" s="9"/>
      <c r="F7" s="8"/>
      <c r="G7" s="8"/>
      <c r="H7" s="8"/>
      <c r="I7" s="8"/>
      <c r="J7" s="8"/>
      <c r="K7" s="8"/>
      <c r="L7" s="8"/>
      <c r="M7" s="8"/>
    </row>
    <row r="8" spans="2:13" ht="21" x14ac:dyDescent="0.2">
      <c r="B8" s="3"/>
    </row>
    <row r="9" spans="2:13" ht="21" x14ac:dyDescent="0.2">
      <c r="B9" s="3"/>
    </row>
    <row r="10" spans="2:13" ht="21" x14ac:dyDescent="0.2">
      <c r="B10" s="3"/>
    </row>
    <row r="11" spans="2:13" ht="21" x14ac:dyDescent="0.2">
      <c r="B11" s="3"/>
    </row>
    <row r="12" spans="2:13" ht="21" x14ac:dyDescent="0.2">
      <c r="B12" s="3"/>
    </row>
    <row r="13" spans="2:13" ht="21" x14ac:dyDescent="0.2">
      <c r="B13" s="3"/>
    </row>
    <row r="14" spans="2:13" ht="21" x14ac:dyDescent="0.2">
      <c r="B14" s="3"/>
    </row>
    <row r="15" spans="2:13" ht="21" x14ac:dyDescent="0.2">
      <c r="B15" s="3"/>
    </row>
    <row r="16" spans="2:13" ht="21" x14ac:dyDescent="0.2">
      <c r="B16" s="3"/>
    </row>
    <row r="17" spans="2:2" ht="21" x14ac:dyDescent="0.2">
      <c r="B17" s="3"/>
    </row>
    <row r="18" spans="2:2" ht="21" x14ac:dyDescent="0.2">
      <c r="B18" s="3"/>
    </row>
    <row r="19" spans="2:2" ht="21" x14ac:dyDescent="0.2">
      <c r="B19" s="3"/>
    </row>
    <row r="20" spans="2:2" ht="21" x14ac:dyDescent="0.2">
      <c r="B20" s="3"/>
    </row>
    <row r="21" spans="2:2" ht="21" x14ac:dyDescent="0.2">
      <c r="B21" s="3"/>
    </row>
    <row r="22" spans="2:2" ht="21" x14ac:dyDescent="0.2">
      <c r="B22" s="3"/>
    </row>
    <row r="23" spans="2:2" ht="21" x14ac:dyDescent="0.2">
      <c r="B23" s="3"/>
    </row>
    <row r="24" spans="2:2" ht="21" x14ac:dyDescent="0.2">
      <c r="B24" s="3"/>
    </row>
    <row r="25" spans="2:2" ht="21" x14ac:dyDescent="0.2">
      <c r="B25" s="3"/>
    </row>
    <row r="26" spans="2:2" ht="21" x14ac:dyDescent="0.2">
      <c r="B26" s="3"/>
    </row>
    <row r="27" spans="2:2" ht="21" x14ac:dyDescent="0.2">
      <c r="B27" s="3"/>
    </row>
    <row r="49" spans="2:7" x14ac:dyDescent="0.2">
      <c r="B49" s="4"/>
      <c r="C49" s="4"/>
      <c r="D49" s="5"/>
      <c r="E49" s="5"/>
      <c r="F49" s="5"/>
      <c r="G49" s="5"/>
    </row>
    <row r="50" spans="2:7" x14ac:dyDescent="0.2">
      <c r="B50" s="4"/>
      <c r="C50" s="4"/>
      <c r="D50" s="5"/>
      <c r="E50" s="5"/>
      <c r="F50" s="5"/>
      <c r="G5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F9DD-23AA-4946-BAB7-FCB4637F02D1}">
  <dimension ref="B3:R44"/>
  <sheetViews>
    <sheetView tabSelected="1" zoomScale="80" zoomScaleNormal="80" workbookViewId="0">
      <selection activeCell="K38" sqref="K38"/>
    </sheetView>
  </sheetViews>
  <sheetFormatPr defaultColWidth="9" defaultRowHeight="15" x14ac:dyDescent="0.25"/>
  <cols>
    <col min="1" max="1" width="4.25" style="1" customWidth="1"/>
    <col min="2" max="2" width="37.375" style="1" bestFit="1" customWidth="1"/>
    <col min="3" max="3" width="16.75" style="1" customWidth="1"/>
    <col min="4" max="13" width="13.75" style="1" customWidth="1"/>
    <col min="14" max="16384" width="9" style="1"/>
  </cols>
  <sheetData>
    <row r="3" spans="2:18" ht="26.25" x14ac:dyDescent="0.25">
      <c r="B3" s="21" t="s">
        <v>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23.25" x14ac:dyDescent="0.25">
      <c r="B5" s="2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x14ac:dyDescent="0.25">
      <c r="B7" s="19" t="s">
        <v>6</v>
      </c>
      <c r="C7" s="8"/>
      <c r="D7" s="8"/>
      <c r="E7" s="9"/>
      <c r="F7" s="8"/>
      <c r="G7" s="8"/>
      <c r="H7" s="8"/>
      <c r="I7" s="9"/>
      <c r="J7" s="8"/>
      <c r="K7" s="8"/>
      <c r="L7" s="8"/>
      <c r="M7" s="9"/>
      <c r="N7" s="8"/>
      <c r="O7" s="9"/>
      <c r="P7" s="8"/>
      <c r="Q7" s="9"/>
      <c r="R7" s="8"/>
    </row>
    <row r="8" spans="2:18" x14ac:dyDescent="0.25"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2"/>
    </row>
    <row r="9" spans="2:18" x14ac:dyDescent="0.25">
      <c r="B9" s="14" t="s">
        <v>12</v>
      </c>
      <c r="C9" s="15">
        <v>2019</v>
      </c>
      <c r="D9" s="15">
        <v>2020</v>
      </c>
      <c r="E9" s="15">
        <v>2021</v>
      </c>
      <c r="F9" s="15">
        <v>2022</v>
      </c>
      <c r="G9" s="15">
        <v>2023</v>
      </c>
      <c r="H9" s="15">
        <v>2024</v>
      </c>
      <c r="I9" s="2"/>
      <c r="J9" s="2"/>
      <c r="K9" s="2"/>
      <c r="L9" s="2"/>
      <c r="M9" s="2"/>
    </row>
    <row r="10" spans="2:18" x14ac:dyDescent="0.25">
      <c r="B10" s="11" t="s">
        <v>23</v>
      </c>
      <c r="C10" s="16">
        <v>114.1</v>
      </c>
      <c r="D10" s="16">
        <v>116.2</v>
      </c>
      <c r="E10" s="16">
        <v>117.2</v>
      </c>
      <c r="F10" s="16"/>
      <c r="G10" s="16"/>
      <c r="H10" s="16"/>
      <c r="I10" s="2"/>
      <c r="J10" s="2"/>
      <c r="K10" s="2"/>
      <c r="L10" s="2"/>
      <c r="M10" s="2"/>
    </row>
    <row r="11" spans="2:18" x14ac:dyDescent="0.25">
      <c r="B11" s="11" t="s">
        <v>0</v>
      </c>
      <c r="C11" s="15"/>
      <c r="D11" s="15"/>
      <c r="E11" s="34">
        <f>D10/C10-1</f>
        <v>1.8404907975460238E-2</v>
      </c>
      <c r="F11" s="34">
        <f>E10/D10-1</f>
        <v>8.6058519793459354E-3</v>
      </c>
      <c r="G11" s="17">
        <f t="shared" ref="G11:H11" si="0">F11</f>
        <v>8.6058519793459354E-3</v>
      </c>
      <c r="H11" s="17">
        <f t="shared" si="0"/>
        <v>8.6058519793459354E-3</v>
      </c>
      <c r="I11" s="2"/>
      <c r="J11" s="2"/>
      <c r="K11" s="2"/>
      <c r="L11" s="2"/>
      <c r="M11" s="2"/>
    </row>
    <row r="12" spans="2:18" x14ac:dyDescent="0.25">
      <c r="B12" s="6" t="s">
        <v>2</v>
      </c>
      <c r="C12" s="15"/>
      <c r="D12" s="15"/>
      <c r="E12" s="18">
        <v>-8.3029999999999996E-3</v>
      </c>
      <c r="F12" s="18">
        <v>-1.1681E-2</v>
      </c>
      <c r="G12" s="18">
        <v>-1.2324999999999999E-2</v>
      </c>
      <c r="H12" s="18">
        <v>-1.0296E-2</v>
      </c>
      <c r="I12" s="2"/>
      <c r="J12" s="2"/>
      <c r="K12" s="2"/>
      <c r="L12" s="2"/>
      <c r="M12" s="2"/>
    </row>
    <row r="13" spans="2:18" x14ac:dyDescent="0.25">
      <c r="B13" s="11" t="s">
        <v>4</v>
      </c>
      <c r="C13" s="15"/>
      <c r="D13" s="12">
        <v>0</v>
      </c>
      <c r="E13" s="35">
        <v>0</v>
      </c>
      <c r="F13" s="50">
        <v>0</v>
      </c>
      <c r="G13" s="13">
        <v>0</v>
      </c>
      <c r="H13" s="13">
        <v>0</v>
      </c>
      <c r="I13" s="2"/>
      <c r="J13" s="2"/>
      <c r="K13" s="2"/>
      <c r="L13" s="2"/>
      <c r="M13" s="2"/>
    </row>
    <row r="17" spans="2:18" x14ac:dyDescent="0.25">
      <c r="B17" s="19" t="s">
        <v>20</v>
      </c>
      <c r="C17" s="8"/>
      <c r="D17" s="8"/>
      <c r="E17" s="9"/>
      <c r="F17" s="8"/>
      <c r="G17" s="8"/>
      <c r="H17" s="8"/>
      <c r="I17" s="9"/>
      <c r="J17" s="8"/>
      <c r="K17" s="8"/>
      <c r="L17" s="8"/>
      <c r="M17" s="9"/>
      <c r="N17" s="8"/>
      <c r="O17" s="9"/>
      <c r="P17" s="8"/>
      <c r="Q17" s="9"/>
      <c r="R17" s="8"/>
    </row>
    <row r="19" spans="2:18" x14ac:dyDescent="0.25">
      <c r="D19" s="36" t="s">
        <v>24</v>
      </c>
      <c r="E19" s="36" t="s">
        <v>24</v>
      </c>
      <c r="F19" s="43" t="s">
        <v>7</v>
      </c>
      <c r="G19" s="25" t="s">
        <v>8</v>
      </c>
      <c r="H19" s="25" t="s">
        <v>8</v>
      </c>
    </row>
    <row r="20" spans="2:18" x14ac:dyDescent="0.25">
      <c r="D20" s="37" t="s">
        <v>9</v>
      </c>
      <c r="E20" s="37" t="s">
        <v>9</v>
      </c>
      <c r="F20" s="44" t="s">
        <v>9</v>
      </c>
      <c r="G20" s="26" t="s">
        <v>9</v>
      </c>
      <c r="H20" s="26" t="s">
        <v>9</v>
      </c>
    </row>
    <row r="21" spans="2:18" x14ac:dyDescent="0.25">
      <c r="B21" s="23" t="s">
        <v>10</v>
      </c>
      <c r="C21" s="23" t="s">
        <v>11</v>
      </c>
      <c r="D21" s="38">
        <v>2020</v>
      </c>
      <c r="E21" s="38">
        <v>2021</v>
      </c>
      <c r="F21" s="45">
        <v>2022</v>
      </c>
      <c r="G21" s="24">
        <v>2023</v>
      </c>
      <c r="H21" s="24">
        <v>2024</v>
      </c>
    </row>
    <row r="22" spans="2:18" ht="15.75" x14ac:dyDescent="0.25">
      <c r="B22" s="31" t="s">
        <v>21</v>
      </c>
      <c r="C22" s="29"/>
      <c r="D22" s="39"/>
      <c r="E22" s="39"/>
      <c r="F22" s="46"/>
      <c r="G22" s="29"/>
      <c r="H22" s="30"/>
    </row>
    <row r="23" spans="2:18" x14ac:dyDescent="0.25">
      <c r="B23" s="54" t="s">
        <v>18</v>
      </c>
      <c r="C23" s="27" t="s">
        <v>13</v>
      </c>
      <c r="D23" s="40">
        <v>48.77</v>
      </c>
      <c r="E23" s="40">
        <f>ROUND(D23*(1+E$11)*(1-E$12),2)</f>
        <v>50.08</v>
      </c>
      <c r="F23" s="47">
        <f>ROUND(E23*(1+F$11)*(1-F$12),2)</f>
        <v>51.1</v>
      </c>
      <c r="G23" s="52">
        <f>ROUND(F23*(1+G$11)*(1-G$12),2)</f>
        <v>52.17</v>
      </c>
      <c r="H23" s="52">
        <f>ROUND(G23*(1+H$11)*(1-H$12),2)</f>
        <v>53.16</v>
      </c>
    </row>
    <row r="24" spans="2:18" x14ac:dyDescent="0.25">
      <c r="B24" s="55"/>
      <c r="C24" s="27" t="s">
        <v>14</v>
      </c>
      <c r="D24" s="40">
        <v>63.07</v>
      </c>
      <c r="E24" s="40">
        <f t="shared" ref="E24:E32" si="1">ROUND(D24*(1+E$11)*(1-E$12),2)</f>
        <v>64.760000000000005</v>
      </c>
      <c r="F24" s="47">
        <f t="shared" ref="F24:H24" si="2">ROUND(E24*(1+F$11)*(1-F$12),2)</f>
        <v>66.08</v>
      </c>
      <c r="G24" s="52">
        <f t="shared" si="2"/>
        <v>67.47</v>
      </c>
      <c r="H24" s="52">
        <f t="shared" si="2"/>
        <v>68.75</v>
      </c>
    </row>
    <row r="25" spans="2:18" x14ac:dyDescent="0.25">
      <c r="B25" s="55"/>
      <c r="C25" s="27" t="s">
        <v>15</v>
      </c>
      <c r="D25" s="40">
        <v>69.44</v>
      </c>
      <c r="E25" s="40">
        <f t="shared" si="1"/>
        <v>71.31</v>
      </c>
      <c r="F25" s="47">
        <f t="shared" ref="F25:H25" si="3">ROUND(E25*(1+F$11)*(1-F$12),2)</f>
        <v>72.760000000000005</v>
      </c>
      <c r="G25" s="52">
        <f t="shared" si="3"/>
        <v>74.290000000000006</v>
      </c>
      <c r="H25" s="52">
        <f t="shared" si="3"/>
        <v>75.7</v>
      </c>
    </row>
    <row r="26" spans="2:18" x14ac:dyDescent="0.25">
      <c r="B26" s="55"/>
      <c r="C26" s="27" t="s">
        <v>16</v>
      </c>
      <c r="D26" s="40">
        <v>80.819999999999993</v>
      </c>
      <c r="E26" s="40">
        <f t="shared" si="1"/>
        <v>82.99</v>
      </c>
      <c r="F26" s="47">
        <f t="shared" ref="F26:H26" si="4">ROUND(E26*(1+F$11)*(1-F$12),2)</f>
        <v>84.68</v>
      </c>
      <c r="G26" s="52">
        <f t="shared" si="4"/>
        <v>86.46</v>
      </c>
      <c r="H26" s="52">
        <f t="shared" si="4"/>
        <v>88.1</v>
      </c>
    </row>
    <row r="27" spans="2:18" x14ac:dyDescent="0.25">
      <c r="B27" s="56"/>
      <c r="C27" s="27" t="s">
        <v>17</v>
      </c>
      <c r="D27" s="40">
        <v>132.77000000000001</v>
      </c>
      <c r="E27" s="40">
        <f t="shared" si="1"/>
        <v>136.34</v>
      </c>
      <c r="F27" s="47">
        <f t="shared" ref="F27:H27" si="5">ROUND(E27*(1+F$11)*(1-F$12),2)</f>
        <v>139.12</v>
      </c>
      <c r="G27" s="52">
        <f t="shared" si="5"/>
        <v>142.05000000000001</v>
      </c>
      <c r="H27" s="52">
        <f t="shared" si="5"/>
        <v>144.75</v>
      </c>
    </row>
    <row r="28" spans="2:18" x14ac:dyDescent="0.25">
      <c r="B28" s="57" t="s">
        <v>19</v>
      </c>
      <c r="C28" s="28" t="s">
        <v>13</v>
      </c>
      <c r="D28" s="41">
        <v>712.46</v>
      </c>
      <c r="E28" s="41">
        <f t="shared" si="1"/>
        <v>731.6</v>
      </c>
      <c r="F28" s="48">
        <f t="shared" ref="F28:H28" si="6">ROUND(E28*(1+F$11)*(1-F$12),2)</f>
        <v>746.52</v>
      </c>
      <c r="G28" s="53">
        <f t="shared" si="6"/>
        <v>762.22</v>
      </c>
      <c r="H28" s="53">
        <f t="shared" si="6"/>
        <v>776.69</v>
      </c>
    </row>
    <row r="29" spans="2:18" x14ac:dyDescent="0.25">
      <c r="B29" s="58"/>
      <c r="C29" s="28" t="s">
        <v>14</v>
      </c>
      <c r="D29" s="41">
        <v>1059.08</v>
      </c>
      <c r="E29" s="41">
        <f t="shared" si="1"/>
        <v>1087.53</v>
      </c>
      <c r="F29" s="48">
        <f t="shared" ref="F29:H29" si="7">ROUND(E29*(1+F$11)*(1-F$12),2)</f>
        <v>1109.7</v>
      </c>
      <c r="G29" s="53">
        <f t="shared" si="7"/>
        <v>1133.04</v>
      </c>
      <c r="H29" s="53">
        <f t="shared" si="7"/>
        <v>1154.56</v>
      </c>
    </row>
    <row r="30" spans="2:18" x14ac:dyDescent="0.25">
      <c r="B30" s="58"/>
      <c r="C30" s="28" t="s">
        <v>15</v>
      </c>
      <c r="D30" s="41">
        <v>1056.68</v>
      </c>
      <c r="E30" s="41">
        <f t="shared" si="1"/>
        <v>1085.06</v>
      </c>
      <c r="F30" s="48">
        <f t="shared" ref="F30:H30" si="8">ROUND(E30*(1+F$11)*(1-F$12),2)</f>
        <v>1107.18</v>
      </c>
      <c r="G30" s="53">
        <f t="shared" si="8"/>
        <v>1130.47</v>
      </c>
      <c r="H30" s="53">
        <f t="shared" si="8"/>
        <v>1151.94</v>
      </c>
    </row>
    <row r="31" spans="2:18" x14ac:dyDescent="0.25">
      <c r="B31" s="58"/>
      <c r="C31" s="28" t="s">
        <v>16</v>
      </c>
      <c r="D31" s="41">
        <v>1075.1199999999999</v>
      </c>
      <c r="E31" s="41">
        <f t="shared" si="1"/>
        <v>1104</v>
      </c>
      <c r="F31" s="48">
        <f t="shared" ref="F31:H31" si="9">ROUND(E31*(1+F$11)*(1-F$12),2)</f>
        <v>1126.51</v>
      </c>
      <c r="G31" s="53">
        <f t="shared" si="9"/>
        <v>1150.21</v>
      </c>
      <c r="H31" s="53">
        <f t="shared" si="9"/>
        <v>1172.05</v>
      </c>
    </row>
    <row r="32" spans="2:18" x14ac:dyDescent="0.25">
      <c r="B32" s="59"/>
      <c r="C32" s="28" t="s">
        <v>17</v>
      </c>
      <c r="D32" s="41">
        <v>1246.81</v>
      </c>
      <c r="E32" s="41">
        <f t="shared" si="1"/>
        <v>1280.3</v>
      </c>
      <c r="F32" s="48">
        <f t="shared" ref="F32:H34" si="10">ROUND(E32*(1+F$11)*(1-F$12),2)</f>
        <v>1306.4000000000001</v>
      </c>
      <c r="G32" s="53">
        <f t="shared" si="10"/>
        <v>1333.88</v>
      </c>
      <c r="H32" s="53">
        <f t="shared" si="10"/>
        <v>1359.21</v>
      </c>
    </row>
    <row r="33" spans="2:8" ht="15.75" x14ac:dyDescent="0.25">
      <c r="B33" s="31" t="s">
        <v>22</v>
      </c>
      <c r="C33" s="29"/>
      <c r="D33" s="42"/>
      <c r="E33" s="42"/>
      <c r="F33" s="49"/>
      <c r="G33" s="32"/>
      <c r="H33" s="33"/>
    </row>
    <row r="34" spans="2:8" x14ac:dyDescent="0.25">
      <c r="B34" s="54" t="s">
        <v>18</v>
      </c>
      <c r="C34" s="27" t="s">
        <v>13</v>
      </c>
      <c r="D34" s="40">
        <v>48.77</v>
      </c>
      <c r="E34" s="40">
        <f t="shared" ref="E34:H43" si="11">ROUND(D34*(1+E$11)*(1-E$12),2)</f>
        <v>50.08</v>
      </c>
      <c r="F34" s="47">
        <f t="shared" si="10"/>
        <v>51.1</v>
      </c>
      <c r="G34" s="52">
        <f t="shared" si="10"/>
        <v>52.17</v>
      </c>
      <c r="H34" s="52">
        <f t="shared" si="10"/>
        <v>53.16</v>
      </c>
    </row>
    <row r="35" spans="2:8" x14ac:dyDescent="0.25">
      <c r="B35" s="55"/>
      <c r="C35" s="27" t="s">
        <v>14</v>
      </c>
      <c r="D35" s="40">
        <v>63.08</v>
      </c>
      <c r="E35" s="40">
        <f t="shared" si="11"/>
        <v>64.77</v>
      </c>
      <c r="F35" s="47">
        <f t="shared" si="11"/>
        <v>66.09</v>
      </c>
      <c r="G35" s="52">
        <f t="shared" si="11"/>
        <v>67.48</v>
      </c>
      <c r="H35" s="52">
        <f t="shared" si="11"/>
        <v>68.760000000000005</v>
      </c>
    </row>
    <row r="36" spans="2:8" x14ac:dyDescent="0.25">
      <c r="B36" s="55"/>
      <c r="C36" s="27" t="s">
        <v>15</v>
      </c>
      <c r="D36" s="40">
        <v>69.45</v>
      </c>
      <c r="E36" s="40">
        <f t="shared" si="11"/>
        <v>71.319999999999993</v>
      </c>
      <c r="F36" s="47">
        <f t="shared" si="11"/>
        <v>72.77</v>
      </c>
      <c r="G36" s="52">
        <f t="shared" si="11"/>
        <v>74.3</v>
      </c>
      <c r="H36" s="52">
        <f t="shared" si="11"/>
        <v>75.709999999999994</v>
      </c>
    </row>
    <row r="37" spans="2:8" x14ac:dyDescent="0.25">
      <c r="B37" s="55"/>
      <c r="C37" s="27" t="s">
        <v>16</v>
      </c>
      <c r="D37" s="40">
        <v>80.819999999999993</v>
      </c>
      <c r="E37" s="40">
        <f t="shared" si="11"/>
        <v>82.99</v>
      </c>
      <c r="F37" s="47">
        <f t="shared" si="11"/>
        <v>84.68</v>
      </c>
      <c r="G37" s="52">
        <f t="shared" si="11"/>
        <v>86.46</v>
      </c>
      <c r="H37" s="52">
        <f t="shared" si="11"/>
        <v>88.1</v>
      </c>
    </row>
    <row r="38" spans="2:8" x14ac:dyDescent="0.25">
      <c r="B38" s="56"/>
      <c r="C38" s="27" t="s">
        <v>17</v>
      </c>
      <c r="D38" s="40">
        <v>132.77000000000001</v>
      </c>
      <c r="E38" s="40">
        <f t="shared" si="11"/>
        <v>136.34</v>
      </c>
      <c r="F38" s="47">
        <f t="shared" si="11"/>
        <v>139.12</v>
      </c>
      <c r="G38" s="52">
        <f t="shared" si="11"/>
        <v>142.05000000000001</v>
      </c>
      <c r="H38" s="52">
        <f t="shared" si="11"/>
        <v>144.75</v>
      </c>
    </row>
    <row r="39" spans="2:8" x14ac:dyDescent="0.25">
      <c r="B39" s="57" t="s">
        <v>19</v>
      </c>
      <c r="C39" s="28" t="s">
        <v>13</v>
      </c>
      <c r="D39" s="41">
        <v>300</v>
      </c>
      <c r="E39" s="41">
        <f t="shared" si="11"/>
        <v>308.06</v>
      </c>
      <c r="F39" s="48">
        <f t="shared" si="11"/>
        <v>314.33999999999997</v>
      </c>
      <c r="G39" s="53">
        <f t="shared" si="11"/>
        <v>320.95</v>
      </c>
      <c r="H39" s="53">
        <f>ROUND(G39*(1+H$11)*(1-H$12),2)</f>
        <v>327.04000000000002</v>
      </c>
    </row>
    <row r="40" spans="2:8" x14ac:dyDescent="0.25">
      <c r="B40" s="58"/>
      <c r="C40" s="28" t="s">
        <v>14</v>
      </c>
      <c r="D40" s="41">
        <v>300</v>
      </c>
      <c r="E40" s="41">
        <f t="shared" si="11"/>
        <v>308.06</v>
      </c>
      <c r="F40" s="48">
        <f t="shared" ref="F40:F43" si="12">ROUND(E40*(1+F$11)*(1-F$12),2)</f>
        <v>314.33999999999997</v>
      </c>
      <c r="G40" s="53">
        <f t="shared" ref="G40:G43" si="13">ROUND(F40*(1+G$11)*(1-G$12),2)</f>
        <v>320.95</v>
      </c>
      <c r="H40" s="53">
        <f t="shared" ref="H40:H43" si="14">ROUND(G40*(1+H$11)*(1-H$12),2)</f>
        <v>327.04000000000002</v>
      </c>
    </row>
    <row r="41" spans="2:8" x14ac:dyDescent="0.25">
      <c r="B41" s="58"/>
      <c r="C41" s="28" t="s">
        <v>15</v>
      </c>
      <c r="D41" s="41">
        <v>300</v>
      </c>
      <c r="E41" s="41">
        <f t="shared" si="11"/>
        <v>308.06</v>
      </c>
      <c r="F41" s="48">
        <f t="shared" si="12"/>
        <v>314.33999999999997</v>
      </c>
      <c r="G41" s="53">
        <f t="shared" si="13"/>
        <v>320.95</v>
      </c>
      <c r="H41" s="53">
        <f t="shared" si="14"/>
        <v>327.04000000000002</v>
      </c>
    </row>
    <row r="42" spans="2:8" x14ac:dyDescent="0.25">
      <c r="B42" s="58"/>
      <c r="C42" s="28" t="s">
        <v>16</v>
      </c>
      <c r="D42" s="41">
        <v>300</v>
      </c>
      <c r="E42" s="41">
        <f t="shared" si="11"/>
        <v>308.06</v>
      </c>
      <c r="F42" s="48">
        <f t="shared" si="12"/>
        <v>314.33999999999997</v>
      </c>
      <c r="G42" s="53">
        <f t="shared" si="13"/>
        <v>320.95</v>
      </c>
      <c r="H42" s="53">
        <f t="shared" si="14"/>
        <v>327.04000000000002</v>
      </c>
    </row>
    <row r="43" spans="2:8" x14ac:dyDescent="0.25">
      <c r="B43" s="59"/>
      <c r="C43" s="28" t="s">
        <v>17</v>
      </c>
      <c r="D43" s="41">
        <v>300</v>
      </c>
      <c r="E43" s="41">
        <f t="shared" si="11"/>
        <v>308.06</v>
      </c>
      <c r="F43" s="48">
        <f t="shared" si="12"/>
        <v>314.33999999999997</v>
      </c>
      <c r="G43" s="53">
        <f t="shared" si="13"/>
        <v>320.95</v>
      </c>
      <c r="H43" s="53">
        <f t="shared" si="14"/>
        <v>327.04000000000002</v>
      </c>
    </row>
    <row r="44" spans="2:8" x14ac:dyDescent="0.25">
      <c r="F44" s="51"/>
    </row>
  </sheetData>
  <mergeCells count="4">
    <mergeCell ref="B23:B27"/>
    <mergeCell ref="B28:B32"/>
    <mergeCell ref="B34:B38"/>
    <mergeCell ref="B39:B4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Decision</vt:lpstr>
      <vt:lpstr>Proposed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2019-05-09T04:53:09Z</dcterms:created>
  <dcterms:modified xsi:type="dcterms:W3CDTF">2021-03-16T21:47:13Z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4e1be56b-6733-43bf-967f-e1b6eb90b6d0</vt:lpwstr>
  </property>
  <property fmtid="{D5CDD505-2E9C-101B-9397-08002B2CF9AE}" pid="3" name="Classification">
    <vt:lpwstr>Sensitive</vt:lpwstr>
  </property>
</Properties>
</file>